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S:\Product Sales\Cookies\Cookies 2025\Troop Info and Reports\"/>
    </mc:Choice>
  </mc:AlternateContent>
  <xr:revisionPtr revIDLastSave="0" documentId="8_{84314E6E-D56D-4D56-BF3F-F62F8552F2D4}" xr6:coauthVersionLast="47" xr6:coauthVersionMax="47" xr10:uidLastSave="{00000000-0000-0000-0000-000000000000}"/>
  <bookViews>
    <workbookView xWindow="-108" yWindow="-108" windowWidth="23256" windowHeight="12576" tabRatio="793" xr2:uid="{00000000-000D-0000-FFFF-FFFF00000000}"/>
  </bookViews>
  <sheets>
    <sheet name="New Troops" sheetId="3" r:id="rId1"/>
    <sheet name="Returning Troops" sheetId="2" r:id="rId2"/>
    <sheet name="Service Center List" sheetId="17" r:id="rId3"/>
    <sheet name="PGAs by PAL" sheetId="21" state="hidden" r:id="rId4"/>
    <sheet name="PGAs by Area" sheetId="16" state="hidden" r:id="rId5"/>
    <sheet name="eBudde Report" sheetId="14" state="hidden" r:id="rId6"/>
    <sheet name="SU Quick Confirm" sheetId="9" state="hidden" r:id="rId7"/>
    <sheet name="eBudde Report (2)" sheetId="23" state="hidden" r:id="rId8"/>
    <sheet name="Service Center List Report" sheetId="22" state="hidden" r:id="rId9"/>
  </sheets>
  <externalReferences>
    <externalReference r:id="rId10"/>
    <externalReference r:id="rId11"/>
  </externalReferences>
  <definedNames>
    <definedName name="_750r80" localSheetId="0">'[1]Returning Troops'!$A$46:$A$47</definedName>
    <definedName name="_750r80">'Returning Troops'!$A$38:$A$39</definedName>
    <definedName name="_xlnm._FilterDatabase" localSheetId="5" hidden="1">'eBudde Report'!$A$5:$AV$617</definedName>
    <definedName name="_xlnm._FilterDatabase" localSheetId="7">'eBudde Report (2)'!$A$5:$AS$617</definedName>
    <definedName name="_xlnm._FilterDatabase" localSheetId="2" hidden="1">'Service Center List'!$A$1:$T$1</definedName>
    <definedName name="_xlnm._FilterDatabase" localSheetId="6" hidden="1">'SU Quick Confirm'!$B$3:$J$4</definedName>
    <definedName name="_xlnm.Print_Area" localSheetId="0">'New Troops'!$A$1:$K$34</definedName>
    <definedName name="_xlnm.Print_Area" localSheetId="1">'Returning Troops'!$A$1:$K$31</definedName>
  </definedNames>
  <calcPr calcId="191029"/>
  <pivotCaches>
    <pivotCache cacheId="0" r:id="rId1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9" i="3" l="1"/>
  <c r="AT616" i="23" l="1"/>
  <c r="AT615" i="23"/>
  <c r="AT614" i="23"/>
  <c r="AT613" i="23"/>
  <c r="AT612" i="23"/>
  <c r="AT611" i="23"/>
  <c r="AT610" i="23"/>
  <c r="AT609" i="23"/>
  <c r="AT608" i="23"/>
  <c r="AT607" i="23"/>
  <c r="AT606" i="23"/>
  <c r="AT605" i="23"/>
  <c r="AT604" i="23"/>
  <c r="AT603" i="23"/>
  <c r="AT602" i="23"/>
  <c r="AT601" i="23"/>
  <c r="AT600" i="23"/>
  <c r="AT599" i="23"/>
  <c r="AT598" i="23"/>
  <c r="AT597" i="23"/>
  <c r="AT596" i="23"/>
  <c r="AT595" i="23"/>
  <c r="AT594" i="23"/>
  <c r="AT593" i="23"/>
  <c r="AT592" i="23"/>
  <c r="AT591" i="23"/>
  <c r="AT590" i="23"/>
  <c r="AT589" i="23"/>
  <c r="AT588" i="23"/>
  <c r="AT587" i="23"/>
  <c r="AT586" i="23"/>
  <c r="AT585" i="23"/>
  <c r="AT584" i="23"/>
  <c r="AT583" i="23"/>
  <c r="AT582" i="23"/>
  <c r="AT581" i="23"/>
  <c r="AT580" i="23"/>
  <c r="AT579" i="23"/>
  <c r="AT578" i="23"/>
  <c r="AT577" i="23"/>
  <c r="AT576" i="23"/>
  <c r="AT575" i="23"/>
  <c r="AT574" i="23"/>
  <c r="AT573" i="23"/>
  <c r="AT572" i="23"/>
  <c r="AT571" i="23"/>
  <c r="AT570" i="23"/>
  <c r="AT569" i="23"/>
  <c r="AT568" i="23"/>
  <c r="AT567" i="23"/>
  <c r="AT566" i="23"/>
  <c r="AT565" i="23"/>
  <c r="AT564" i="23"/>
  <c r="AT563" i="23"/>
  <c r="AT562" i="23"/>
  <c r="AT561" i="23"/>
  <c r="AT560" i="23"/>
  <c r="AT559" i="23"/>
  <c r="AT558" i="23"/>
  <c r="AT557" i="23"/>
  <c r="AT556" i="23"/>
  <c r="AT555" i="23"/>
  <c r="AT554" i="23"/>
  <c r="AT553" i="23"/>
  <c r="AT552" i="23"/>
  <c r="AT551" i="23"/>
  <c r="AT550" i="23"/>
  <c r="AT549" i="23"/>
  <c r="AT548" i="23"/>
  <c r="AT547" i="23"/>
  <c r="AT546" i="23"/>
  <c r="AT545" i="23"/>
  <c r="AT544" i="23"/>
  <c r="AT543" i="23"/>
  <c r="AT542" i="23"/>
  <c r="AT541" i="23"/>
  <c r="AT540" i="23"/>
  <c r="AT539" i="23"/>
  <c r="AT538" i="23"/>
  <c r="AT537" i="23"/>
  <c r="AT536" i="23"/>
  <c r="AT535" i="23"/>
  <c r="AT534" i="23"/>
  <c r="AT533" i="23"/>
  <c r="AT532" i="23"/>
  <c r="AT531" i="23"/>
  <c r="AT530" i="23"/>
  <c r="AT529" i="23"/>
  <c r="AT528" i="23"/>
  <c r="AT527" i="23"/>
  <c r="AT526" i="23"/>
  <c r="AT525" i="23"/>
  <c r="AT524" i="23"/>
  <c r="AT523" i="23"/>
  <c r="AT522" i="23"/>
  <c r="AT521" i="23"/>
  <c r="AT520" i="23"/>
  <c r="AT519" i="23"/>
  <c r="AT518" i="23"/>
  <c r="AT517" i="23"/>
  <c r="AT516" i="23"/>
  <c r="AT515" i="23"/>
  <c r="AT514" i="23"/>
  <c r="AT513" i="23"/>
  <c r="AT512" i="23"/>
  <c r="AT511" i="23"/>
  <c r="AT510" i="23"/>
  <c r="AT509" i="23"/>
  <c r="AT508" i="23"/>
  <c r="AT507" i="23"/>
  <c r="AT506" i="23"/>
  <c r="AT505" i="23"/>
  <c r="AT504" i="23"/>
  <c r="AT503" i="23"/>
  <c r="AT502" i="23"/>
  <c r="AT501" i="23"/>
  <c r="AT500" i="23"/>
  <c r="AT499" i="23"/>
  <c r="AT498" i="23"/>
  <c r="AT497" i="23"/>
  <c r="AT496" i="23"/>
  <c r="AT495" i="23"/>
  <c r="AT494" i="23"/>
  <c r="AT493" i="23"/>
  <c r="AT492" i="23"/>
  <c r="AT491" i="23"/>
  <c r="AT490" i="23"/>
  <c r="AT489" i="23"/>
  <c r="AT488" i="23"/>
  <c r="AT487" i="23"/>
  <c r="AT486" i="23"/>
  <c r="AT485" i="23"/>
  <c r="AT484" i="23"/>
  <c r="AT483" i="23"/>
  <c r="AT482" i="23"/>
  <c r="AT481" i="23"/>
  <c r="AT480" i="23"/>
  <c r="AT479" i="23"/>
  <c r="AT478" i="23"/>
  <c r="AT477" i="23"/>
  <c r="AT476" i="23"/>
  <c r="AT475" i="23"/>
  <c r="AT474" i="23"/>
  <c r="AT473" i="23"/>
  <c r="AT472" i="23"/>
  <c r="AT471" i="23"/>
  <c r="AT470" i="23"/>
  <c r="AT469" i="23"/>
  <c r="AT468" i="23"/>
  <c r="AT467" i="23"/>
  <c r="AT466" i="23"/>
  <c r="AT465" i="23"/>
  <c r="AT464" i="23"/>
  <c r="AT463" i="23"/>
  <c r="AT462" i="23"/>
  <c r="AT461" i="23"/>
  <c r="AT460" i="23"/>
  <c r="AT459" i="23"/>
  <c r="AT458" i="23"/>
  <c r="AT457" i="23"/>
  <c r="AT456" i="23"/>
  <c r="AT455" i="23"/>
  <c r="AT454" i="23"/>
  <c r="AT453" i="23"/>
  <c r="AT452" i="23"/>
  <c r="AT451" i="23"/>
  <c r="AT450" i="23"/>
  <c r="AT449" i="23"/>
  <c r="AT448" i="23"/>
  <c r="AT447" i="23"/>
  <c r="AT446" i="23"/>
  <c r="AT445" i="23"/>
  <c r="AT444" i="23"/>
  <c r="AT443" i="23"/>
  <c r="AT442" i="23"/>
  <c r="AT441" i="23"/>
  <c r="AT440" i="23"/>
  <c r="AT439" i="23"/>
  <c r="AT438" i="23"/>
  <c r="AT437" i="23"/>
  <c r="AT436" i="23"/>
  <c r="AT435" i="23"/>
  <c r="AT434" i="23"/>
  <c r="AT433" i="23"/>
  <c r="AT432" i="23"/>
  <c r="AT431" i="23"/>
  <c r="AT430" i="23"/>
  <c r="AT429" i="23"/>
  <c r="AT428" i="23"/>
  <c r="AT427" i="23"/>
  <c r="AT426" i="23"/>
  <c r="AT425" i="23"/>
  <c r="AT424" i="23"/>
  <c r="AT423" i="23"/>
  <c r="AT422" i="23"/>
  <c r="AT421" i="23"/>
  <c r="AT420" i="23"/>
  <c r="AT419" i="23"/>
  <c r="AT418" i="23"/>
  <c r="AT417" i="23"/>
  <c r="AT416" i="23"/>
  <c r="AT415" i="23"/>
  <c r="AT414" i="23"/>
  <c r="AT413" i="23"/>
  <c r="AT412" i="23"/>
  <c r="AT411" i="23"/>
  <c r="AT410" i="23"/>
  <c r="AT409" i="23"/>
  <c r="AT408" i="23"/>
  <c r="AT407" i="23"/>
  <c r="AT406" i="23"/>
  <c r="AT405" i="23"/>
  <c r="AT404" i="23"/>
  <c r="AT403" i="23"/>
  <c r="AT402" i="23"/>
  <c r="AT401" i="23"/>
  <c r="AT400" i="23"/>
  <c r="AT399" i="23"/>
  <c r="AT398" i="23"/>
  <c r="AT397" i="23"/>
  <c r="AT396" i="23"/>
  <c r="AT395" i="23"/>
  <c r="AT394" i="23"/>
  <c r="AT393" i="23"/>
  <c r="AT392" i="23"/>
  <c r="AT391" i="23"/>
  <c r="AT390" i="23"/>
  <c r="AT389" i="23"/>
  <c r="AT388" i="23"/>
  <c r="AT387" i="23"/>
  <c r="AT386" i="23"/>
  <c r="AT385" i="23"/>
  <c r="AT384" i="23"/>
  <c r="AT383" i="23"/>
  <c r="AT382" i="23"/>
  <c r="AT381" i="23"/>
  <c r="AT380" i="23"/>
  <c r="AT379" i="23"/>
  <c r="AT378" i="23"/>
  <c r="AT377" i="23"/>
  <c r="AT376" i="23"/>
  <c r="AT375" i="23"/>
  <c r="AT374" i="23"/>
  <c r="AT373" i="23"/>
  <c r="AT372" i="23"/>
  <c r="AT371" i="23"/>
  <c r="AT370" i="23"/>
  <c r="AT369" i="23"/>
  <c r="AT368" i="23"/>
  <c r="AT367" i="23"/>
  <c r="AT366" i="23"/>
  <c r="AT365" i="23"/>
  <c r="AT364" i="23"/>
  <c r="AT363" i="23"/>
  <c r="AT362" i="23"/>
  <c r="AT361" i="23"/>
  <c r="AT360" i="23"/>
  <c r="AT359" i="23"/>
  <c r="AT358" i="23"/>
  <c r="AT357" i="23"/>
  <c r="AT356" i="23"/>
  <c r="AT355" i="23"/>
  <c r="AT354" i="23"/>
  <c r="AT353" i="23"/>
  <c r="AT352" i="23"/>
  <c r="AT351" i="23"/>
  <c r="AT350" i="23"/>
  <c r="AT349" i="23"/>
  <c r="AT348" i="23"/>
  <c r="AT347" i="23"/>
  <c r="AT346" i="23"/>
  <c r="AT345" i="23"/>
  <c r="AT344" i="23"/>
  <c r="AT343" i="23"/>
  <c r="AT342" i="23"/>
  <c r="AT341" i="23"/>
  <c r="AT340" i="23"/>
  <c r="AT339" i="23"/>
  <c r="AT338" i="23"/>
  <c r="AT337" i="23"/>
  <c r="AT336" i="23"/>
  <c r="AT335" i="23"/>
  <c r="AT334" i="23"/>
  <c r="AT333" i="23"/>
  <c r="AT332" i="23"/>
  <c r="AT331" i="23"/>
  <c r="AT330" i="23"/>
  <c r="AT329" i="23"/>
  <c r="AT328" i="23"/>
  <c r="AT327" i="23"/>
  <c r="AT326" i="23"/>
  <c r="AT325" i="23"/>
  <c r="AT324" i="23"/>
  <c r="AT323" i="23"/>
  <c r="AT322" i="23"/>
  <c r="AT321" i="23"/>
  <c r="AT320" i="23"/>
  <c r="AT319" i="23"/>
  <c r="AT318" i="23"/>
  <c r="AT317" i="23"/>
  <c r="AT316" i="23"/>
  <c r="AT315" i="23"/>
  <c r="AT314" i="23"/>
  <c r="AT313" i="23"/>
  <c r="AT312" i="23"/>
  <c r="AT311" i="23"/>
  <c r="AT310" i="23"/>
  <c r="AT309" i="23"/>
  <c r="AT308" i="23"/>
  <c r="AT307" i="23"/>
  <c r="AT306" i="23"/>
  <c r="AT305" i="23"/>
  <c r="AT304" i="23"/>
  <c r="AT303" i="23"/>
  <c r="AT302" i="23"/>
  <c r="AT301" i="23"/>
  <c r="AT300" i="23"/>
  <c r="AT299" i="23"/>
  <c r="AT298" i="23"/>
  <c r="AT297" i="23"/>
  <c r="AT296" i="23"/>
  <c r="AT295" i="23"/>
  <c r="AT294" i="23"/>
  <c r="AT293" i="23"/>
  <c r="AT292" i="23"/>
  <c r="AT291" i="23"/>
  <c r="AT290" i="23"/>
  <c r="AT289" i="23"/>
  <c r="AT288" i="23"/>
  <c r="AT287" i="23"/>
  <c r="AT286" i="23"/>
  <c r="AT285" i="23"/>
  <c r="AT284" i="23"/>
  <c r="AT283" i="23"/>
  <c r="AT282" i="23"/>
  <c r="AT281" i="23"/>
  <c r="AT280" i="23"/>
  <c r="AT279" i="23"/>
  <c r="AT278" i="23"/>
  <c r="AT277" i="23"/>
  <c r="AT276" i="23"/>
  <c r="AT275" i="23"/>
  <c r="AT274" i="23"/>
  <c r="AT273" i="23"/>
  <c r="AT272" i="23"/>
  <c r="AT271" i="23"/>
  <c r="AT270" i="23"/>
  <c r="AT269" i="23"/>
  <c r="AT268" i="23"/>
  <c r="AT267" i="23"/>
  <c r="AT266" i="23"/>
  <c r="AT265" i="23"/>
  <c r="AT264" i="23"/>
  <c r="AT263" i="23"/>
  <c r="AT262" i="23"/>
  <c r="AT261" i="23"/>
  <c r="AT260" i="23"/>
  <c r="AT259" i="23"/>
  <c r="AT258" i="23"/>
  <c r="AT257" i="23"/>
  <c r="AT256" i="23"/>
  <c r="AT255" i="23"/>
  <c r="AT254" i="23"/>
  <c r="AT253" i="23"/>
  <c r="AT252" i="23"/>
  <c r="AT251" i="23"/>
  <c r="AT250" i="23"/>
  <c r="AT249" i="23"/>
  <c r="AT248" i="23"/>
  <c r="AT247" i="23"/>
  <c r="AT246" i="23"/>
  <c r="AT245" i="23"/>
  <c r="AT244" i="23"/>
  <c r="AT243" i="23"/>
  <c r="AT242" i="23"/>
  <c r="AT241" i="23"/>
  <c r="AT240" i="23"/>
  <c r="AT239" i="23"/>
  <c r="AT238" i="23"/>
  <c r="AT237" i="23"/>
  <c r="AT236" i="23"/>
  <c r="AT235" i="23"/>
  <c r="AT234" i="23"/>
  <c r="AT233" i="23"/>
  <c r="AT232" i="23"/>
  <c r="AT231" i="23"/>
  <c r="AT230" i="23"/>
  <c r="AT229" i="23"/>
  <c r="AT228" i="23"/>
  <c r="AT227" i="23"/>
  <c r="AT226" i="23"/>
  <c r="AT225" i="23"/>
  <c r="AT224" i="23"/>
  <c r="AT223" i="23"/>
  <c r="AT222" i="23"/>
  <c r="AT221" i="23"/>
  <c r="AT220" i="23"/>
  <c r="AT219" i="23"/>
  <c r="AT218" i="23"/>
  <c r="AT217" i="23"/>
  <c r="AT216" i="23"/>
  <c r="AT215" i="23"/>
  <c r="AT214" i="23"/>
  <c r="AT213" i="23"/>
  <c r="AT212" i="23"/>
  <c r="AT211" i="23"/>
  <c r="AT210" i="23"/>
  <c r="AT209" i="23"/>
  <c r="AT208" i="23"/>
  <c r="AT207" i="23"/>
  <c r="AT206" i="23"/>
  <c r="AT205" i="23"/>
  <c r="AT204" i="23"/>
  <c r="AT203" i="23"/>
  <c r="AT202" i="23"/>
  <c r="AT201" i="23"/>
  <c r="AT200" i="23"/>
  <c r="AT199" i="23"/>
  <c r="AT198" i="23"/>
  <c r="AT197" i="23"/>
  <c r="AT196" i="23"/>
  <c r="AT195" i="23"/>
  <c r="AT194" i="23"/>
  <c r="AT193" i="23"/>
  <c r="AT192" i="23"/>
  <c r="AT191" i="23"/>
  <c r="AT190" i="23"/>
  <c r="AT189" i="23"/>
  <c r="AT188" i="23"/>
  <c r="AT187" i="23"/>
  <c r="AT186" i="23"/>
  <c r="AT185" i="23"/>
  <c r="AT184" i="23"/>
  <c r="AT183" i="23"/>
  <c r="AT182" i="23"/>
  <c r="AT181" i="23"/>
  <c r="AT180" i="23"/>
  <c r="AT179" i="23"/>
  <c r="AT178" i="23"/>
  <c r="AT177" i="23"/>
  <c r="AT176" i="23"/>
  <c r="AT175" i="23"/>
  <c r="AT174" i="23"/>
  <c r="AT173" i="23"/>
  <c r="AT172" i="23"/>
  <c r="AT171" i="23"/>
  <c r="AT170" i="23"/>
  <c r="AT169" i="23"/>
  <c r="AT168" i="23"/>
  <c r="AT167" i="23"/>
  <c r="AT166" i="23"/>
  <c r="AT165" i="23"/>
  <c r="AT164" i="23"/>
  <c r="AT163" i="23"/>
  <c r="AT162" i="23"/>
  <c r="AT161" i="23"/>
  <c r="AT160" i="23"/>
  <c r="AT159" i="23"/>
  <c r="AT158" i="23"/>
  <c r="AT157" i="23"/>
  <c r="AT156" i="23"/>
  <c r="AT155" i="23"/>
  <c r="AT154" i="23"/>
  <c r="AT153" i="23"/>
  <c r="AT152" i="23"/>
  <c r="AT151" i="23"/>
  <c r="AT150" i="23"/>
  <c r="AT149" i="23"/>
  <c r="AT148" i="23"/>
  <c r="AT147" i="23"/>
  <c r="AT146" i="23"/>
  <c r="AT145" i="23"/>
  <c r="AT144" i="23"/>
  <c r="AT143" i="23"/>
  <c r="AT142" i="23"/>
  <c r="AT141" i="23"/>
  <c r="AT140" i="23"/>
  <c r="AT139" i="23"/>
  <c r="AT138" i="23"/>
  <c r="AT137" i="23"/>
  <c r="AT136" i="23"/>
  <c r="AT135" i="23"/>
  <c r="AT134" i="23"/>
  <c r="AT133" i="23"/>
  <c r="AT132" i="23"/>
  <c r="AT131" i="23"/>
  <c r="AT130" i="23"/>
  <c r="AT129" i="23"/>
  <c r="AT128" i="23"/>
  <c r="AT127" i="23"/>
  <c r="AT126" i="23"/>
  <c r="AT125" i="23"/>
  <c r="AT124" i="23"/>
  <c r="AT123" i="23"/>
  <c r="AT122" i="23"/>
  <c r="AT121" i="23"/>
  <c r="AT120" i="23"/>
  <c r="AT119" i="23"/>
  <c r="AT118" i="23"/>
  <c r="AT117" i="23"/>
  <c r="AT116" i="23"/>
  <c r="AT115" i="23"/>
  <c r="AT114" i="23"/>
  <c r="AT113" i="23"/>
  <c r="AT112" i="23"/>
  <c r="AT111" i="23"/>
  <c r="AT110" i="23"/>
  <c r="AT109" i="23"/>
  <c r="AT108" i="23"/>
  <c r="AT107" i="23"/>
  <c r="AT106" i="23"/>
  <c r="AT105" i="23"/>
  <c r="AT104" i="23"/>
  <c r="AT103" i="23"/>
  <c r="AT102" i="23"/>
  <c r="AT101" i="23"/>
  <c r="AT100" i="23"/>
  <c r="AT99" i="23"/>
  <c r="AT98" i="23"/>
  <c r="AT97" i="23"/>
  <c r="AT96" i="23"/>
  <c r="AT95" i="23"/>
  <c r="AT94" i="23"/>
  <c r="AT93" i="23"/>
  <c r="AT92" i="23"/>
  <c r="AT91" i="23"/>
  <c r="AT90" i="23"/>
  <c r="AT89" i="23"/>
  <c r="AT88" i="23"/>
  <c r="AT87" i="23"/>
  <c r="AT86" i="23"/>
  <c r="AT85" i="23"/>
  <c r="AT84" i="23"/>
  <c r="AT83" i="23"/>
  <c r="AT82" i="23"/>
  <c r="AT81" i="23"/>
  <c r="AT80" i="23"/>
  <c r="AT79" i="23"/>
  <c r="AT78" i="23"/>
  <c r="AT77" i="23"/>
  <c r="AT76" i="23"/>
  <c r="AT75" i="23"/>
  <c r="AT74" i="23"/>
  <c r="AT73" i="23"/>
  <c r="AT72" i="23"/>
  <c r="AT71" i="23"/>
  <c r="AT70" i="23"/>
  <c r="AT69" i="23"/>
  <c r="AT68" i="23"/>
  <c r="AT67" i="23"/>
  <c r="AT66" i="23"/>
  <c r="AT65" i="23"/>
  <c r="AT64" i="23"/>
  <c r="AT63" i="23"/>
  <c r="AT62" i="23"/>
  <c r="AT61" i="23"/>
  <c r="AT60" i="23"/>
  <c r="AT59" i="23"/>
  <c r="AT58" i="23"/>
  <c r="AT57" i="23"/>
  <c r="AT56" i="23"/>
  <c r="AT55" i="23"/>
  <c r="AT54" i="23"/>
  <c r="AT53" i="23"/>
  <c r="AT52" i="23"/>
  <c r="AT51" i="23"/>
  <c r="AT50" i="23"/>
  <c r="AT49" i="23"/>
  <c r="AT48" i="23"/>
  <c r="AT47" i="23"/>
  <c r="AT46" i="23"/>
  <c r="AT45" i="23"/>
  <c r="AT44" i="23"/>
  <c r="AT43" i="23"/>
  <c r="AT42" i="23"/>
  <c r="AT41" i="23"/>
  <c r="AT40" i="23"/>
  <c r="AT39" i="23"/>
  <c r="AT38" i="23"/>
  <c r="AT37" i="23"/>
  <c r="AT36" i="23"/>
  <c r="AT35" i="23"/>
  <c r="AT34" i="23"/>
  <c r="AT33" i="23"/>
  <c r="AT32" i="23"/>
  <c r="AT31" i="23"/>
  <c r="AT30" i="23"/>
  <c r="AT29" i="23"/>
  <c r="AT28" i="23"/>
  <c r="AT27" i="23"/>
  <c r="AT26" i="23"/>
  <c r="AT25" i="23"/>
  <c r="AT24" i="23"/>
  <c r="AT23" i="23"/>
  <c r="AT22" i="23"/>
  <c r="AT21" i="23"/>
  <c r="AT20" i="23"/>
  <c r="AT19" i="23"/>
  <c r="AT18" i="23"/>
  <c r="AT17" i="23"/>
  <c r="AT16" i="23"/>
  <c r="AT15" i="23"/>
  <c r="AT14" i="23"/>
  <c r="AT13" i="23"/>
  <c r="AT12" i="23"/>
  <c r="AT11" i="23"/>
  <c r="AT10" i="23"/>
  <c r="AT9" i="23"/>
  <c r="AT8" i="23"/>
  <c r="AT7" i="23"/>
  <c r="AT6" i="23"/>
  <c r="G78" i="3"/>
  <c r="E90" i="3"/>
  <c r="E91" i="3"/>
  <c r="E92" i="3"/>
  <c r="E93" i="3"/>
  <c r="E94" i="3"/>
  <c r="E89" i="3"/>
  <c r="E10" i="16"/>
  <c r="E4" i="16"/>
  <c r="E5" i="16"/>
  <c r="E6" i="16"/>
  <c r="E7" i="16"/>
  <c r="E8" i="16"/>
  <c r="E9" i="16"/>
  <c r="E3" i="16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B103" i="14"/>
  <c r="B104" i="14"/>
  <c r="B105" i="14"/>
  <c r="B106" i="14"/>
  <c r="B107" i="14"/>
  <c r="B108" i="14"/>
  <c r="B109" i="14"/>
  <c r="B110" i="14"/>
  <c r="B111" i="14"/>
  <c r="B112" i="14"/>
  <c r="B113" i="14"/>
  <c r="B114" i="14"/>
  <c r="B115" i="14"/>
  <c r="B116" i="14"/>
  <c r="B117" i="14"/>
  <c r="B118" i="14"/>
  <c r="B119" i="14"/>
  <c r="B120" i="14"/>
  <c r="B121" i="14"/>
  <c r="B122" i="14"/>
  <c r="B123" i="14"/>
  <c r="B124" i="14"/>
  <c r="B125" i="14"/>
  <c r="B126" i="14"/>
  <c r="B127" i="14"/>
  <c r="B128" i="14"/>
  <c r="B129" i="14"/>
  <c r="B130" i="14"/>
  <c r="B131" i="14"/>
  <c r="B132" i="14"/>
  <c r="B133" i="14"/>
  <c r="B134" i="14"/>
  <c r="B135" i="14"/>
  <c r="B136" i="14"/>
  <c r="B137" i="14"/>
  <c r="B138" i="14"/>
  <c r="B139" i="14"/>
  <c r="B140" i="14"/>
  <c r="B141" i="14"/>
  <c r="B142" i="14"/>
  <c r="B143" i="14"/>
  <c r="B144" i="14"/>
  <c r="B145" i="14"/>
  <c r="B146" i="14"/>
  <c r="B147" i="14"/>
  <c r="B148" i="14"/>
  <c r="B149" i="14"/>
  <c r="B150" i="14"/>
  <c r="B151" i="14"/>
  <c r="B152" i="14"/>
  <c r="B153" i="14"/>
  <c r="B154" i="14"/>
  <c r="B155" i="14"/>
  <c r="B156" i="14"/>
  <c r="B157" i="14"/>
  <c r="B158" i="14"/>
  <c r="B159" i="14"/>
  <c r="B160" i="14"/>
  <c r="B161" i="14"/>
  <c r="B162" i="14"/>
  <c r="B163" i="14"/>
  <c r="B164" i="14"/>
  <c r="B165" i="14"/>
  <c r="B166" i="14"/>
  <c r="B167" i="14"/>
  <c r="B168" i="14"/>
  <c r="B169" i="14"/>
  <c r="B170" i="14"/>
  <c r="B171" i="14"/>
  <c r="B172" i="14"/>
  <c r="B173" i="14"/>
  <c r="B174" i="14"/>
  <c r="B175" i="14"/>
  <c r="B176" i="14"/>
  <c r="B177" i="14"/>
  <c r="B178" i="14"/>
  <c r="B179" i="14"/>
  <c r="B180" i="14"/>
  <c r="B181" i="14"/>
  <c r="B182" i="14"/>
  <c r="B183" i="14"/>
  <c r="B184" i="14"/>
  <c r="B185" i="14"/>
  <c r="B186" i="14"/>
  <c r="B187" i="14"/>
  <c r="B188" i="14"/>
  <c r="B189" i="14"/>
  <c r="B190" i="14"/>
  <c r="B191" i="14"/>
  <c r="B192" i="14"/>
  <c r="B193" i="14"/>
  <c r="B194" i="14"/>
  <c r="B195" i="14"/>
  <c r="B196" i="14"/>
  <c r="B197" i="14"/>
  <c r="B198" i="14"/>
  <c r="B199" i="14"/>
  <c r="B200" i="14"/>
  <c r="B201" i="14"/>
  <c r="B202" i="14"/>
  <c r="B203" i="14"/>
  <c r="B204" i="14"/>
  <c r="B205" i="14"/>
  <c r="B206" i="14"/>
  <c r="B207" i="14"/>
  <c r="B208" i="14"/>
  <c r="B209" i="14"/>
  <c r="B210" i="14"/>
  <c r="B211" i="14"/>
  <c r="B212" i="14"/>
  <c r="B213" i="14"/>
  <c r="B214" i="14"/>
  <c r="B215" i="14"/>
  <c r="B216" i="14"/>
  <c r="B217" i="14"/>
  <c r="B218" i="14"/>
  <c r="B219" i="14"/>
  <c r="B220" i="14"/>
  <c r="B221" i="14"/>
  <c r="B222" i="14"/>
  <c r="B223" i="14"/>
  <c r="B224" i="14"/>
  <c r="B225" i="14"/>
  <c r="B226" i="14"/>
  <c r="B227" i="14"/>
  <c r="B228" i="14"/>
  <c r="B229" i="14"/>
  <c r="B230" i="14"/>
  <c r="B231" i="14"/>
  <c r="B232" i="14"/>
  <c r="B233" i="14"/>
  <c r="B234" i="14"/>
  <c r="B235" i="14"/>
  <c r="B236" i="14"/>
  <c r="B237" i="14"/>
  <c r="B238" i="14"/>
  <c r="B239" i="14"/>
  <c r="B240" i="14"/>
  <c r="B241" i="14"/>
  <c r="B242" i="14"/>
  <c r="B243" i="14"/>
  <c r="B244" i="14"/>
  <c r="B245" i="14"/>
  <c r="B246" i="14"/>
  <c r="B247" i="14"/>
  <c r="B248" i="14"/>
  <c r="B249" i="14"/>
  <c r="B250" i="14"/>
  <c r="B251" i="14"/>
  <c r="B252" i="14"/>
  <c r="B253" i="14"/>
  <c r="B254" i="14"/>
  <c r="B255" i="14"/>
  <c r="B256" i="14"/>
  <c r="B257" i="14"/>
  <c r="B258" i="14"/>
  <c r="B259" i="14"/>
  <c r="B260" i="14"/>
  <c r="B261" i="14"/>
  <c r="B262" i="14"/>
  <c r="B263" i="14"/>
  <c r="B264" i="14"/>
  <c r="B265" i="14"/>
  <c r="B266" i="14"/>
  <c r="B267" i="14"/>
  <c r="B268" i="14"/>
  <c r="B269" i="14"/>
  <c r="B270" i="14"/>
  <c r="B271" i="14"/>
  <c r="B272" i="14"/>
  <c r="B273" i="14"/>
  <c r="B274" i="14"/>
  <c r="B275" i="14"/>
  <c r="B276" i="14"/>
  <c r="B277" i="14"/>
  <c r="B278" i="14"/>
  <c r="B279" i="14"/>
  <c r="B280" i="14"/>
  <c r="B281" i="14"/>
  <c r="B282" i="14"/>
  <c r="B283" i="14"/>
  <c r="B284" i="14"/>
  <c r="B285" i="14"/>
  <c r="B286" i="14"/>
  <c r="B287" i="14"/>
  <c r="B288" i="14"/>
  <c r="B289" i="14"/>
  <c r="B290" i="14"/>
  <c r="B291" i="14"/>
  <c r="B292" i="14"/>
  <c r="B293" i="14"/>
  <c r="B294" i="14"/>
  <c r="B295" i="14"/>
  <c r="B296" i="14"/>
  <c r="B297" i="14"/>
  <c r="B298" i="14"/>
  <c r="B299" i="14"/>
  <c r="B300" i="14"/>
  <c r="B301" i="14"/>
  <c r="B302" i="14"/>
  <c r="B303" i="14"/>
  <c r="B304" i="14"/>
  <c r="B305" i="14"/>
  <c r="B306" i="14"/>
  <c r="B307" i="14"/>
  <c r="B308" i="14"/>
  <c r="B309" i="14"/>
  <c r="B310" i="14"/>
  <c r="B311" i="14"/>
  <c r="B312" i="14"/>
  <c r="B313" i="14"/>
  <c r="B314" i="14"/>
  <c r="B315" i="14"/>
  <c r="B316" i="14"/>
  <c r="B317" i="14"/>
  <c r="B318" i="14"/>
  <c r="B319" i="14"/>
  <c r="B320" i="14"/>
  <c r="B321" i="14"/>
  <c r="B322" i="14"/>
  <c r="B323" i="14"/>
  <c r="B324" i="14"/>
  <c r="B325" i="14"/>
  <c r="B326" i="14"/>
  <c r="B327" i="14"/>
  <c r="B328" i="14"/>
  <c r="B329" i="14"/>
  <c r="B330" i="14"/>
  <c r="B331" i="14"/>
  <c r="B332" i="14"/>
  <c r="B333" i="14"/>
  <c r="B334" i="14"/>
  <c r="B335" i="14"/>
  <c r="B336" i="14"/>
  <c r="B337" i="14"/>
  <c r="B338" i="14"/>
  <c r="B339" i="14"/>
  <c r="B340" i="14"/>
  <c r="B341" i="14"/>
  <c r="B342" i="14"/>
  <c r="B343" i="14"/>
  <c r="B344" i="14"/>
  <c r="B345" i="14"/>
  <c r="B346" i="14"/>
  <c r="B347" i="14"/>
  <c r="B348" i="14"/>
  <c r="B349" i="14"/>
  <c r="B350" i="14"/>
  <c r="B351" i="14"/>
  <c r="B352" i="14"/>
  <c r="B353" i="14"/>
  <c r="B354" i="14"/>
  <c r="B355" i="14"/>
  <c r="B356" i="14"/>
  <c r="B357" i="14"/>
  <c r="B358" i="14"/>
  <c r="B359" i="14"/>
  <c r="B360" i="14"/>
  <c r="B361" i="14"/>
  <c r="B362" i="14"/>
  <c r="B363" i="14"/>
  <c r="B364" i="14"/>
  <c r="B365" i="14"/>
  <c r="B366" i="14"/>
  <c r="B367" i="14"/>
  <c r="B368" i="14"/>
  <c r="B369" i="14"/>
  <c r="B370" i="14"/>
  <c r="B371" i="14"/>
  <c r="B372" i="14"/>
  <c r="B373" i="14"/>
  <c r="B374" i="14"/>
  <c r="B375" i="14"/>
  <c r="B376" i="14"/>
  <c r="B377" i="14"/>
  <c r="B378" i="14"/>
  <c r="B379" i="14"/>
  <c r="B380" i="14"/>
  <c r="B381" i="14"/>
  <c r="B382" i="14"/>
  <c r="B383" i="14"/>
  <c r="B384" i="14"/>
  <c r="B385" i="14"/>
  <c r="B386" i="14"/>
  <c r="B387" i="14"/>
  <c r="B388" i="14"/>
  <c r="B389" i="14"/>
  <c r="B390" i="14"/>
  <c r="B391" i="14"/>
  <c r="B392" i="14"/>
  <c r="B393" i="14"/>
  <c r="B394" i="14"/>
  <c r="B395" i="14"/>
  <c r="B396" i="14"/>
  <c r="B397" i="14"/>
  <c r="B398" i="14"/>
  <c r="B399" i="14"/>
  <c r="B400" i="14"/>
  <c r="B401" i="14"/>
  <c r="B402" i="14"/>
  <c r="B403" i="14"/>
  <c r="B404" i="14"/>
  <c r="B405" i="14"/>
  <c r="B406" i="14"/>
  <c r="B407" i="14"/>
  <c r="B408" i="14"/>
  <c r="B409" i="14"/>
  <c r="B410" i="14"/>
  <c r="B411" i="14"/>
  <c r="B412" i="14"/>
  <c r="B413" i="14"/>
  <c r="B414" i="14"/>
  <c r="B415" i="14"/>
  <c r="B416" i="14"/>
  <c r="B417" i="14"/>
  <c r="B418" i="14"/>
  <c r="B419" i="14"/>
  <c r="B420" i="14"/>
  <c r="B421" i="14"/>
  <c r="B422" i="14"/>
  <c r="B423" i="14"/>
  <c r="B424" i="14"/>
  <c r="B425" i="14"/>
  <c r="B426" i="14"/>
  <c r="B427" i="14"/>
  <c r="B428" i="14"/>
  <c r="B429" i="14"/>
  <c r="B430" i="14"/>
  <c r="B431" i="14"/>
  <c r="B432" i="14"/>
  <c r="B433" i="14"/>
  <c r="B434" i="14"/>
  <c r="B435" i="14"/>
  <c r="B436" i="14"/>
  <c r="B437" i="14"/>
  <c r="B438" i="14"/>
  <c r="B439" i="14"/>
  <c r="B440" i="14"/>
  <c r="B441" i="14"/>
  <c r="B442" i="14"/>
  <c r="B443" i="14"/>
  <c r="B444" i="14"/>
  <c r="B445" i="14"/>
  <c r="B446" i="14"/>
  <c r="B447" i="14"/>
  <c r="B448" i="14"/>
  <c r="B449" i="14"/>
  <c r="B450" i="14"/>
  <c r="B451" i="14"/>
  <c r="B452" i="14"/>
  <c r="B453" i="14"/>
  <c r="B454" i="14"/>
  <c r="B455" i="14"/>
  <c r="B456" i="14"/>
  <c r="B457" i="14"/>
  <c r="B458" i="14"/>
  <c r="B459" i="14"/>
  <c r="B460" i="14"/>
  <c r="B461" i="14"/>
  <c r="B462" i="14"/>
  <c r="B463" i="14"/>
  <c r="B464" i="14"/>
  <c r="B465" i="14"/>
  <c r="B466" i="14"/>
  <c r="B467" i="14"/>
  <c r="B468" i="14"/>
  <c r="B469" i="14"/>
  <c r="B470" i="14"/>
  <c r="B471" i="14"/>
  <c r="B472" i="14"/>
  <c r="B473" i="14"/>
  <c r="B474" i="14"/>
  <c r="B475" i="14"/>
  <c r="B476" i="14"/>
  <c r="B477" i="14"/>
  <c r="B478" i="14"/>
  <c r="B479" i="14"/>
  <c r="B480" i="14"/>
  <c r="B481" i="14"/>
  <c r="B482" i="14"/>
  <c r="B483" i="14"/>
  <c r="B484" i="14"/>
  <c r="B485" i="14"/>
  <c r="B486" i="14"/>
  <c r="B487" i="14"/>
  <c r="B488" i="14"/>
  <c r="B489" i="14"/>
  <c r="B490" i="14"/>
  <c r="B491" i="14"/>
  <c r="B492" i="14"/>
  <c r="B493" i="14"/>
  <c r="B494" i="14"/>
  <c r="B495" i="14"/>
  <c r="B496" i="14"/>
  <c r="B497" i="14"/>
  <c r="B498" i="14"/>
  <c r="B499" i="14"/>
  <c r="B500" i="14"/>
  <c r="B501" i="14"/>
  <c r="B502" i="14"/>
  <c r="B503" i="14"/>
  <c r="B504" i="14"/>
  <c r="B505" i="14"/>
  <c r="B506" i="14"/>
  <c r="B507" i="14"/>
  <c r="B508" i="14"/>
  <c r="B509" i="14"/>
  <c r="B510" i="14"/>
  <c r="B511" i="14"/>
  <c r="B512" i="14"/>
  <c r="B513" i="14"/>
  <c r="B514" i="14"/>
  <c r="B515" i="14"/>
  <c r="B516" i="14"/>
  <c r="B517" i="14"/>
  <c r="B518" i="14"/>
  <c r="B519" i="14"/>
  <c r="B520" i="14"/>
  <c r="B521" i="14"/>
  <c r="B522" i="14"/>
  <c r="B523" i="14"/>
  <c r="B524" i="14"/>
  <c r="B525" i="14"/>
  <c r="B526" i="14"/>
  <c r="B527" i="14"/>
  <c r="B528" i="14"/>
  <c r="B529" i="14"/>
  <c r="B530" i="14"/>
  <c r="B531" i="14"/>
  <c r="B532" i="14"/>
  <c r="B533" i="14"/>
  <c r="B534" i="14"/>
  <c r="B535" i="14"/>
  <c r="B536" i="14"/>
  <c r="B537" i="14"/>
  <c r="B538" i="14"/>
  <c r="B539" i="14"/>
  <c r="B540" i="14"/>
  <c r="B541" i="14"/>
  <c r="B542" i="14"/>
  <c r="B543" i="14"/>
  <c r="B544" i="14"/>
  <c r="B545" i="14"/>
  <c r="B546" i="14"/>
  <c r="B547" i="14"/>
  <c r="B548" i="14"/>
  <c r="B549" i="14"/>
  <c r="B550" i="14"/>
  <c r="B551" i="14"/>
  <c r="B552" i="14"/>
  <c r="B553" i="14"/>
  <c r="B554" i="14"/>
  <c r="B555" i="14"/>
  <c r="B556" i="14"/>
  <c r="B557" i="14"/>
  <c r="B558" i="14"/>
  <c r="B559" i="14"/>
  <c r="B560" i="14"/>
  <c r="B561" i="14"/>
  <c r="B562" i="14"/>
  <c r="B563" i="14"/>
  <c r="B564" i="14"/>
  <c r="B565" i="14"/>
  <c r="B566" i="14"/>
  <c r="B567" i="14"/>
  <c r="B568" i="14"/>
  <c r="B569" i="14"/>
  <c r="B570" i="14"/>
  <c r="B571" i="14"/>
  <c r="B572" i="14"/>
  <c r="B573" i="14"/>
  <c r="B574" i="14"/>
  <c r="B575" i="14"/>
  <c r="B576" i="14"/>
  <c r="B577" i="14"/>
  <c r="B578" i="14"/>
  <c r="B579" i="14"/>
  <c r="B580" i="14"/>
  <c r="B581" i="14"/>
  <c r="B582" i="14"/>
  <c r="B583" i="14"/>
  <c r="B584" i="14"/>
  <c r="B585" i="14"/>
  <c r="B586" i="14"/>
  <c r="B587" i="14"/>
  <c r="B588" i="14"/>
  <c r="B589" i="14"/>
  <c r="B590" i="14"/>
  <c r="B591" i="14"/>
  <c r="B592" i="14"/>
  <c r="B593" i="14"/>
  <c r="B594" i="14"/>
  <c r="B595" i="14"/>
  <c r="B596" i="14"/>
  <c r="B597" i="14"/>
  <c r="B598" i="14"/>
  <c r="B599" i="14"/>
  <c r="B600" i="14"/>
  <c r="B601" i="14"/>
  <c r="B602" i="14"/>
  <c r="B603" i="14"/>
  <c r="B604" i="14"/>
  <c r="B605" i="14"/>
  <c r="B606" i="14"/>
  <c r="B607" i="14"/>
  <c r="B608" i="14"/>
  <c r="B609" i="14"/>
  <c r="B610" i="14"/>
  <c r="B611" i="14"/>
  <c r="B612" i="14"/>
  <c r="B613" i="14"/>
  <c r="B614" i="14"/>
  <c r="B615" i="14"/>
  <c r="B616" i="14"/>
  <c r="B6" i="14"/>
  <c r="I8" i="2"/>
  <c r="E9" i="2"/>
  <c r="E8" i="2"/>
  <c r="H5" i="2"/>
  <c r="B3" i="17"/>
  <c r="B4" i="17"/>
  <c r="B5" i="17"/>
  <c r="B6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72" i="17"/>
  <c r="B73" i="17"/>
  <c r="B74" i="17"/>
  <c r="B75" i="17"/>
  <c r="B76" i="17"/>
  <c r="B77" i="17"/>
  <c r="B78" i="17"/>
  <c r="B79" i="17"/>
  <c r="B80" i="17"/>
  <c r="B81" i="17"/>
  <c r="B82" i="17"/>
  <c r="B83" i="17"/>
  <c r="B84" i="17"/>
  <c r="B85" i="17"/>
  <c r="B86" i="17"/>
  <c r="B87" i="17"/>
  <c r="B88" i="17"/>
  <c r="B89" i="17"/>
  <c r="B90" i="17"/>
  <c r="B91" i="17"/>
  <c r="B92" i="17"/>
  <c r="B93" i="17"/>
  <c r="B94" i="17"/>
  <c r="B95" i="17"/>
  <c r="B96" i="17"/>
  <c r="B97" i="17"/>
  <c r="B98" i="17"/>
  <c r="B99" i="17"/>
  <c r="B100" i="17"/>
  <c r="B101" i="17"/>
  <c r="B102" i="17"/>
  <c r="B103" i="17"/>
  <c r="B104" i="17"/>
  <c r="B105" i="17"/>
  <c r="B106" i="17"/>
  <c r="B107" i="17"/>
  <c r="B108" i="17"/>
  <c r="B109" i="17"/>
  <c r="B110" i="17"/>
  <c r="B111" i="17"/>
  <c r="B112" i="17"/>
  <c r="B113" i="17"/>
  <c r="B114" i="17"/>
  <c r="B115" i="17"/>
  <c r="B116" i="17"/>
  <c r="B117" i="17"/>
  <c r="B118" i="17"/>
  <c r="B119" i="17"/>
  <c r="B120" i="17"/>
  <c r="B121" i="17"/>
  <c r="B122" i="17"/>
  <c r="B123" i="17"/>
  <c r="B124" i="17"/>
  <c r="B125" i="17"/>
  <c r="B126" i="17"/>
  <c r="B127" i="17"/>
  <c r="B128" i="17"/>
  <c r="B129" i="17"/>
  <c r="B130" i="17"/>
  <c r="B131" i="17"/>
  <c r="B132" i="17"/>
  <c r="B133" i="17"/>
  <c r="B134" i="17"/>
  <c r="B135" i="17"/>
  <c r="B136" i="17"/>
  <c r="B137" i="17"/>
  <c r="B138" i="17"/>
  <c r="B139" i="17"/>
  <c r="B140" i="17"/>
  <c r="B141" i="17"/>
  <c r="B142" i="17"/>
  <c r="B143" i="17"/>
  <c r="B144" i="17"/>
  <c r="B145" i="17"/>
  <c r="B146" i="17"/>
  <c r="B147" i="17"/>
  <c r="B148" i="17"/>
  <c r="B149" i="17"/>
  <c r="B150" i="17"/>
  <c r="B151" i="17"/>
  <c r="B152" i="17"/>
  <c r="B153" i="17"/>
  <c r="B154" i="17"/>
  <c r="B155" i="17"/>
  <c r="B156" i="17"/>
  <c r="B157" i="17"/>
  <c r="B158" i="17"/>
  <c r="B159" i="17"/>
  <c r="B160" i="17"/>
  <c r="B161" i="17"/>
  <c r="B162" i="17"/>
  <c r="B163" i="17"/>
  <c r="B164" i="17"/>
  <c r="B165" i="17"/>
  <c r="B166" i="17"/>
  <c r="B167" i="17"/>
  <c r="B168" i="17"/>
  <c r="B169" i="17"/>
  <c r="B170" i="17"/>
  <c r="B171" i="17"/>
  <c r="B172" i="17"/>
  <c r="B173" i="17"/>
  <c r="B174" i="17"/>
  <c r="B175" i="17"/>
  <c r="B176" i="17"/>
  <c r="B177" i="17"/>
  <c r="B178" i="17"/>
  <c r="B179" i="17"/>
  <c r="B180" i="17"/>
  <c r="B181" i="17"/>
  <c r="B182" i="17"/>
  <c r="B183" i="17"/>
  <c r="B184" i="17"/>
  <c r="B185" i="17"/>
  <c r="B186" i="17"/>
  <c r="B187" i="17"/>
  <c r="B188" i="17"/>
  <c r="B189" i="17"/>
  <c r="B190" i="17"/>
  <c r="B191" i="17"/>
  <c r="B192" i="17"/>
  <c r="B193" i="17"/>
  <c r="B194" i="17"/>
  <c r="B195" i="17"/>
  <c r="B196" i="17"/>
  <c r="B197" i="17"/>
  <c r="B198" i="17"/>
  <c r="B199" i="17"/>
  <c r="B200" i="17"/>
  <c r="B201" i="17"/>
  <c r="B202" i="17"/>
  <c r="B203" i="17"/>
  <c r="B204" i="17"/>
  <c r="B205" i="17"/>
  <c r="B206" i="17"/>
  <c r="B207" i="17"/>
  <c r="B208" i="17"/>
  <c r="B209" i="17"/>
  <c r="B210" i="17"/>
  <c r="B211" i="17"/>
  <c r="B212" i="17"/>
  <c r="B213" i="17"/>
  <c r="B214" i="17"/>
  <c r="B215" i="17"/>
  <c r="B216" i="17"/>
  <c r="B217" i="17"/>
  <c r="B218" i="17"/>
  <c r="B219" i="17"/>
  <c r="B220" i="17"/>
  <c r="B221" i="17"/>
  <c r="B222" i="17"/>
  <c r="B223" i="17"/>
  <c r="B224" i="17"/>
  <c r="B225" i="17"/>
  <c r="B226" i="17"/>
  <c r="B227" i="17"/>
  <c r="B228" i="17"/>
  <c r="B229" i="17"/>
  <c r="B230" i="17"/>
  <c r="B231" i="17"/>
  <c r="B232" i="17"/>
  <c r="B233" i="17"/>
  <c r="B234" i="17"/>
  <c r="B235" i="17"/>
  <c r="B236" i="17"/>
  <c r="B237" i="17"/>
  <c r="B238" i="17"/>
  <c r="B239" i="17"/>
  <c r="B240" i="17"/>
  <c r="B241" i="17"/>
  <c r="B242" i="17"/>
  <c r="B243" i="17"/>
  <c r="B244" i="17"/>
  <c r="B245" i="17"/>
  <c r="B246" i="17"/>
  <c r="B247" i="17"/>
  <c r="B248" i="17"/>
  <c r="B249" i="17"/>
  <c r="B250" i="17"/>
  <c r="B251" i="17"/>
  <c r="B252" i="17"/>
  <c r="B253" i="17"/>
  <c r="B254" i="17"/>
  <c r="B255" i="17"/>
  <c r="B256" i="17"/>
  <c r="B257" i="17"/>
  <c r="B258" i="17"/>
  <c r="B259" i="17"/>
  <c r="B260" i="17"/>
  <c r="B261" i="17"/>
  <c r="B262" i="17"/>
  <c r="B263" i="17"/>
  <c r="B264" i="17"/>
  <c r="B265" i="17"/>
  <c r="B266" i="17"/>
  <c r="B267" i="17"/>
  <c r="B268" i="17"/>
  <c r="B269" i="17"/>
  <c r="B270" i="17"/>
  <c r="B271" i="17"/>
  <c r="B272" i="17"/>
  <c r="B273" i="17"/>
  <c r="B274" i="17"/>
  <c r="B275" i="17"/>
  <c r="B276" i="17"/>
  <c r="B277" i="17"/>
  <c r="B278" i="17"/>
  <c r="B279" i="17"/>
  <c r="B280" i="17"/>
  <c r="B281" i="17"/>
  <c r="B282" i="17"/>
  <c r="B283" i="17"/>
  <c r="B284" i="17"/>
  <c r="B285" i="17"/>
  <c r="B286" i="17"/>
  <c r="B287" i="17"/>
  <c r="B288" i="17"/>
  <c r="B289" i="17"/>
  <c r="B290" i="17"/>
  <c r="B291" i="17"/>
  <c r="B292" i="17"/>
  <c r="B293" i="17"/>
  <c r="B294" i="17"/>
  <c r="B295" i="17"/>
  <c r="B296" i="17"/>
  <c r="B297" i="17"/>
  <c r="B298" i="17"/>
  <c r="B299" i="17"/>
  <c r="B300" i="17"/>
  <c r="B301" i="17"/>
  <c r="B302" i="17"/>
  <c r="B303" i="17"/>
  <c r="B304" i="17"/>
  <c r="B305" i="17"/>
  <c r="B306" i="17"/>
  <c r="B307" i="17"/>
  <c r="B308" i="17"/>
  <c r="B309" i="17"/>
  <c r="B310" i="17"/>
  <c r="B311" i="17"/>
  <c r="B312" i="17"/>
  <c r="B313" i="17"/>
  <c r="B314" i="17"/>
  <c r="B315" i="17"/>
  <c r="B316" i="17"/>
  <c r="B317" i="17"/>
  <c r="B318" i="17"/>
  <c r="B319" i="17"/>
  <c r="B320" i="17"/>
  <c r="B321" i="17"/>
  <c r="B322" i="17"/>
  <c r="B323" i="17"/>
  <c r="B324" i="17"/>
  <c r="B325" i="17"/>
  <c r="B326" i="17"/>
  <c r="B327" i="17"/>
  <c r="B328" i="17"/>
  <c r="B329" i="17"/>
  <c r="B330" i="17"/>
  <c r="B331" i="17"/>
  <c r="B332" i="17"/>
  <c r="B333" i="17"/>
  <c r="B334" i="17"/>
  <c r="B335" i="17"/>
  <c r="B336" i="17"/>
  <c r="B337" i="17"/>
  <c r="B338" i="17"/>
  <c r="B339" i="17"/>
  <c r="B340" i="17"/>
  <c r="B341" i="17"/>
  <c r="B342" i="17"/>
  <c r="B343" i="17"/>
  <c r="B344" i="17"/>
  <c r="B345" i="17"/>
  <c r="B346" i="17"/>
  <c r="B347" i="17"/>
  <c r="B348" i="17"/>
  <c r="B349" i="17"/>
  <c r="B350" i="17"/>
  <c r="B351" i="17"/>
  <c r="B352" i="17"/>
  <c r="B353" i="17"/>
  <c r="B354" i="17"/>
  <c r="B355" i="17"/>
  <c r="B356" i="17"/>
  <c r="B357" i="17"/>
  <c r="B358" i="17"/>
  <c r="B359" i="17"/>
  <c r="B360" i="17"/>
  <c r="B361" i="17"/>
  <c r="B362" i="17"/>
  <c r="B363" i="17"/>
  <c r="B364" i="17"/>
  <c r="B365" i="17"/>
  <c r="B366" i="17"/>
  <c r="B367" i="17"/>
  <c r="B368" i="17"/>
  <c r="B369" i="17"/>
  <c r="B370" i="17"/>
  <c r="B371" i="17"/>
  <c r="B372" i="17"/>
  <c r="B373" i="17"/>
  <c r="B374" i="17"/>
  <c r="B375" i="17"/>
  <c r="B376" i="17"/>
  <c r="B377" i="17"/>
  <c r="B378" i="17"/>
  <c r="B379" i="17"/>
  <c r="B380" i="17"/>
  <c r="B381" i="17"/>
  <c r="B382" i="17"/>
  <c r="B383" i="17"/>
  <c r="B384" i="17"/>
  <c r="B385" i="17"/>
  <c r="B386" i="17"/>
  <c r="B387" i="17"/>
  <c r="B388" i="17"/>
  <c r="B389" i="17"/>
  <c r="B390" i="17"/>
  <c r="B391" i="17"/>
  <c r="B392" i="17"/>
  <c r="B393" i="17"/>
  <c r="B394" i="17"/>
  <c r="B395" i="17"/>
  <c r="B396" i="17"/>
  <c r="B397" i="17"/>
  <c r="B398" i="17"/>
  <c r="B399" i="17"/>
  <c r="B400" i="17"/>
  <c r="B401" i="17"/>
  <c r="B402" i="17"/>
  <c r="B403" i="17"/>
  <c r="B404" i="17"/>
  <c r="B405" i="17"/>
  <c r="B406" i="17"/>
  <c r="B407" i="17"/>
  <c r="B408" i="17"/>
  <c r="B409" i="17"/>
  <c r="B410" i="17"/>
  <c r="B411" i="17"/>
  <c r="B412" i="17"/>
  <c r="B413" i="17"/>
  <c r="B414" i="17"/>
  <c r="B415" i="17"/>
  <c r="B416" i="17"/>
  <c r="B417" i="17"/>
  <c r="B418" i="17"/>
  <c r="B419" i="17"/>
  <c r="B420" i="17"/>
  <c r="B421" i="17"/>
  <c r="B422" i="17"/>
  <c r="B423" i="17"/>
  <c r="B424" i="17"/>
  <c r="B425" i="17"/>
  <c r="B426" i="17"/>
  <c r="B427" i="17"/>
  <c r="B428" i="17"/>
  <c r="B429" i="17"/>
  <c r="B430" i="17"/>
  <c r="B431" i="17"/>
  <c r="B432" i="17"/>
  <c r="B433" i="17"/>
  <c r="B434" i="17"/>
  <c r="B435" i="17"/>
  <c r="B436" i="17"/>
  <c r="B437" i="17"/>
  <c r="B438" i="17"/>
  <c r="B439" i="17"/>
  <c r="B440" i="17"/>
  <c r="B441" i="17"/>
  <c r="B442" i="17"/>
  <c r="B443" i="17"/>
  <c r="B444" i="17"/>
  <c r="B445" i="17"/>
  <c r="B446" i="17"/>
  <c r="B447" i="17"/>
  <c r="B448" i="17"/>
  <c r="B449" i="17"/>
  <c r="B450" i="17"/>
  <c r="B451" i="17"/>
  <c r="B452" i="17"/>
  <c r="B453" i="17"/>
  <c r="B454" i="17"/>
  <c r="B455" i="17"/>
  <c r="B456" i="17"/>
  <c r="B457" i="17"/>
  <c r="B458" i="17"/>
  <c r="B459" i="17"/>
  <c r="B460" i="17"/>
  <c r="B461" i="17"/>
  <c r="B462" i="17"/>
  <c r="B463" i="17"/>
  <c r="B464" i="17"/>
  <c r="B465" i="17"/>
  <c r="B466" i="17"/>
  <c r="B467" i="17"/>
  <c r="B468" i="17"/>
  <c r="B469" i="17"/>
  <c r="B470" i="17"/>
  <c r="B471" i="17"/>
  <c r="B472" i="17"/>
  <c r="B473" i="17"/>
  <c r="B474" i="17"/>
  <c r="B475" i="17"/>
  <c r="B476" i="17"/>
  <c r="B477" i="17"/>
  <c r="B478" i="17"/>
  <c r="B479" i="17"/>
  <c r="B480" i="17"/>
  <c r="B481" i="17"/>
  <c r="B482" i="17"/>
  <c r="B483" i="17"/>
  <c r="B484" i="17"/>
  <c r="B485" i="17"/>
  <c r="B486" i="17"/>
  <c r="B487" i="17"/>
  <c r="B488" i="17"/>
  <c r="B489" i="17"/>
  <c r="B490" i="17"/>
  <c r="B491" i="17"/>
  <c r="B492" i="17"/>
  <c r="B493" i="17"/>
  <c r="B494" i="17"/>
  <c r="B495" i="17"/>
  <c r="B496" i="17"/>
  <c r="B497" i="17"/>
  <c r="B498" i="17"/>
  <c r="B499" i="17"/>
  <c r="B500" i="17"/>
  <c r="B501" i="17"/>
  <c r="B502" i="17"/>
  <c r="B503" i="17"/>
  <c r="B504" i="17"/>
  <c r="B505" i="17"/>
  <c r="B506" i="17"/>
  <c r="B507" i="17"/>
  <c r="B508" i="17"/>
  <c r="B509" i="17"/>
  <c r="B510" i="17"/>
  <c r="B511" i="17"/>
  <c r="B512" i="17"/>
  <c r="B513" i="17"/>
  <c r="B514" i="17"/>
  <c r="B515" i="17"/>
  <c r="B516" i="17"/>
  <c r="B517" i="17"/>
  <c r="B518" i="17"/>
  <c r="B519" i="17"/>
  <c r="B520" i="17"/>
  <c r="B521" i="17"/>
  <c r="B522" i="17"/>
  <c r="B523" i="17"/>
  <c r="B524" i="17"/>
  <c r="B525" i="17"/>
  <c r="B526" i="17"/>
  <c r="B527" i="17"/>
  <c r="B528" i="17"/>
  <c r="B529" i="17"/>
  <c r="B530" i="17"/>
  <c r="B531" i="17"/>
  <c r="B532" i="17"/>
  <c r="B533" i="17"/>
  <c r="B534" i="17"/>
  <c r="B535" i="17"/>
  <c r="B536" i="17"/>
  <c r="B537" i="17"/>
  <c r="B538" i="17"/>
  <c r="B539" i="17"/>
  <c r="B540" i="17"/>
  <c r="B541" i="17"/>
  <c r="B542" i="17"/>
  <c r="B543" i="17"/>
  <c r="B544" i="17"/>
  <c r="B545" i="17"/>
  <c r="B546" i="17"/>
  <c r="B2" i="17"/>
  <c r="K6" i="9" l="1"/>
  <c r="G90" i="3" l="1"/>
  <c r="G79" i="3" l="1"/>
  <c r="E84" i="3"/>
  <c r="E79" i="3"/>
  <c r="E80" i="3"/>
  <c r="E83" i="3"/>
  <c r="E81" i="3"/>
  <c r="E78" i="3"/>
  <c r="E85" i="3"/>
  <c r="E82" i="3"/>
  <c r="E87" i="3"/>
  <c r="K4" i="9" l="1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AF14" i="9"/>
  <c r="AG14" i="9"/>
  <c r="AH14" i="9"/>
  <c r="AI14" i="9"/>
  <c r="AJ14" i="9"/>
  <c r="AK14" i="9"/>
  <c r="AL14" i="9"/>
  <c r="AM14" i="9"/>
  <c r="AN14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AE15" i="9"/>
  <c r="AF15" i="9"/>
  <c r="AG15" i="9"/>
  <c r="AH15" i="9"/>
  <c r="AI15" i="9"/>
  <c r="AJ15" i="9"/>
  <c r="AK15" i="9"/>
  <c r="AL15" i="9"/>
  <c r="AM15" i="9"/>
  <c r="AN15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AF16" i="9"/>
  <c r="AG16" i="9"/>
  <c r="AH16" i="9"/>
  <c r="AI16" i="9"/>
  <c r="AJ16" i="9"/>
  <c r="AK16" i="9"/>
  <c r="AL16" i="9"/>
  <c r="AM16" i="9"/>
  <c r="AN16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AF17" i="9"/>
  <c r="AG17" i="9"/>
  <c r="AH17" i="9"/>
  <c r="AI17" i="9"/>
  <c r="AJ17" i="9"/>
  <c r="AK17" i="9"/>
  <c r="AL17" i="9"/>
  <c r="AM17" i="9"/>
  <c r="AN17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AF18" i="9"/>
  <c r="AG18" i="9"/>
  <c r="AH18" i="9"/>
  <c r="AI18" i="9"/>
  <c r="AJ18" i="9"/>
  <c r="AK18" i="9"/>
  <c r="AL18" i="9"/>
  <c r="AM18" i="9"/>
  <c r="AN18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AF19" i="9"/>
  <c r="AG19" i="9"/>
  <c r="AH19" i="9"/>
  <c r="AI19" i="9"/>
  <c r="AJ19" i="9"/>
  <c r="AK19" i="9"/>
  <c r="AL19" i="9"/>
  <c r="AM19" i="9"/>
  <c r="AN19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AG20" i="9"/>
  <c r="AH20" i="9"/>
  <c r="AI20" i="9"/>
  <c r="AJ20" i="9"/>
  <c r="AK20" i="9"/>
  <c r="AL20" i="9"/>
  <c r="AM20" i="9"/>
  <c r="AN20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AF21" i="9"/>
  <c r="AG21" i="9"/>
  <c r="AH21" i="9"/>
  <c r="AI21" i="9"/>
  <c r="AJ21" i="9"/>
  <c r="AK21" i="9"/>
  <c r="AL21" i="9"/>
  <c r="AM21" i="9"/>
  <c r="AN21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AF22" i="9"/>
  <c r="AG22" i="9"/>
  <c r="AH22" i="9"/>
  <c r="AI22" i="9"/>
  <c r="AJ22" i="9"/>
  <c r="AK22" i="9"/>
  <c r="AL22" i="9"/>
  <c r="AM22" i="9"/>
  <c r="AN22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AE24" i="9"/>
  <c r="AF24" i="9"/>
  <c r="AG24" i="9"/>
  <c r="AH24" i="9"/>
  <c r="AI24" i="9"/>
  <c r="AJ24" i="9"/>
  <c r="AK24" i="9"/>
  <c r="AL24" i="9"/>
  <c r="AM24" i="9"/>
  <c r="AN24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AF25" i="9"/>
  <c r="AG25" i="9"/>
  <c r="AH25" i="9"/>
  <c r="AI25" i="9"/>
  <c r="AJ25" i="9"/>
  <c r="AK25" i="9"/>
  <c r="AL25" i="9"/>
  <c r="AM25" i="9"/>
  <c r="AN25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AF26" i="9"/>
  <c r="AG26" i="9"/>
  <c r="AH26" i="9"/>
  <c r="AI26" i="9"/>
  <c r="AJ26" i="9"/>
  <c r="AK26" i="9"/>
  <c r="AL26" i="9"/>
  <c r="AM26" i="9"/>
  <c r="AN26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AF27" i="9"/>
  <c r="AG27" i="9"/>
  <c r="AH27" i="9"/>
  <c r="AI27" i="9"/>
  <c r="AJ27" i="9"/>
  <c r="AK27" i="9"/>
  <c r="AL27" i="9"/>
  <c r="AM27" i="9"/>
  <c r="AN27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AF28" i="9"/>
  <c r="AG28" i="9"/>
  <c r="AH28" i="9"/>
  <c r="AI28" i="9"/>
  <c r="AJ28" i="9"/>
  <c r="AK28" i="9"/>
  <c r="AL28" i="9"/>
  <c r="AM28" i="9"/>
  <c r="AN28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AF29" i="9"/>
  <c r="AG29" i="9"/>
  <c r="AH29" i="9"/>
  <c r="AI29" i="9"/>
  <c r="AJ29" i="9"/>
  <c r="AK29" i="9"/>
  <c r="AL29" i="9"/>
  <c r="AM29" i="9"/>
  <c r="AN29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AF30" i="9"/>
  <c r="AG30" i="9"/>
  <c r="AH30" i="9"/>
  <c r="AI30" i="9"/>
  <c r="AJ30" i="9"/>
  <c r="AK30" i="9"/>
  <c r="AL30" i="9"/>
  <c r="AM30" i="9"/>
  <c r="AN30" i="9"/>
  <c r="K31" i="9"/>
  <c r="L31" i="9"/>
  <c r="M31" i="9"/>
  <c r="N31" i="9"/>
  <c r="O31" i="9"/>
  <c r="P31" i="9"/>
  <c r="Q31" i="9"/>
  <c r="R31" i="9"/>
  <c r="S31" i="9"/>
  <c r="T31" i="9"/>
  <c r="U31" i="9"/>
  <c r="V31" i="9"/>
  <c r="W31" i="9"/>
  <c r="X31" i="9"/>
  <c r="Y31" i="9"/>
  <c r="Z31" i="9"/>
  <c r="AA31" i="9"/>
  <c r="AB31" i="9"/>
  <c r="AC31" i="9"/>
  <c r="AD31" i="9"/>
  <c r="AE31" i="9"/>
  <c r="AF31" i="9"/>
  <c r="AG31" i="9"/>
  <c r="AH31" i="9"/>
  <c r="AI31" i="9"/>
  <c r="AJ31" i="9"/>
  <c r="AK31" i="9"/>
  <c r="AL31" i="9"/>
  <c r="AM31" i="9"/>
  <c r="AN31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AE32" i="9"/>
  <c r="AF32" i="9"/>
  <c r="AG32" i="9"/>
  <c r="AH32" i="9"/>
  <c r="AI32" i="9"/>
  <c r="AJ32" i="9"/>
  <c r="AK32" i="9"/>
  <c r="AL32" i="9"/>
  <c r="AM32" i="9"/>
  <c r="AN32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AE33" i="9"/>
  <c r="AF33" i="9"/>
  <c r="AG33" i="9"/>
  <c r="AH33" i="9"/>
  <c r="AI33" i="9"/>
  <c r="AJ33" i="9"/>
  <c r="AK33" i="9"/>
  <c r="AL33" i="9"/>
  <c r="AM33" i="9"/>
  <c r="AN33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AE34" i="9"/>
  <c r="AF34" i="9"/>
  <c r="AG34" i="9"/>
  <c r="AH34" i="9"/>
  <c r="AI34" i="9"/>
  <c r="AJ34" i="9"/>
  <c r="AK34" i="9"/>
  <c r="AL34" i="9"/>
  <c r="AM34" i="9"/>
  <c r="AN34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AE35" i="9"/>
  <c r="AF35" i="9"/>
  <c r="AG35" i="9"/>
  <c r="AH35" i="9"/>
  <c r="AI35" i="9"/>
  <c r="AJ35" i="9"/>
  <c r="AK35" i="9"/>
  <c r="AL35" i="9"/>
  <c r="AM35" i="9"/>
  <c r="AN35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AE36" i="9"/>
  <c r="AF36" i="9"/>
  <c r="AG36" i="9"/>
  <c r="AH36" i="9"/>
  <c r="AI36" i="9"/>
  <c r="AJ36" i="9"/>
  <c r="AK36" i="9"/>
  <c r="AL36" i="9"/>
  <c r="AM36" i="9"/>
  <c r="AN36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AE37" i="9"/>
  <c r="AF37" i="9"/>
  <c r="AG37" i="9"/>
  <c r="AH37" i="9"/>
  <c r="AI37" i="9"/>
  <c r="AJ37" i="9"/>
  <c r="AK37" i="9"/>
  <c r="AL37" i="9"/>
  <c r="AM37" i="9"/>
  <c r="AN37" i="9"/>
  <c r="K38" i="9"/>
  <c r="L38" i="9"/>
  <c r="M38" i="9"/>
  <c r="N38" i="9"/>
  <c r="O38" i="9"/>
  <c r="P38" i="9"/>
  <c r="Q38" i="9"/>
  <c r="R38" i="9"/>
  <c r="S38" i="9"/>
  <c r="T38" i="9"/>
  <c r="U38" i="9"/>
  <c r="V38" i="9"/>
  <c r="W38" i="9"/>
  <c r="X38" i="9"/>
  <c r="Y38" i="9"/>
  <c r="Z38" i="9"/>
  <c r="AA38" i="9"/>
  <c r="AB38" i="9"/>
  <c r="AC38" i="9"/>
  <c r="AD38" i="9"/>
  <c r="AE38" i="9"/>
  <c r="AF38" i="9"/>
  <c r="AG38" i="9"/>
  <c r="AH38" i="9"/>
  <c r="AI38" i="9"/>
  <c r="AJ38" i="9"/>
  <c r="AK38" i="9"/>
  <c r="AL38" i="9"/>
  <c r="AM38" i="9"/>
  <c r="AN38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AE39" i="9"/>
  <c r="AF39" i="9"/>
  <c r="AG39" i="9"/>
  <c r="AH39" i="9"/>
  <c r="AI39" i="9"/>
  <c r="AJ39" i="9"/>
  <c r="AK39" i="9"/>
  <c r="AL39" i="9"/>
  <c r="AM39" i="9"/>
  <c r="AN39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AE40" i="9"/>
  <c r="AF40" i="9"/>
  <c r="AG40" i="9"/>
  <c r="AH40" i="9"/>
  <c r="AI40" i="9"/>
  <c r="AJ40" i="9"/>
  <c r="AK40" i="9"/>
  <c r="AL40" i="9"/>
  <c r="AM40" i="9"/>
  <c r="AN40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AE41" i="9"/>
  <c r="AF41" i="9"/>
  <c r="AG41" i="9"/>
  <c r="AH41" i="9"/>
  <c r="AI41" i="9"/>
  <c r="AJ41" i="9"/>
  <c r="AK41" i="9"/>
  <c r="AL41" i="9"/>
  <c r="AM41" i="9"/>
  <c r="AN41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AE42" i="9"/>
  <c r="AF42" i="9"/>
  <c r="AG42" i="9"/>
  <c r="AH42" i="9"/>
  <c r="AI42" i="9"/>
  <c r="AJ42" i="9"/>
  <c r="AK42" i="9"/>
  <c r="AL42" i="9"/>
  <c r="AM42" i="9"/>
  <c r="AN42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AE43" i="9"/>
  <c r="AF43" i="9"/>
  <c r="AG43" i="9"/>
  <c r="AH43" i="9"/>
  <c r="AI43" i="9"/>
  <c r="AJ43" i="9"/>
  <c r="AK43" i="9"/>
  <c r="AL43" i="9"/>
  <c r="AM43" i="9"/>
  <c r="AN43" i="9"/>
  <c r="K44" i="9"/>
  <c r="L44" i="9"/>
  <c r="M44" i="9"/>
  <c r="N44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AE44" i="9"/>
  <c r="AF44" i="9"/>
  <c r="AG44" i="9"/>
  <c r="AH44" i="9"/>
  <c r="AI44" i="9"/>
  <c r="AJ44" i="9"/>
  <c r="AK44" i="9"/>
  <c r="AL44" i="9"/>
  <c r="AM44" i="9"/>
  <c r="AN44" i="9"/>
  <c r="K45" i="9"/>
  <c r="L45" i="9"/>
  <c r="M45" i="9"/>
  <c r="N45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AE45" i="9"/>
  <c r="AF45" i="9"/>
  <c r="AG45" i="9"/>
  <c r="AH45" i="9"/>
  <c r="AI45" i="9"/>
  <c r="AJ45" i="9"/>
  <c r="AK45" i="9"/>
  <c r="AL45" i="9"/>
  <c r="AM45" i="9"/>
  <c r="AN45" i="9"/>
  <c r="K46" i="9"/>
  <c r="L46" i="9"/>
  <c r="M46" i="9"/>
  <c r="N46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AE46" i="9"/>
  <c r="AF46" i="9"/>
  <c r="AG46" i="9"/>
  <c r="AH46" i="9"/>
  <c r="AI46" i="9"/>
  <c r="AJ46" i="9"/>
  <c r="AK46" i="9"/>
  <c r="AL46" i="9"/>
  <c r="AM46" i="9"/>
  <c r="AN46" i="9"/>
  <c r="K47" i="9"/>
  <c r="L47" i="9"/>
  <c r="M47" i="9"/>
  <c r="N47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AE47" i="9"/>
  <c r="AF47" i="9"/>
  <c r="AG47" i="9"/>
  <c r="AH47" i="9"/>
  <c r="AI47" i="9"/>
  <c r="AJ47" i="9"/>
  <c r="AK47" i="9"/>
  <c r="AL47" i="9"/>
  <c r="AM47" i="9"/>
  <c r="AN47" i="9"/>
  <c r="K48" i="9"/>
  <c r="L48" i="9"/>
  <c r="M48" i="9"/>
  <c r="N48" i="9"/>
  <c r="O48" i="9"/>
  <c r="P48" i="9"/>
  <c r="Q48" i="9"/>
  <c r="R48" i="9"/>
  <c r="S48" i="9"/>
  <c r="T48" i="9"/>
  <c r="U48" i="9"/>
  <c r="V48" i="9"/>
  <c r="W48" i="9"/>
  <c r="X48" i="9"/>
  <c r="Y48" i="9"/>
  <c r="Z48" i="9"/>
  <c r="AA48" i="9"/>
  <c r="AB48" i="9"/>
  <c r="AC48" i="9"/>
  <c r="AD48" i="9"/>
  <c r="AE48" i="9"/>
  <c r="AF48" i="9"/>
  <c r="AG48" i="9"/>
  <c r="AH48" i="9"/>
  <c r="AI48" i="9"/>
  <c r="AJ48" i="9"/>
  <c r="AK48" i="9"/>
  <c r="AL48" i="9"/>
  <c r="AM48" i="9"/>
  <c r="AN48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AE49" i="9"/>
  <c r="AF49" i="9"/>
  <c r="AG49" i="9"/>
  <c r="AH49" i="9"/>
  <c r="AI49" i="9"/>
  <c r="AJ49" i="9"/>
  <c r="AK49" i="9"/>
  <c r="AL49" i="9"/>
  <c r="AM49" i="9"/>
  <c r="AN49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AD50" i="9"/>
  <c r="AE50" i="9"/>
  <c r="AF50" i="9"/>
  <c r="AG50" i="9"/>
  <c r="AH50" i="9"/>
  <c r="AI50" i="9"/>
  <c r="AJ50" i="9"/>
  <c r="AK50" i="9"/>
  <c r="AL50" i="9"/>
  <c r="AM50" i="9"/>
  <c r="AN50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AD51" i="9"/>
  <c r="AE51" i="9"/>
  <c r="AF51" i="9"/>
  <c r="AG51" i="9"/>
  <c r="AH51" i="9"/>
  <c r="AI51" i="9"/>
  <c r="AJ51" i="9"/>
  <c r="AK51" i="9"/>
  <c r="AL51" i="9"/>
  <c r="AM51" i="9"/>
  <c r="AN51" i="9"/>
  <c r="K52" i="9"/>
  <c r="L52" i="9"/>
  <c r="M52" i="9"/>
  <c r="N52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B52" i="9"/>
  <c r="AC52" i="9"/>
  <c r="AD52" i="9"/>
  <c r="AE52" i="9"/>
  <c r="AF52" i="9"/>
  <c r="AG52" i="9"/>
  <c r="AH52" i="9"/>
  <c r="AI52" i="9"/>
  <c r="AJ52" i="9"/>
  <c r="AK52" i="9"/>
  <c r="AL52" i="9"/>
  <c r="AM52" i="9"/>
  <c r="AN52" i="9"/>
  <c r="K53" i="9"/>
  <c r="L53" i="9"/>
  <c r="M53" i="9"/>
  <c r="N53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B53" i="9"/>
  <c r="AC53" i="9"/>
  <c r="AD53" i="9"/>
  <c r="AE53" i="9"/>
  <c r="AF53" i="9"/>
  <c r="AG53" i="9"/>
  <c r="AH53" i="9"/>
  <c r="AI53" i="9"/>
  <c r="AJ53" i="9"/>
  <c r="AK53" i="9"/>
  <c r="AL53" i="9"/>
  <c r="AM53" i="9"/>
  <c r="AN53" i="9"/>
  <c r="K54" i="9"/>
  <c r="L54" i="9"/>
  <c r="M54" i="9"/>
  <c r="N54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AB54" i="9"/>
  <c r="AC54" i="9"/>
  <c r="AD54" i="9"/>
  <c r="AE54" i="9"/>
  <c r="AF54" i="9"/>
  <c r="AG54" i="9"/>
  <c r="AH54" i="9"/>
  <c r="AI54" i="9"/>
  <c r="AJ54" i="9"/>
  <c r="AK54" i="9"/>
  <c r="AL54" i="9"/>
  <c r="AM54" i="9"/>
  <c r="AN54" i="9"/>
  <c r="K55" i="9"/>
  <c r="L55" i="9"/>
  <c r="M55" i="9"/>
  <c r="N55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AB55" i="9"/>
  <c r="AC55" i="9"/>
  <c r="AD55" i="9"/>
  <c r="AE55" i="9"/>
  <c r="AF55" i="9"/>
  <c r="AG55" i="9"/>
  <c r="AH55" i="9"/>
  <c r="AI55" i="9"/>
  <c r="AJ55" i="9"/>
  <c r="AK55" i="9"/>
  <c r="AL55" i="9"/>
  <c r="AM55" i="9"/>
  <c r="AN55" i="9"/>
  <c r="K56" i="9"/>
  <c r="L56" i="9"/>
  <c r="M56" i="9"/>
  <c r="N56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B56" i="9"/>
  <c r="AC56" i="9"/>
  <c r="AD56" i="9"/>
  <c r="AE56" i="9"/>
  <c r="AF56" i="9"/>
  <c r="AG56" i="9"/>
  <c r="AH56" i="9"/>
  <c r="AI56" i="9"/>
  <c r="AJ56" i="9"/>
  <c r="AK56" i="9"/>
  <c r="AL56" i="9"/>
  <c r="AM56" i="9"/>
  <c r="AN56" i="9"/>
  <c r="K57" i="9"/>
  <c r="L57" i="9"/>
  <c r="M57" i="9"/>
  <c r="N57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AB57" i="9"/>
  <c r="AC57" i="9"/>
  <c r="AD57" i="9"/>
  <c r="AE57" i="9"/>
  <c r="AF57" i="9"/>
  <c r="AG57" i="9"/>
  <c r="AH57" i="9"/>
  <c r="AI57" i="9"/>
  <c r="AJ57" i="9"/>
  <c r="AK57" i="9"/>
  <c r="AL57" i="9"/>
  <c r="AM57" i="9"/>
  <c r="AN57" i="9"/>
  <c r="K58" i="9"/>
  <c r="L58" i="9"/>
  <c r="M58" i="9"/>
  <c r="N58" i="9"/>
  <c r="O58" i="9"/>
  <c r="P58" i="9"/>
  <c r="Q58" i="9"/>
  <c r="R58" i="9"/>
  <c r="S58" i="9"/>
  <c r="T58" i="9"/>
  <c r="U58" i="9"/>
  <c r="V58" i="9"/>
  <c r="W58" i="9"/>
  <c r="X58" i="9"/>
  <c r="Y58" i="9"/>
  <c r="Z58" i="9"/>
  <c r="AA58" i="9"/>
  <c r="AB58" i="9"/>
  <c r="AC58" i="9"/>
  <c r="AD58" i="9"/>
  <c r="AE58" i="9"/>
  <c r="AF58" i="9"/>
  <c r="AG58" i="9"/>
  <c r="AH58" i="9"/>
  <c r="AI58" i="9"/>
  <c r="AJ58" i="9"/>
  <c r="AK58" i="9"/>
  <c r="AL58" i="9"/>
  <c r="AM58" i="9"/>
  <c r="AN58" i="9"/>
  <c r="K59" i="9"/>
  <c r="L59" i="9"/>
  <c r="M59" i="9"/>
  <c r="N59" i="9"/>
  <c r="O59" i="9"/>
  <c r="P59" i="9"/>
  <c r="Q59" i="9"/>
  <c r="R59" i="9"/>
  <c r="S59" i="9"/>
  <c r="T59" i="9"/>
  <c r="U59" i="9"/>
  <c r="V59" i="9"/>
  <c r="W59" i="9"/>
  <c r="X59" i="9"/>
  <c r="Y59" i="9"/>
  <c r="Z59" i="9"/>
  <c r="AA59" i="9"/>
  <c r="AB59" i="9"/>
  <c r="AC59" i="9"/>
  <c r="AD59" i="9"/>
  <c r="AE59" i="9"/>
  <c r="AF59" i="9"/>
  <c r="AG59" i="9"/>
  <c r="AH59" i="9"/>
  <c r="AI59" i="9"/>
  <c r="AJ59" i="9"/>
  <c r="AK59" i="9"/>
  <c r="AL59" i="9"/>
  <c r="AM59" i="9"/>
  <c r="AN59" i="9"/>
  <c r="K60" i="9"/>
  <c r="L60" i="9"/>
  <c r="M60" i="9"/>
  <c r="N60" i="9"/>
  <c r="O60" i="9"/>
  <c r="P60" i="9"/>
  <c r="Q60" i="9"/>
  <c r="R60" i="9"/>
  <c r="S60" i="9"/>
  <c r="T60" i="9"/>
  <c r="U60" i="9"/>
  <c r="V60" i="9"/>
  <c r="W60" i="9"/>
  <c r="X60" i="9"/>
  <c r="Y60" i="9"/>
  <c r="Z60" i="9"/>
  <c r="AA60" i="9"/>
  <c r="AB60" i="9"/>
  <c r="AC60" i="9"/>
  <c r="AD60" i="9"/>
  <c r="AE60" i="9"/>
  <c r="AF60" i="9"/>
  <c r="AG60" i="9"/>
  <c r="AH60" i="9"/>
  <c r="AI60" i="9"/>
  <c r="AJ60" i="9"/>
  <c r="AK60" i="9"/>
  <c r="AL60" i="9"/>
  <c r="AM60" i="9"/>
  <c r="AN60" i="9"/>
  <c r="K61" i="9"/>
  <c r="L61" i="9"/>
  <c r="M61" i="9"/>
  <c r="N61" i="9"/>
  <c r="O61" i="9"/>
  <c r="P61" i="9"/>
  <c r="Q61" i="9"/>
  <c r="R61" i="9"/>
  <c r="S61" i="9"/>
  <c r="T61" i="9"/>
  <c r="U61" i="9"/>
  <c r="V61" i="9"/>
  <c r="W61" i="9"/>
  <c r="X61" i="9"/>
  <c r="Y61" i="9"/>
  <c r="Z61" i="9"/>
  <c r="AA61" i="9"/>
  <c r="AB61" i="9"/>
  <c r="AC61" i="9"/>
  <c r="AD61" i="9"/>
  <c r="AE61" i="9"/>
  <c r="AF61" i="9"/>
  <c r="AG61" i="9"/>
  <c r="AH61" i="9"/>
  <c r="AI61" i="9"/>
  <c r="AJ61" i="9"/>
  <c r="AK61" i="9"/>
  <c r="AL61" i="9"/>
  <c r="AM61" i="9"/>
  <c r="AN61" i="9"/>
  <c r="K62" i="9"/>
  <c r="L62" i="9"/>
  <c r="M62" i="9"/>
  <c r="N62" i="9"/>
  <c r="O62" i="9"/>
  <c r="P62" i="9"/>
  <c r="Q62" i="9"/>
  <c r="R62" i="9"/>
  <c r="S62" i="9"/>
  <c r="T62" i="9"/>
  <c r="U62" i="9"/>
  <c r="V62" i="9"/>
  <c r="W62" i="9"/>
  <c r="X62" i="9"/>
  <c r="Y62" i="9"/>
  <c r="Z62" i="9"/>
  <c r="AA62" i="9"/>
  <c r="AB62" i="9"/>
  <c r="AC62" i="9"/>
  <c r="AD62" i="9"/>
  <c r="AE62" i="9"/>
  <c r="AF62" i="9"/>
  <c r="AG62" i="9"/>
  <c r="AH62" i="9"/>
  <c r="AI62" i="9"/>
  <c r="AJ62" i="9"/>
  <c r="AK62" i="9"/>
  <c r="AL62" i="9"/>
  <c r="AM62" i="9"/>
  <c r="AN62" i="9"/>
  <c r="K63" i="9"/>
  <c r="L63" i="9"/>
  <c r="M63" i="9"/>
  <c r="N63" i="9"/>
  <c r="O63" i="9"/>
  <c r="P63" i="9"/>
  <c r="Q63" i="9"/>
  <c r="R63" i="9"/>
  <c r="S63" i="9"/>
  <c r="T63" i="9"/>
  <c r="U63" i="9"/>
  <c r="V63" i="9"/>
  <c r="W63" i="9"/>
  <c r="X63" i="9"/>
  <c r="Y63" i="9"/>
  <c r="Z63" i="9"/>
  <c r="AA63" i="9"/>
  <c r="AB63" i="9"/>
  <c r="AC63" i="9"/>
  <c r="AD63" i="9"/>
  <c r="AE63" i="9"/>
  <c r="AF63" i="9"/>
  <c r="AG63" i="9"/>
  <c r="AH63" i="9"/>
  <c r="AI63" i="9"/>
  <c r="AJ63" i="9"/>
  <c r="AK63" i="9"/>
  <c r="AL63" i="9"/>
  <c r="AM63" i="9"/>
  <c r="AN63" i="9"/>
  <c r="K64" i="9"/>
  <c r="L64" i="9"/>
  <c r="M64" i="9"/>
  <c r="N64" i="9"/>
  <c r="O64" i="9"/>
  <c r="P64" i="9"/>
  <c r="Q64" i="9"/>
  <c r="R64" i="9"/>
  <c r="S64" i="9"/>
  <c r="T64" i="9"/>
  <c r="U64" i="9"/>
  <c r="V64" i="9"/>
  <c r="W64" i="9"/>
  <c r="X64" i="9"/>
  <c r="Y64" i="9"/>
  <c r="Z64" i="9"/>
  <c r="AA64" i="9"/>
  <c r="AB64" i="9"/>
  <c r="AC64" i="9"/>
  <c r="AD64" i="9"/>
  <c r="AE64" i="9"/>
  <c r="AF64" i="9"/>
  <c r="AG64" i="9"/>
  <c r="AH64" i="9"/>
  <c r="AI64" i="9"/>
  <c r="AJ64" i="9"/>
  <c r="AK64" i="9"/>
  <c r="AL64" i="9"/>
  <c r="AM64" i="9"/>
  <c r="AN64" i="9"/>
  <c r="K65" i="9"/>
  <c r="L65" i="9"/>
  <c r="M65" i="9"/>
  <c r="N65" i="9"/>
  <c r="O65" i="9"/>
  <c r="P65" i="9"/>
  <c r="Q65" i="9"/>
  <c r="R65" i="9"/>
  <c r="S65" i="9"/>
  <c r="T65" i="9"/>
  <c r="U65" i="9"/>
  <c r="V65" i="9"/>
  <c r="W65" i="9"/>
  <c r="X65" i="9"/>
  <c r="Y65" i="9"/>
  <c r="Z65" i="9"/>
  <c r="AA65" i="9"/>
  <c r="AB65" i="9"/>
  <c r="AC65" i="9"/>
  <c r="AD65" i="9"/>
  <c r="AE65" i="9"/>
  <c r="AF65" i="9"/>
  <c r="AG65" i="9"/>
  <c r="AH65" i="9"/>
  <c r="AI65" i="9"/>
  <c r="AJ65" i="9"/>
  <c r="AK65" i="9"/>
  <c r="AL65" i="9"/>
  <c r="AM65" i="9"/>
  <c r="AN65" i="9"/>
  <c r="K66" i="9"/>
  <c r="L66" i="9"/>
  <c r="M66" i="9"/>
  <c r="N66" i="9"/>
  <c r="O66" i="9"/>
  <c r="P66" i="9"/>
  <c r="Q66" i="9"/>
  <c r="R66" i="9"/>
  <c r="S66" i="9"/>
  <c r="T66" i="9"/>
  <c r="U66" i="9"/>
  <c r="V66" i="9"/>
  <c r="W66" i="9"/>
  <c r="X66" i="9"/>
  <c r="Y66" i="9"/>
  <c r="Z66" i="9"/>
  <c r="AA66" i="9"/>
  <c r="AB66" i="9"/>
  <c r="AC66" i="9"/>
  <c r="AD66" i="9"/>
  <c r="AE66" i="9"/>
  <c r="AF66" i="9"/>
  <c r="AG66" i="9"/>
  <c r="AH66" i="9"/>
  <c r="AI66" i="9"/>
  <c r="AJ66" i="9"/>
  <c r="AK66" i="9"/>
  <c r="AL66" i="9"/>
  <c r="AM66" i="9"/>
  <c r="AN66" i="9"/>
  <c r="K67" i="9"/>
  <c r="L67" i="9"/>
  <c r="M67" i="9"/>
  <c r="N67" i="9"/>
  <c r="O67" i="9"/>
  <c r="P67" i="9"/>
  <c r="Q67" i="9"/>
  <c r="R67" i="9"/>
  <c r="S67" i="9"/>
  <c r="T67" i="9"/>
  <c r="U67" i="9"/>
  <c r="V67" i="9"/>
  <c r="W67" i="9"/>
  <c r="X67" i="9"/>
  <c r="Y67" i="9"/>
  <c r="Z67" i="9"/>
  <c r="AA67" i="9"/>
  <c r="AB67" i="9"/>
  <c r="AC67" i="9"/>
  <c r="AD67" i="9"/>
  <c r="AE67" i="9"/>
  <c r="AF67" i="9"/>
  <c r="AG67" i="9"/>
  <c r="AH67" i="9"/>
  <c r="AI67" i="9"/>
  <c r="AJ67" i="9"/>
  <c r="AK67" i="9"/>
  <c r="AL67" i="9"/>
  <c r="AM67" i="9"/>
  <c r="AN67" i="9"/>
  <c r="K68" i="9"/>
  <c r="L68" i="9"/>
  <c r="M68" i="9"/>
  <c r="N68" i="9"/>
  <c r="O68" i="9"/>
  <c r="P68" i="9"/>
  <c r="Q68" i="9"/>
  <c r="R68" i="9"/>
  <c r="S68" i="9"/>
  <c r="T68" i="9"/>
  <c r="U68" i="9"/>
  <c r="V68" i="9"/>
  <c r="W68" i="9"/>
  <c r="X68" i="9"/>
  <c r="Y68" i="9"/>
  <c r="Z68" i="9"/>
  <c r="AA68" i="9"/>
  <c r="AB68" i="9"/>
  <c r="AC68" i="9"/>
  <c r="AD68" i="9"/>
  <c r="AE68" i="9"/>
  <c r="AF68" i="9"/>
  <c r="AG68" i="9"/>
  <c r="AH68" i="9"/>
  <c r="AI68" i="9"/>
  <c r="AJ68" i="9"/>
  <c r="AK68" i="9"/>
  <c r="AL68" i="9"/>
  <c r="AM68" i="9"/>
  <c r="AN68" i="9"/>
  <c r="K69" i="9"/>
  <c r="L69" i="9"/>
  <c r="M69" i="9"/>
  <c r="N69" i="9"/>
  <c r="O69" i="9"/>
  <c r="P69" i="9"/>
  <c r="Q69" i="9"/>
  <c r="R69" i="9"/>
  <c r="S69" i="9"/>
  <c r="T69" i="9"/>
  <c r="U69" i="9"/>
  <c r="V69" i="9"/>
  <c r="W69" i="9"/>
  <c r="X69" i="9"/>
  <c r="Y69" i="9"/>
  <c r="Z69" i="9"/>
  <c r="AA69" i="9"/>
  <c r="AB69" i="9"/>
  <c r="AC69" i="9"/>
  <c r="AD69" i="9"/>
  <c r="AE69" i="9"/>
  <c r="AF69" i="9"/>
  <c r="AG69" i="9"/>
  <c r="AH69" i="9"/>
  <c r="AI69" i="9"/>
  <c r="AJ69" i="9"/>
  <c r="AK69" i="9"/>
  <c r="AL69" i="9"/>
  <c r="AM69" i="9"/>
  <c r="AN69" i="9"/>
  <c r="K70" i="9"/>
  <c r="L70" i="9"/>
  <c r="M70" i="9"/>
  <c r="N70" i="9"/>
  <c r="O70" i="9"/>
  <c r="P70" i="9"/>
  <c r="Q70" i="9"/>
  <c r="R70" i="9"/>
  <c r="S70" i="9"/>
  <c r="T70" i="9"/>
  <c r="U70" i="9"/>
  <c r="V70" i="9"/>
  <c r="W70" i="9"/>
  <c r="X70" i="9"/>
  <c r="Y70" i="9"/>
  <c r="Z70" i="9"/>
  <c r="AA70" i="9"/>
  <c r="AB70" i="9"/>
  <c r="AC70" i="9"/>
  <c r="AD70" i="9"/>
  <c r="AE70" i="9"/>
  <c r="AF70" i="9"/>
  <c r="AG70" i="9"/>
  <c r="AH70" i="9"/>
  <c r="AI70" i="9"/>
  <c r="AJ70" i="9"/>
  <c r="AK70" i="9"/>
  <c r="AL70" i="9"/>
  <c r="AM70" i="9"/>
  <c r="AN70" i="9"/>
  <c r="K71" i="9"/>
  <c r="L71" i="9"/>
  <c r="M71" i="9"/>
  <c r="N71" i="9"/>
  <c r="O71" i="9"/>
  <c r="P71" i="9"/>
  <c r="Q71" i="9"/>
  <c r="R71" i="9"/>
  <c r="S71" i="9"/>
  <c r="T71" i="9"/>
  <c r="U71" i="9"/>
  <c r="V71" i="9"/>
  <c r="W71" i="9"/>
  <c r="X71" i="9"/>
  <c r="Y71" i="9"/>
  <c r="Z71" i="9"/>
  <c r="AA71" i="9"/>
  <c r="AB71" i="9"/>
  <c r="AC71" i="9"/>
  <c r="AD71" i="9"/>
  <c r="AE71" i="9"/>
  <c r="AF71" i="9"/>
  <c r="AG71" i="9"/>
  <c r="AH71" i="9"/>
  <c r="AI71" i="9"/>
  <c r="AJ71" i="9"/>
  <c r="AK71" i="9"/>
  <c r="AL71" i="9"/>
  <c r="AM71" i="9"/>
  <c r="AN71" i="9"/>
  <c r="K72" i="9"/>
  <c r="L72" i="9"/>
  <c r="M72" i="9"/>
  <c r="N72" i="9"/>
  <c r="O72" i="9"/>
  <c r="P72" i="9"/>
  <c r="Q72" i="9"/>
  <c r="R72" i="9"/>
  <c r="S72" i="9"/>
  <c r="T72" i="9"/>
  <c r="U72" i="9"/>
  <c r="V72" i="9"/>
  <c r="W72" i="9"/>
  <c r="X72" i="9"/>
  <c r="Y72" i="9"/>
  <c r="Z72" i="9"/>
  <c r="AA72" i="9"/>
  <c r="AB72" i="9"/>
  <c r="AC72" i="9"/>
  <c r="AD72" i="9"/>
  <c r="AE72" i="9"/>
  <c r="AF72" i="9"/>
  <c r="AG72" i="9"/>
  <c r="AH72" i="9"/>
  <c r="AI72" i="9"/>
  <c r="AJ72" i="9"/>
  <c r="AK72" i="9"/>
  <c r="AL72" i="9"/>
  <c r="AM72" i="9"/>
  <c r="AN72" i="9"/>
  <c r="K73" i="9"/>
  <c r="L73" i="9"/>
  <c r="M73" i="9"/>
  <c r="N73" i="9"/>
  <c r="O73" i="9"/>
  <c r="P73" i="9"/>
  <c r="Q73" i="9"/>
  <c r="R73" i="9"/>
  <c r="S73" i="9"/>
  <c r="T73" i="9"/>
  <c r="U73" i="9"/>
  <c r="V73" i="9"/>
  <c r="W73" i="9"/>
  <c r="X73" i="9"/>
  <c r="Y73" i="9"/>
  <c r="Z73" i="9"/>
  <c r="AA73" i="9"/>
  <c r="AB73" i="9"/>
  <c r="AC73" i="9"/>
  <c r="AD73" i="9"/>
  <c r="AE73" i="9"/>
  <c r="AF73" i="9"/>
  <c r="AG73" i="9"/>
  <c r="AH73" i="9"/>
  <c r="AI73" i="9"/>
  <c r="AJ73" i="9"/>
  <c r="AK73" i="9"/>
  <c r="AL73" i="9"/>
  <c r="AM73" i="9"/>
  <c r="AN73" i="9"/>
  <c r="K74" i="9"/>
  <c r="L74" i="9"/>
  <c r="M74" i="9"/>
  <c r="N74" i="9"/>
  <c r="O74" i="9"/>
  <c r="P74" i="9"/>
  <c r="Q74" i="9"/>
  <c r="R74" i="9"/>
  <c r="S74" i="9"/>
  <c r="T74" i="9"/>
  <c r="U74" i="9"/>
  <c r="V74" i="9"/>
  <c r="W74" i="9"/>
  <c r="X74" i="9"/>
  <c r="Y74" i="9"/>
  <c r="Z74" i="9"/>
  <c r="AA74" i="9"/>
  <c r="AB74" i="9"/>
  <c r="AC74" i="9"/>
  <c r="AD74" i="9"/>
  <c r="AE74" i="9"/>
  <c r="AF74" i="9"/>
  <c r="AG74" i="9"/>
  <c r="AH74" i="9"/>
  <c r="AI74" i="9"/>
  <c r="AJ74" i="9"/>
  <c r="AK74" i="9"/>
  <c r="AL74" i="9"/>
  <c r="AM74" i="9"/>
  <c r="AN74" i="9"/>
  <c r="K75" i="9"/>
  <c r="L75" i="9"/>
  <c r="M75" i="9"/>
  <c r="N75" i="9"/>
  <c r="O75" i="9"/>
  <c r="P75" i="9"/>
  <c r="Q75" i="9"/>
  <c r="R75" i="9"/>
  <c r="S75" i="9"/>
  <c r="T75" i="9"/>
  <c r="U75" i="9"/>
  <c r="V75" i="9"/>
  <c r="W75" i="9"/>
  <c r="X75" i="9"/>
  <c r="Y75" i="9"/>
  <c r="Z75" i="9"/>
  <c r="AA75" i="9"/>
  <c r="AB75" i="9"/>
  <c r="AC75" i="9"/>
  <c r="AD75" i="9"/>
  <c r="AE75" i="9"/>
  <c r="AF75" i="9"/>
  <c r="AG75" i="9"/>
  <c r="AH75" i="9"/>
  <c r="AI75" i="9"/>
  <c r="AJ75" i="9"/>
  <c r="AK75" i="9"/>
  <c r="AL75" i="9"/>
  <c r="AM75" i="9"/>
  <c r="AN75" i="9"/>
  <c r="K76" i="9"/>
  <c r="L76" i="9"/>
  <c r="M76" i="9"/>
  <c r="N76" i="9"/>
  <c r="O76" i="9"/>
  <c r="P76" i="9"/>
  <c r="Q76" i="9"/>
  <c r="R76" i="9"/>
  <c r="S76" i="9"/>
  <c r="T76" i="9"/>
  <c r="U76" i="9"/>
  <c r="V76" i="9"/>
  <c r="W76" i="9"/>
  <c r="X76" i="9"/>
  <c r="Y76" i="9"/>
  <c r="Z76" i="9"/>
  <c r="AA76" i="9"/>
  <c r="AB76" i="9"/>
  <c r="AC76" i="9"/>
  <c r="AD76" i="9"/>
  <c r="AE76" i="9"/>
  <c r="AF76" i="9"/>
  <c r="AG76" i="9"/>
  <c r="AH76" i="9"/>
  <c r="AI76" i="9"/>
  <c r="AJ76" i="9"/>
  <c r="AK76" i="9"/>
  <c r="AL76" i="9"/>
  <c r="AM76" i="9"/>
  <c r="AN76" i="9"/>
  <c r="K77" i="9"/>
  <c r="L77" i="9"/>
  <c r="M77" i="9"/>
  <c r="N77" i="9"/>
  <c r="O77" i="9"/>
  <c r="P77" i="9"/>
  <c r="Q77" i="9"/>
  <c r="R77" i="9"/>
  <c r="S77" i="9"/>
  <c r="T77" i="9"/>
  <c r="U77" i="9"/>
  <c r="V77" i="9"/>
  <c r="W77" i="9"/>
  <c r="X77" i="9"/>
  <c r="Y77" i="9"/>
  <c r="Z77" i="9"/>
  <c r="AA77" i="9"/>
  <c r="AB77" i="9"/>
  <c r="AC77" i="9"/>
  <c r="AD77" i="9"/>
  <c r="AE77" i="9"/>
  <c r="AF77" i="9"/>
  <c r="AG77" i="9"/>
  <c r="AH77" i="9"/>
  <c r="AI77" i="9"/>
  <c r="AJ77" i="9"/>
  <c r="AK77" i="9"/>
  <c r="AL77" i="9"/>
  <c r="AM77" i="9"/>
  <c r="AN77" i="9"/>
  <c r="K78" i="9"/>
  <c r="L78" i="9"/>
  <c r="M78" i="9"/>
  <c r="N78" i="9"/>
  <c r="O78" i="9"/>
  <c r="P78" i="9"/>
  <c r="Q78" i="9"/>
  <c r="R78" i="9"/>
  <c r="S78" i="9"/>
  <c r="T78" i="9"/>
  <c r="U78" i="9"/>
  <c r="V78" i="9"/>
  <c r="W78" i="9"/>
  <c r="X78" i="9"/>
  <c r="Y78" i="9"/>
  <c r="Z78" i="9"/>
  <c r="AA78" i="9"/>
  <c r="AB78" i="9"/>
  <c r="AC78" i="9"/>
  <c r="AD78" i="9"/>
  <c r="AE78" i="9"/>
  <c r="AF78" i="9"/>
  <c r="AG78" i="9"/>
  <c r="AH78" i="9"/>
  <c r="AI78" i="9"/>
  <c r="AJ78" i="9"/>
  <c r="AK78" i="9"/>
  <c r="AL78" i="9"/>
  <c r="AM78" i="9"/>
  <c r="AN78" i="9"/>
  <c r="K79" i="9"/>
  <c r="L79" i="9"/>
  <c r="M79" i="9"/>
  <c r="N79" i="9"/>
  <c r="O79" i="9"/>
  <c r="P79" i="9"/>
  <c r="Q79" i="9"/>
  <c r="R79" i="9"/>
  <c r="S79" i="9"/>
  <c r="T79" i="9"/>
  <c r="U79" i="9"/>
  <c r="V79" i="9"/>
  <c r="W79" i="9"/>
  <c r="X79" i="9"/>
  <c r="Y79" i="9"/>
  <c r="Z79" i="9"/>
  <c r="AA79" i="9"/>
  <c r="AB79" i="9"/>
  <c r="AC79" i="9"/>
  <c r="AD79" i="9"/>
  <c r="AE79" i="9"/>
  <c r="AF79" i="9"/>
  <c r="AG79" i="9"/>
  <c r="AH79" i="9"/>
  <c r="AI79" i="9"/>
  <c r="AJ79" i="9"/>
  <c r="AK79" i="9"/>
  <c r="AL79" i="9"/>
  <c r="AM79" i="9"/>
  <c r="AN79" i="9"/>
  <c r="K80" i="9"/>
  <c r="L80" i="9"/>
  <c r="M80" i="9"/>
  <c r="N80" i="9"/>
  <c r="O80" i="9"/>
  <c r="P80" i="9"/>
  <c r="Q80" i="9"/>
  <c r="R80" i="9"/>
  <c r="S80" i="9"/>
  <c r="T80" i="9"/>
  <c r="U80" i="9"/>
  <c r="V80" i="9"/>
  <c r="W80" i="9"/>
  <c r="X80" i="9"/>
  <c r="Y80" i="9"/>
  <c r="Z80" i="9"/>
  <c r="AA80" i="9"/>
  <c r="AB80" i="9"/>
  <c r="AC80" i="9"/>
  <c r="AD80" i="9"/>
  <c r="AE80" i="9"/>
  <c r="AF80" i="9"/>
  <c r="AG80" i="9"/>
  <c r="AH80" i="9"/>
  <c r="AI80" i="9"/>
  <c r="AJ80" i="9"/>
  <c r="AK80" i="9"/>
  <c r="AL80" i="9"/>
  <c r="AM80" i="9"/>
  <c r="AN80" i="9"/>
  <c r="K81" i="9"/>
  <c r="L81" i="9"/>
  <c r="M81" i="9"/>
  <c r="N81" i="9"/>
  <c r="O81" i="9"/>
  <c r="P81" i="9"/>
  <c r="Q81" i="9"/>
  <c r="R81" i="9"/>
  <c r="S81" i="9"/>
  <c r="T81" i="9"/>
  <c r="U81" i="9"/>
  <c r="V81" i="9"/>
  <c r="W81" i="9"/>
  <c r="X81" i="9"/>
  <c r="Y81" i="9"/>
  <c r="Z81" i="9"/>
  <c r="AA81" i="9"/>
  <c r="AB81" i="9"/>
  <c r="AC81" i="9"/>
  <c r="AD81" i="9"/>
  <c r="AE81" i="9"/>
  <c r="AF81" i="9"/>
  <c r="AG81" i="9"/>
  <c r="AH81" i="9"/>
  <c r="AI81" i="9"/>
  <c r="AJ81" i="9"/>
  <c r="AK81" i="9"/>
  <c r="AL81" i="9"/>
  <c r="AM81" i="9"/>
  <c r="AN81" i="9"/>
  <c r="K82" i="9"/>
  <c r="L82" i="9"/>
  <c r="M82" i="9"/>
  <c r="N82" i="9"/>
  <c r="O82" i="9"/>
  <c r="P82" i="9"/>
  <c r="Q82" i="9"/>
  <c r="R82" i="9"/>
  <c r="S82" i="9"/>
  <c r="T82" i="9"/>
  <c r="U82" i="9"/>
  <c r="V82" i="9"/>
  <c r="W82" i="9"/>
  <c r="X82" i="9"/>
  <c r="Y82" i="9"/>
  <c r="Z82" i="9"/>
  <c r="AA82" i="9"/>
  <c r="AB82" i="9"/>
  <c r="AC82" i="9"/>
  <c r="AD82" i="9"/>
  <c r="AE82" i="9"/>
  <c r="AF82" i="9"/>
  <c r="AG82" i="9"/>
  <c r="AH82" i="9"/>
  <c r="AI82" i="9"/>
  <c r="AJ82" i="9"/>
  <c r="AK82" i="9"/>
  <c r="AL82" i="9"/>
  <c r="AM82" i="9"/>
  <c r="AN82" i="9"/>
  <c r="K83" i="9"/>
  <c r="L83" i="9"/>
  <c r="M83" i="9"/>
  <c r="N83" i="9"/>
  <c r="O83" i="9"/>
  <c r="P83" i="9"/>
  <c r="Q83" i="9"/>
  <c r="R83" i="9"/>
  <c r="S83" i="9"/>
  <c r="T83" i="9"/>
  <c r="U83" i="9"/>
  <c r="V83" i="9"/>
  <c r="W83" i="9"/>
  <c r="X83" i="9"/>
  <c r="Y83" i="9"/>
  <c r="Z83" i="9"/>
  <c r="AA83" i="9"/>
  <c r="AB83" i="9"/>
  <c r="AC83" i="9"/>
  <c r="AD83" i="9"/>
  <c r="AE83" i="9"/>
  <c r="AF83" i="9"/>
  <c r="AG83" i="9"/>
  <c r="AH83" i="9"/>
  <c r="AI83" i="9"/>
  <c r="AJ83" i="9"/>
  <c r="AK83" i="9"/>
  <c r="AL83" i="9"/>
  <c r="AM83" i="9"/>
  <c r="AN83" i="9"/>
  <c r="K84" i="9"/>
  <c r="L84" i="9"/>
  <c r="M84" i="9"/>
  <c r="N84" i="9"/>
  <c r="O84" i="9"/>
  <c r="P84" i="9"/>
  <c r="Q84" i="9"/>
  <c r="R84" i="9"/>
  <c r="S84" i="9"/>
  <c r="T84" i="9"/>
  <c r="U84" i="9"/>
  <c r="V84" i="9"/>
  <c r="W84" i="9"/>
  <c r="X84" i="9"/>
  <c r="Y84" i="9"/>
  <c r="Z84" i="9"/>
  <c r="AA84" i="9"/>
  <c r="AB84" i="9"/>
  <c r="AC84" i="9"/>
  <c r="AD84" i="9"/>
  <c r="AE84" i="9"/>
  <c r="AF84" i="9"/>
  <c r="AG84" i="9"/>
  <c r="AH84" i="9"/>
  <c r="AI84" i="9"/>
  <c r="AJ84" i="9"/>
  <c r="AK84" i="9"/>
  <c r="AL84" i="9"/>
  <c r="AM84" i="9"/>
  <c r="AN84" i="9"/>
  <c r="K85" i="9"/>
  <c r="L85" i="9"/>
  <c r="M85" i="9"/>
  <c r="N85" i="9"/>
  <c r="O85" i="9"/>
  <c r="P85" i="9"/>
  <c r="Q85" i="9"/>
  <c r="R85" i="9"/>
  <c r="S85" i="9"/>
  <c r="T85" i="9"/>
  <c r="U85" i="9"/>
  <c r="V85" i="9"/>
  <c r="W85" i="9"/>
  <c r="X85" i="9"/>
  <c r="Y85" i="9"/>
  <c r="Z85" i="9"/>
  <c r="AA85" i="9"/>
  <c r="AB85" i="9"/>
  <c r="AC85" i="9"/>
  <c r="AD85" i="9"/>
  <c r="AE85" i="9"/>
  <c r="AF85" i="9"/>
  <c r="AG85" i="9"/>
  <c r="AH85" i="9"/>
  <c r="AI85" i="9"/>
  <c r="AJ85" i="9"/>
  <c r="AK85" i="9"/>
  <c r="AL85" i="9"/>
  <c r="AM85" i="9"/>
  <c r="AN85" i="9"/>
  <c r="K86" i="9"/>
  <c r="L86" i="9"/>
  <c r="M86" i="9"/>
  <c r="N86" i="9"/>
  <c r="O86" i="9"/>
  <c r="P86" i="9"/>
  <c r="Q86" i="9"/>
  <c r="R86" i="9"/>
  <c r="S86" i="9"/>
  <c r="T86" i="9"/>
  <c r="U86" i="9"/>
  <c r="V86" i="9"/>
  <c r="W86" i="9"/>
  <c r="X86" i="9"/>
  <c r="Y86" i="9"/>
  <c r="Z86" i="9"/>
  <c r="AA86" i="9"/>
  <c r="AB86" i="9"/>
  <c r="AC86" i="9"/>
  <c r="AD86" i="9"/>
  <c r="AE86" i="9"/>
  <c r="AF86" i="9"/>
  <c r="AG86" i="9"/>
  <c r="AH86" i="9"/>
  <c r="AI86" i="9"/>
  <c r="AJ86" i="9"/>
  <c r="AK86" i="9"/>
  <c r="AL86" i="9"/>
  <c r="AM86" i="9"/>
  <c r="AN86" i="9"/>
  <c r="K87" i="9"/>
  <c r="L87" i="9"/>
  <c r="M87" i="9"/>
  <c r="N87" i="9"/>
  <c r="O87" i="9"/>
  <c r="P87" i="9"/>
  <c r="Q87" i="9"/>
  <c r="R87" i="9"/>
  <c r="S87" i="9"/>
  <c r="T87" i="9"/>
  <c r="U87" i="9"/>
  <c r="V87" i="9"/>
  <c r="W87" i="9"/>
  <c r="X87" i="9"/>
  <c r="Y87" i="9"/>
  <c r="Z87" i="9"/>
  <c r="AA87" i="9"/>
  <c r="AB87" i="9"/>
  <c r="AC87" i="9"/>
  <c r="AD87" i="9"/>
  <c r="AE87" i="9"/>
  <c r="AF87" i="9"/>
  <c r="AG87" i="9"/>
  <c r="AH87" i="9"/>
  <c r="AI87" i="9"/>
  <c r="AJ87" i="9"/>
  <c r="AK87" i="9"/>
  <c r="AL87" i="9"/>
  <c r="AM87" i="9"/>
  <c r="AN87" i="9"/>
  <c r="K88" i="9"/>
  <c r="L88" i="9"/>
  <c r="M88" i="9"/>
  <c r="N88" i="9"/>
  <c r="O88" i="9"/>
  <c r="P88" i="9"/>
  <c r="Q88" i="9"/>
  <c r="R88" i="9"/>
  <c r="S88" i="9"/>
  <c r="T88" i="9"/>
  <c r="U88" i="9"/>
  <c r="V88" i="9"/>
  <c r="W88" i="9"/>
  <c r="X88" i="9"/>
  <c r="Y88" i="9"/>
  <c r="Z88" i="9"/>
  <c r="AA88" i="9"/>
  <c r="AB88" i="9"/>
  <c r="AC88" i="9"/>
  <c r="AD88" i="9"/>
  <c r="AE88" i="9"/>
  <c r="AF88" i="9"/>
  <c r="AG88" i="9"/>
  <c r="AH88" i="9"/>
  <c r="AI88" i="9"/>
  <c r="AJ88" i="9"/>
  <c r="AK88" i="9"/>
  <c r="AL88" i="9"/>
  <c r="AM88" i="9"/>
  <c r="AN88" i="9"/>
  <c r="K89" i="9"/>
  <c r="L89" i="9"/>
  <c r="M89" i="9"/>
  <c r="N89" i="9"/>
  <c r="O89" i="9"/>
  <c r="P89" i="9"/>
  <c r="Q89" i="9"/>
  <c r="R89" i="9"/>
  <c r="S89" i="9"/>
  <c r="T89" i="9"/>
  <c r="U89" i="9"/>
  <c r="V89" i="9"/>
  <c r="W89" i="9"/>
  <c r="X89" i="9"/>
  <c r="Y89" i="9"/>
  <c r="Z89" i="9"/>
  <c r="AA89" i="9"/>
  <c r="AB89" i="9"/>
  <c r="AC89" i="9"/>
  <c r="AD89" i="9"/>
  <c r="AE89" i="9"/>
  <c r="AF89" i="9"/>
  <c r="AG89" i="9"/>
  <c r="AH89" i="9"/>
  <c r="AI89" i="9"/>
  <c r="AJ89" i="9"/>
  <c r="AK89" i="9"/>
  <c r="AL89" i="9"/>
  <c r="AM89" i="9"/>
  <c r="AN89" i="9"/>
  <c r="K90" i="9"/>
  <c r="L90" i="9"/>
  <c r="M90" i="9"/>
  <c r="N90" i="9"/>
  <c r="O90" i="9"/>
  <c r="P90" i="9"/>
  <c r="Q90" i="9"/>
  <c r="R90" i="9"/>
  <c r="S90" i="9"/>
  <c r="T90" i="9"/>
  <c r="U90" i="9"/>
  <c r="V90" i="9"/>
  <c r="W90" i="9"/>
  <c r="X90" i="9"/>
  <c r="Y90" i="9"/>
  <c r="Z90" i="9"/>
  <c r="AA90" i="9"/>
  <c r="AB90" i="9"/>
  <c r="AC90" i="9"/>
  <c r="AD90" i="9"/>
  <c r="AE90" i="9"/>
  <c r="AF90" i="9"/>
  <c r="AG90" i="9"/>
  <c r="AH90" i="9"/>
  <c r="AI90" i="9"/>
  <c r="AJ90" i="9"/>
  <c r="AK90" i="9"/>
  <c r="AL90" i="9"/>
  <c r="AM90" i="9"/>
  <c r="AN90" i="9"/>
  <c r="K91" i="9"/>
  <c r="L91" i="9"/>
  <c r="M91" i="9"/>
  <c r="N91" i="9"/>
  <c r="O91" i="9"/>
  <c r="P91" i="9"/>
  <c r="Q91" i="9"/>
  <c r="R91" i="9"/>
  <c r="S91" i="9"/>
  <c r="T91" i="9"/>
  <c r="U91" i="9"/>
  <c r="V91" i="9"/>
  <c r="W91" i="9"/>
  <c r="X91" i="9"/>
  <c r="Y91" i="9"/>
  <c r="Z91" i="9"/>
  <c r="AA91" i="9"/>
  <c r="AB91" i="9"/>
  <c r="AC91" i="9"/>
  <c r="AD91" i="9"/>
  <c r="AE91" i="9"/>
  <c r="AF91" i="9"/>
  <c r="AG91" i="9"/>
  <c r="AH91" i="9"/>
  <c r="AI91" i="9"/>
  <c r="AJ91" i="9"/>
  <c r="AK91" i="9"/>
  <c r="AL91" i="9"/>
  <c r="AM91" i="9"/>
  <c r="AN91" i="9"/>
  <c r="K92" i="9"/>
  <c r="L92" i="9"/>
  <c r="M92" i="9"/>
  <c r="N92" i="9"/>
  <c r="O92" i="9"/>
  <c r="P92" i="9"/>
  <c r="Q92" i="9"/>
  <c r="R92" i="9"/>
  <c r="S92" i="9"/>
  <c r="T92" i="9"/>
  <c r="U92" i="9"/>
  <c r="V92" i="9"/>
  <c r="W92" i="9"/>
  <c r="X92" i="9"/>
  <c r="Y92" i="9"/>
  <c r="Z92" i="9"/>
  <c r="AA92" i="9"/>
  <c r="AB92" i="9"/>
  <c r="AC92" i="9"/>
  <c r="AD92" i="9"/>
  <c r="AE92" i="9"/>
  <c r="AF92" i="9"/>
  <c r="AG92" i="9"/>
  <c r="AH92" i="9"/>
  <c r="AI92" i="9"/>
  <c r="AJ92" i="9"/>
  <c r="AK92" i="9"/>
  <c r="AL92" i="9"/>
  <c r="AM92" i="9"/>
  <c r="AN92" i="9"/>
  <c r="K93" i="9"/>
  <c r="L93" i="9"/>
  <c r="M93" i="9"/>
  <c r="N93" i="9"/>
  <c r="O93" i="9"/>
  <c r="P93" i="9"/>
  <c r="Q93" i="9"/>
  <c r="R93" i="9"/>
  <c r="S93" i="9"/>
  <c r="T93" i="9"/>
  <c r="U93" i="9"/>
  <c r="V93" i="9"/>
  <c r="W93" i="9"/>
  <c r="X93" i="9"/>
  <c r="Y93" i="9"/>
  <c r="Z93" i="9"/>
  <c r="AA93" i="9"/>
  <c r="AB93" i="9"/>
  <c r="AC93" i="9"/>
  <c r="AD93" i="9"/>
  <c r="AE93" i="9"/>
  <c r="AF93" i="9"/>
  <c r="AG93" i="9"/>
  <c r="AH93" i="9"/>
  <c r="AI93" i="9"/>
  <c r="AJ93" i="9"/>
  <c r="AK93" i="9"/>
  <c r="AL93" i="9"/>
  <c r="AM93" i="9"/>
  <c r="AN93" i="9"/>
  <c r="K94" i="9"/>
  <c r="L94" i="9"/>
  <c r="M94" i="9"/>
  <c r="N94" i="9"/>
  <c r="O94" i="9"/>
  <c r="P94" i="9"/>
  <c r="Q94" i="9"/>
  <c r="R94" i="9"/>
  <c r="S94" i="9"/>
  <c r="T94" i="9"/>
  <c r="U94" i="9"/>
  <c r="V94" i="9"/>
  <c r="W94" i="9"/>
  <c r="X94" i="9"/>
  <c r="Y94" i="9"/>
  <c r="Z94" i="9"/>
  <c r="AA94" i="9"/>
  <c r="AB94" i="9"/>
  <c r="AC94" i="9"/>
  <c r="AD94" i="9"/>
  <c r="AE94" i="9"/>
  <c r="AF94" i="9"/>
  <c r="AG94" i="9"/>
  <c r="AH94" i="9"/>
  <c r="AI94" i="9"/>
  <c r="AJ94" i="9"/>
  <c r="AK94" i="9"/>
  <c r="AL94" i="9"/>
  <c r="AM94" i="9"/>
  <c r="AN94" i="9"/>
  <c r="K95" i="9"/>
  <c r="L95" i="9"/>
  <c r="M95" i="9"/>
  <c r="N95" i="9"/>
  <c r="O95" i="9"/>
  <c r="P95" i="9"/>
  <c r="Q95" i="9"/>
  <c r="R95" i="9"/>
  <c r="S95" i="9"/>
  <c r="T95" i="9"/>
  <c r="U95" i="9"/>
  <c r="V95" i="9"/>
  <c r="W95" i="9"/>
  <c r="X95" i="9"/>
  <c r="Y95" i="9"/>
  <c r="Z95" i="9"/>
  <c r="AA95" i="9"/>
  <c r="AB95" i="9"/>
  <c r="AC95" i="9"/>
  <c r="AD95" i="9"/>
  <c r="AE95" i="9"/>
  <c r="AF95" i="9"/>
  <c r="AG95" i="9"/>
  <c r="AH95" i="9"/>
  <c r="AI95" i="9"/>
  <c r="AJ95" i="9"/>
  <c r="AK95" i="9"/>
  <c r="AL95" i="9"/>
  <c r="AM95" i="9"/>
  <c r="AN95" i="9"/>
  <c r="K96" i="9"/>
  <c r="L96" i="9"/>
  <c r="M96" i="9"/>
  <c r="N96" i="9"/>
  <c r="O96" i="9"/>
  <c r="P96" i="9"/>
  <c r="Q96" i="9"/>
  <c r="R96" i="9"/>
  <c r="S96" i="9"/>
  <c r="T96" i="9"/>
  <c r="U96" i="9"/>
  <c r="V96" i="9"/>
  <c r="W96" i="9"/>
  <c r="X96" i="9"/>
  <c r="Y96" i="9"/>
  <c r="Z96" i="9"/>
  <c r="AA96" i="9"/>
  <c r="AB96" i="9"/>
  <c r="AC96" i="9"/>
  <c r="AD96" i="9"/>
  <c r="AE96" i="9"/>
  <c r="AF96" i="9"/>
  <c r="AG96" i="9"/>
  <c r="AH96" i="9"/>
  <c r="AI96" i="9"/>
  <c r="AJ96" i="9"/>
  <c r="AK96" i="9"/>
  <c r="AL96" i="9"/>
  <c r="AM96" i="9"/>
  <c r="AN96" i="9"/>
  <c r="K97" i="9"/>
  <c r="L97" i="9"/>
  <c r="M97" i="9"/>
  <c r="N97" i="9"/>
  <c r="O97" i="9"/>
  <c r="P97" i="9"/>
  <c r="Q97" i="9"/>
  <c r="R97" i="9"/>
  <c r="S97" i="9"/>
  <c r="T97" i="9"/>
  <c r="U97" i="9"/>
  <c r="V97" i="9"/>
  <c r="W97" i="9"/>
  <c r="X97" i="9"/>
  <c r="Y97" i="9"/>
  <c r="Z97" i="9"/>
  <c r="AA97" i="9"/>
  <c r="AB97" i="9"/>
  <c r="AC97" i="9"/>
  <c r="AD97" i="9"/>
  <c r="AE97" i="9"/>
  <c r="AF97" i="9"/>
  <c r="AG97" i="9"/>
  <c r="AH97" i="9"/>
  <c r="AI97" i="9"/>
  <c r="AJ97" i="9"/>
  <c r="AK97" i="9"/>
  <c r="AL97" i="9"/>
  <c r="AM97" i="9"/>
  <c r="AN97" i="9"/>
  <c r="K98" i="9"/>
  <c r="L98" i="9"/>
  <c r="M98" i="9"/>
  <c r="N98" i="9"/>
  <c r="O98" i="9"/>
  <c r="P98" i="9"/>
  <c r="Q98" i="9"/>
  <c r="R98" i="9"/>
  <c r="S98" i="9"/>
  <c r="T98" i="9"/>
  <c r="U98" i="9"/>
  <c r="V98" i="9"/>
  <c r="W98" i="9"/>
  <c r="X98" i="9"/>
  <c r="Y98" i="9"/>
  <c r="Z98" i="9"/>
  <c r="AA98" i="9"/>
  <c r="AB98" i="9"/>
  <c r="AC98" i="9"/>
  <c r="AD98" i="9"/>
  <c r="AE98" i="9"/>
  <c r="AF98" i="9"/>
  <c r="AG98" i="9"/>
  <c r="AH98" i="9"/>
  <c r="AI98" i="9"/>
  <c r="AJ98" i="9"/>
  <c r="AK98" i="9"/>
  <c r="AL98" i="9"/>
  <c r="AM98" i="9"/>
  <c r="AN98" i="9"/>
  <c r="K99" i="9"/>
  <c r="L99" i="9"/>
  <c r="M99" i="9"/>
  <c r="N99" i="9"/>
  <c r="O99" i="9"/>
  <c r="P99" i="9"/>
  <c r="Q99" i="9"/>
  <c r="R99" i="9"/>
  <c r="S99" i="9"/>
  <c r="T99" i="9"/>
  <c r="U99" i="9"/>
  <c r="V99" i="9"/>
  <c r="W99" i="9"/>
  <c r="X99" i="9"/>
  <c r="Y99" i="9"/>
  <c r="Z99" i="9"/>
  <c r="AA99" i="9"/>
  <c r="AB99" i="9"/>
  <c r="AC99" i="9"/>
  <c r="AD99" i="9"/>
  <c r="AE99" i="9"/>
  <c r="AF99" i="9"/>
  <c r="AG99" i="9"/>
  <c r="AH99" i="9"/>
  <c r="AI99" i="9"/>
  <c r="AJ99" i="9"/>
  <c r="AK99" i="9"/>
  <c r="AL99" i="9"/>
  <c r="AM99" i="9"/>
  <c r="AN99" i="9"/>
  <c r="K100" i="9"/>
  <c r="L100" i="9"/>
  <c r="M100" i="9"/>
  <c r="N100" i="9"/>
  <c r="O100" i="9"/>
  <c r="P100" i="9"/>
  <c r="Q100" i="9"/>
  <c r="R100" i="9"/>
  <c r="S100" i="9"/>
  <c r="T100" i="9"/>
  <c r="U100" i="9"/>
  <c r="V100" i="9"/>
  <c r="W100" i="9"/>
  <c r="X100" i="9"/>
  <c r="Y100" i="9"/>
  <c r="Z100" i="9"/>
  <c r="AA100" i="9"/>
  <c r="AB100" i="9"/>
  <c r="AC100" i="9"/>
  <c r="AD100" i="9"/>
  <c r="AE100" i="9"/>
  <c r="AF100" i="9"/>
  <c r="AG100" i="9"/>
  <c r="AH100" i="9"/>
  <c r="AI100" i="9"/>
  <c r="AJ100" i="9"/>
  <c r="AK100" i="9"/>
  <c r="AL100" i="9"/>
  <c r="AM100" i="9"/>
  <c r="AN100" i="9"/>
  <c r="K101" i="9"/>
  <c r="L101" i="9"/>
  <c r="M101" i="9"/>
  <c r="N101" i="9"/>
  <c r="O101" i="9"/>
  <c r="P101" i="9"/>
  <c r="Q101" i="9"/>
  <c r="R101" i="9"/>
  <c r="S101" i="9"/>
  <c r="T101" i="9"/>
  <c r="U101" i="9"/>
  <c r="V101" i="9"/>
  <c r="W101" i="9"/>
  <c r="X101" i="9"/>
  <c r="Y101" i="9"/>
  <c r="Z101" i="9"/>
  <c r="AA101" i="9"/>
  <c r="AB101" i="9"/>
  <c r="AC101" i="9"/>
  <c r="AD101" i="9"/>
  <c r="AE101" i="9"/>
  <c r="AF101" i="9"/>
  <c r="AG101" i="9"/>
  <c r="AH101" i="9"/>
  <c r="AI101" i="9"/>
  <c r="AJ101" i="9"/>
  <c r="AK101" i="9"/>
  <c r="AL101" i="9"/>
  <c r="AM101" i="9"/>
  <c r="AN101" i="9"/>
  <c r="K102" i="9"/>
  <c r="L102" i="9"/>
  <c r="M102" i="9"/>
  <c r="N102" i="9"/>
  <c r="O102" i="9"/>
  <c r="P102" i="9"/>
  <c r="Q102" i="9"/>
  <c r="R102" i="9"/>
  <c r="S102" i="9"/>
  <c r="T102" i="9"/>
  <c r="U102" i="9"/>
  <c r="V102" i="9"/>
  <c r="W102" i="9"/>
  <c r="X102" i="9"/>
  <c r="Y102" i="9"/>
  <c r="Z102" i="9"/>
  <c r="AA102" i="9"/>
  <c r="AB102" i="9"/>
  <c r="AC102" i="9"/>
  <c r="AD102" i="9"/>
  <c r="AE102" i="9"/>
  <c r="AF102" i="9"/>
  <c r="AG102" i="9"/>
  <c r="AH102" i="9"/>
  <c r="AI102" i="9"/>
  <c r="AJ102" i="9"/>
  <c r="AK102" i="9"/>
  <c r="AL102" i="9"/>
  <c r="AM102" i="9"/>
  <c r="AN102" i="9"/>
  <c r="K103" i="9"/>
  <c r="L103" i="9"/>
  <c r="M103" i="9"/>
  <c r="N103" i="9"/>
  <c r="O103" i="9"/>
  <c r="P103" i="9"/>
  <c r="Q103" i="9"/>
  <c r="R103" i="9"/>
  <c r="S103" i="9"/>
  <c r="T103" i="9"/>
  <c r="U103" i="9"/>
  <c r="V103" i="9"/>
  <c r="W103" i="9"/>
  <c r="X103" i="9"/>
  <c r="Y103" i="9"/>
  <c r="Z103" i="9"/>
  <c r="AA103" i="9"/>
  <c r="AB103" i="9"/>
  <c r="AC103" i="9"/>
  <c r="AD103" i="9"/>
  <c r="AE103" i="9"/>
  <c r="AF103" i="9"/>
  <c r="AG103" i="9"/>
  <c r="AH103" i="9"/>
  <c r="AI103" i="9"/>
  <c r="AJ103" i="9"/>
  <c r="AK103" i="9"/>
  <c r="AL103" i="9"/>
  <c r="AM103" i="9"/>
  <c r="AN103" i="9"/>
  <c r="K104" i="9"/>
  <c r="L104" i="9"/>
  <c r="M104" i="9"/>
  <c r="N104" i="9"/>
  <c r="O104" i="9"/>
  <c r="P104" i="9"/>
  <c r="Q104" i="9"/>
  <c r="R104" i="9"/>
  <c r="S104" i="9"/>
  <c r="T104" i="9"/>
  <c r="U104" i="9"/>
  <c r="V104" i="9"/>
  <c r="W104" i="9"/>
  <c r="X104" i="9"/>
  <c r="Y104" i="9"/>
  <c r="Z104" i="9"/>
  <c r="AA104" i="9"/>
  <c r="AB104" i="9"/>
  <c r="AC104" i="9"/>
  <c r="AD104" i="9"/>
  <c r="AE104" i="9"/>
  <c r="AF104" i="9"/>
  <c r="AG104" i="9"/>
  <c r="AH104" i="9"/>
  <c r="AI104" i="9"/>
  <c r="AJ104" i="9"/>
  <c r="AK104" i="9"/>
  <c r="AL104" i="9"/>
  <c r="AM104" i="9"/>
  <c r="AN104" i="9"/>
  <c r="K105" i="9"/>
  <c r="L105" i="9"/>
  <c r="M105" i="9"/>
  <c r="N105" i="9"/>
  <c r="O105" i="9"/>
  <c r="P105" i="9"/>
  <c r="Q105" i="9"/>
  <c r="R105" i="9"/>
  <c r="S105" i="9"/>
  <c r="T105" i="9"/>
  <c r="U105" i="9"/>
  <c r="V105" i="9"/>
  <c r="W105" i="9"/>
  <c r="X105" i="9"/>
  <c r="Y105" i="9"/>
  <c r="Z105" i="9"/>
  <c r="AA105" i="9"/>
  <c r="AB105" i="9"/>
  <c r="AC105" i="9"/>
  <c r="AD105" i="9"/>
  <c r="AE105" i="9"/>
  <c r="AF105" i="9"/>
  <c r="AG105" i="9"/>
  <c r="AH105" i="9"/>
  <c r="AI105" i="9"/>
  <c r="AJ105" i="9"/>
  <c r="AK105" i="9"/>
  <c r="AL105" i="9"/>
  <c r="AM105" i="9"/>
  <c r="AN105" i="9"/>
  <c r="K106" i="9"/>
  <c r="L106" i="9"/>
  <c r="M106" i="9"/>
  <c r="N106" i="9"/>
  <c r="O106" i="9"/>
  <c r="P106" i="9"/>
  <c r="Q106" i="9"/>
  <c r="R106" i="9"/>
  <c r="S106" i="9"/>
  <c r="T106" i="9"/>
  <c r="U106" i="9"/>
  <c r="V106" i="9"/>
  <c r="W106" i="9"/>
  <c r="X106" i="9"/>
  <c r="Y106" i="9"/>
  <c r="Z106" i="9"/>
  <c r="AA106" i="9"/>
  <c r="AB106" i="9"/>
  <c r="AC106" i="9"/>
  <c r="AD106" i="9"/>
  <c r="AE106" i="9"/>
  <c r="AF106" i="9"/>
  <c r="AG106" i="9"/>
  <c r="AH106" i="9"/>
  <c r="AI106" i="9"/>
  <c r="AJ106" i="9"/>
  <c r="AK106" i="9"/>
  <c r="AL106" i="9"/>
  <c r="AM106" i="9"/>
  <c r="AN106" i="9"/>
  <c r="K107" i="9"/>
  <c r="L107" i="9"/>
  <c r="M107" i="9"/>
  <c r="N107" i="9"/>
  <c r="O107" i="9"/>
  <c r="P107" i="9"/>
  <c r="Q107" i="9"/>
  <c r="R107" i="9"/>
  <c r="S107" i="9"/>
  <c r="T107" i="9"/>
  <c r="U107" i="9"/>
  <c r="V107" i="9"/>
  <c r="W107" i="9"/>
  <c r="X107" i="9"/>
  <c r="Y107" i="9"/>
  <c r="Z107" i="9"/>
  <c r="AA107" i="9"/>
  <c r="AB107" i="9"/>
  <c r="AC107" i="9"/>
  <c r="AD107" i="9"/>
  <c r="AE107" i="9"/>
  <c r="AF107" i="9"/>
  <c r="AG107" i="9"/>
  <c r="AH107" i="9"/>
  <c r="AI107" i="9"/>
  <c r="AJ107" i="9"/>
  <c r="AK107" i="9"/>
  <c r="AL107" i="9"/>
  <c r="AM107" i="9"/>
  <c r="AN107" i="9"/>
  <c r="K108" i="9"/>
  <c r="L108" i="9"/>
  <c r="M108" i="9"/>
  <c r="N108" i="9"/>
  <c r="O108" i="9"/>
  <c r="P108" i="9"/>
  <c r="Q108" i="9"/>
  <c r="R108" i="9"/>
  <c r="S108" i="9"/>
  <c r="T108" i="9"/>
  <c r="U108" i="9"/>
  <c r="V108" i="9"/>
  <c r="W108" i="9"/>
  <c r="X108" i="9"/>
  <c r="Y108" i="9"/>
  <c r="Z108" i="9"/>
  <c r="AA108" i="9"/>
  <c r="AB108" i="9"/>
  <c r="AC108" i="9"/>
  <c r="AD108" i="9"/>
  <c r="AE108" i="9"/>
  <c r="AF108" i="9"/>
  <c r="AG108" i="9"/>
  <c r="AH108" i="9"/>
  <c r="AI108" i="9"/>
  <c r="AJ108" i="9"/>
  <c r="AK108" i="9"/>
  <c r="AL108" i="9"/>
  <c r="AM108" i="9"/>
  <c r="AN108" i="9"/>
  <c r="K109" i="9"/>
  <c r="L109" i="9"/>
  <c r="M109" i="9"/>
  <c r="N109" i="9"/>
  <c r="O109" i="9"/>
  <c r="P109" i="9"/>
  <c r="Q109" i="9"/>
  <c r="R109" i="9"/>
  <c r="S109" i="9"/>
  <c r="T109" i="9"/>
  <c r="U109" i="9"/>
  <c r="V109" i="9"/>
  <c r="W109" i="9"/>
  <c r="X109" i="9"/>
  <c r="Y109" i="9"/>
  <c r="Z109" i="9"/>
  <c r="AA109" i="9"/>
  <c r="AB109" i="9"/>
  <c r="AC109" i="9"/>
  <c r="AD109" i="9"/>
  <c r="AE109" i="9"/>
  <c r="AF109" i="9"/>
  <c r="AG109" i="9"/>
  <c r="AH109" i="9"/>
  <c r="AI109" i="9"/>
  <c r="AJ109" i="9"/>
  <c r="AK109" i="9"/>
  <c r="AL109" i="9"/>
  <c r="AM109" i="9"/>
  <c r="AN109" i="9"/>
  <c r="K110" i="9"/>
  <c r="L110" i="9"/>
  <c r="M110" i="9"/>
  <c r="N110" i="9"/>
  <c r="O110" i="9"/>
  <c r="P110" i="9"/>
  <c r="Q110" i="9"/>
  <c r="R110" i="9"/>
  <c r="S110" i="9"/>
  <c r="T110" i="9"/>
  <c r="U110" i="9"/>
  <c r="V110" i="9"/>
  <c r="W110" i="9"/>
  <c r="X110" i="9"/>
  <c r="Y110" i="9"/>
  <c r="Z110" i="9"/>
  <c r="AA110" i="9"/>
  <c r="AB110" i="9"/>
  <c r="AC110" i="9"/>
  <c r="AD110" i="9"/>
  <c r="AE110" i="9"/>
  <c r="AF110" i="9"/>
  <c r="AG110" i="9"/>
  <c r="AH110" i="9"/>
  <c r="AI110" i="9"/>
  <c r="AJ110" i="9"/>
  <c r="AK110" i="9"/>
  <c r="AL110" i="9"/>
  <c r="AM110" i="9"/>
  <c r="AN110" i="9"/>
  <c r="K111" i="9"/>
  <c r="L111" i="9"/>
  <c r="M111" i="9"/>
  <c r="N111" i="9"/>
  <c r="O111" i="9"/>
  <c r="P111" i="9"/>
  <c r="Q111" i="9"/>
  <c r="R111" i="9"/>
  <c r="S111" i="9"/>
  <c r="T111" i="9"/>
  <c r="U111" i="9"/>
  <c r="V111" i="9"/>
  <c r="W111" i="9"/>
  <c r="X111" i="9"/>
  <c r="Y111" i="9"/>
  <c r="Z111" i="9"/>
  <c r="AA111" i="9"/>
  <c r="AB111" i="9"/>
  <c r="AC111" i="9"/>
  <c r="AD111" i="9"/>
  <c r="AE111" i="9"/>
  <c r="AF111" i="9"/>
  <c r="AG111" i="9"/>
  <c r="AH111" i="9"/>
  <c r="AI111" i="9"/>
  <c r="AJ111" i="9"/>
  <c r="AK111" i="9"/>
  <c r="AL111" i="9"/>
  <c r="AM111" i="9"/>
  <c r="AN111" i="9"/>
  <c r="K112" i="9"/>
  <c r="L112" i="9"/>
  <c r="M112" i="9"/>
  <c r="N112" i="9"/>
  <c r="O112" i="9"/>
  <c r="P112" i="9"/>
  <c r="Q112" i="9"/>
  <c r="R112" i="9"/>
  <c r="S112" i="9"/>
  <c r="T112" i="9"/>
  <c r="U112" i="9"/>
  <c r="V112" i="9"/>
  <c r="W112" i="9"/>
  <c r="X112" i="9"/>
  <c r="Y112" i="9"/>
  <c r="Z112" i="9"/>
  <c r="AA112" i="9"/>
  <c r="AB112" i="9"/>
  <c r="AC112" i="9"/>
  <c r="AD112" i="9"/>
  <c r="AE112" i="9"/>
  <c r="AF112" i="9"/>
  <c r="AG112" i="9"/>
  <c r="AH112" i="9"/>
  <c r="AI112" i="9"/>
  <c r="AJ112" i="9"/>
  <c r="AK112" i="9"/>
  <c r="AL112" i="9"/>
  <c r="AM112" i="9"/>
  <c r="AN112" i="9"/>
  <c r="K113" i="9"/>
  <c r="L113" i="9"/>
  <c r="M113" i="9"/>
  <c r="N113" i="9"/>
  <c r="O113" i="9"/>
  <c r="P113" i="9"/>
  <c r="Q113" i="9"/>
  <c r="R113" i="9"/>
  <c r="S113" i="9"/>
  <c r="T113" i="9"/>
  <c r="U113" i="9"/>
  <c r="V113" i="9"/>
  <c r="W113" i="9"/>
  <c r="X113" i="9"/>
  <c r="Y113" i="9"/>
  <c r="Z113" i="9"/>
  <c r="AA113" i="9"/>
  <c r="AB113" i="9"/>
  <c r="AC113" i="9"/>
  <c r="AD113" i="9"/>
  <c r="AE113" i="9"/>
  <c r="AF113" i="9"/>
  <c r="AG113" i="9"/>
  <c r="AH113" i="9"/>
  <c r="AI113" i="9"/>
  <c r="AJ113" i="9"/>
  <c r="AK113" i="9"/>
  <c r="AL113" i="9"/>
  <c r="AM113" i="9"/>
  <c r="AN113" i="9"/>
  <c r="K114" i="9"/>
  <c r="L114" i="9"/>
  <c r="M114" i="9"/>
  <c r="N114" i="9"/>
  <c r="O114" i="9"/>
  <c r="P114" i="9"/>
  <c r="Q114" i="9"/>
  <c r="R114" i="9"/>
  <c r="S114" i="9"/>
  <c r="T114" i="9"/>
  <c r="U114" i="9"/>
  <c r="V114" i="9"/>
  <c r="W114" i="9"/>
  <c r="X114" i="9"/>
  <c r="Y114" i="9"/>
  <c r="Z114" i="9"/>
  <c r="AA114" i="9"/>
  <c r="AB114" i="9"/>
  <c r="AC114" i="9"/>
  <c r="AD114" i="9"/>
  <c r="AE114" i="9"/>
  <c r="AF114" i="9"/>
  <c r="AG114" i="9"/>
  <c r="AH114" i="9"/>
  <c r="AI114" i="9"/>
  <c r="AJ114" i="9"/>
  <c r="AK114" i="9"/>
  <c r="AL114" i="9"/>
  <c r="AM114" i="9"/>
  <c r="AN114" i="9"/>
  <c r="K115" i="9"/>
  <c r="L115" i="9"/>
  <c r="M115" i="9"/>
  <c r="N115" i="9"/>
  <c r="O115" i="9"/>
  <c r="P115" i="9"/>
  <c r="Q115" i="9"/>
  <c r="R115" i="9"/>
  <c r="S115" i="9"/>
  <c r="T115" i="9"/>
  <c r="U115" i="9"/>
  <c r="V115" i="9"/>
  <c r="W115" i="9"/>
  <c r="X115" i="9"/>
  <c r="Y115" i="9"/>
  <c r="Z115" i="9"/>
  <c r="AA115" i="9"/>
  <c r="AB115" i="9"/>
  <c r="AC115" i="9"/>
  <c r="AD115" i="9"/>
  <c r="AE115" i="9"/>
  <c r="AF115" i="9"/>
  <c r="AG115" i="9"/>
  <c r="AH115" i="9"/>
  <c r="AI115" i="9"/>
  <c r="AJ115" i="9"/>
  <c r="AK115" i="9"/>
  <c r="AL115" i="9"/>
  <c r="AM115" i="9"/>
  <c r="AN115" i="9"/>
  <c r="K116" i="9"/>
  <c r="L116" i="9"/>
  <c r="M116" i="9"/>
  <c r="N116" i="9"/>
  <c r="O116" i="9"/>
  <c r="P116" i="9"/>
  <c r="Q116" i="9"/>
  <c r="R116" i="9"/>
  <c r="S116" i="9"/>
  <c r="T116" i="9"/>
  <c r="U116" i="9"/>
  <c r="V116" i="9"/>
  <c r="W116" i="9"/>
  <c r="X116" i="9"/>
  <c r="Y116" i="9"/>
  <c r="Z116" i="9"/>
  <c r="AA116" i="9"/>
  <c r="AB116" i="9"/>
  <c r="AC116" i="9"/>
  <c r="AD116" i="9"/>
  <c r="AE116" i="9"/>
  <c r="AF116" i="9"/>
  <c r="AG116" i="9"/>
  <c r="AH116" i="9"/>
  <c r="AI116" i="9"/>
  <c r="AJ116" i="9"/>
  <c r="AK116" i="9"/>
  <c r="AL116" i="9"/>
  <c r="AM116" i="9"/>
  <c r="AN116" i="9"/>
  <c r="K117" i="9"/>
  <c r="L117" i="9"/>
  <c r="M117" i="9"/>
  <c r="N117" i="9"/>
  <c r="O117" i="9"/>
  <c r="P117" i="9"/>
  <c r="Q117" i="9"/>
  <c r="R117" i="9"/>
  <c r="S117" i="9"/>
  <c r="T117" i="9"/>
  <c r="U117" i="9"/>
  <c r="V117" i="9"/>
  <c r="W117" i="9"/>
  <c r="X117" i="9"/>
  <c r="Y117" i="9"/>
  <c r="Z117" i="9"/>
  <c r="AA117" i="9"/>
  <c r="AB117" i="9"/>
  <c r="AC117" i="9"/>
  <c r="AD117" i="9"/>
  <c r="AE117" i="9"/>
  <c r="AF117" i="9"/>
  <c r="AG117" i="9"/>
  <c r="AH117" i="9"/>
  <c r="AI117" i="9"/>
  <c r="AJ117" i="9"/>
  <c r="AK117" i="9"/>
  <c r="AL117" i="9"/>
  <c r="AM117" i="9"/>
  <c r="AN117" i="9"/>
  <c r="K118" i="9"/>
  <c r="L118" i="9"/>
  <c r="M118" i="9"/>
  <c r="N118" i="9"/>
  <c r="O118" i="9"/>
  <c r="P118" i="9"/>
  <c r="Q118" i="9"/>
  <c r="R118" i="9"/>
  <c r="S118" i="9"/>
  <c r="T118" i="9"/>
  <c r="U118" i="9"/>
  <c r="V118" i="9"/>
  <c r="W118" i="9"/>
  <c r="X118" i="9"/>
  <c r="Y118" i="9"/>
  <c r="Z118" i="9"/>
  <c r="AA118" i="9"/>
  <c r="AB118" i="9"/>
  <c r="AC118" i="9"/>
  <c r="AD118" i="9"/>
  <c r="AE118" i="9"/>
  <c r="AF118" i="9"/>
  <c r="AG118" i="9"/>
  <c r="AH118" i="9"/>
  <c r="AI118" i="9"/>
  <c r="AJ118" i="9"/>
  <c r="AK118" i="9"/>
  <c r="AL118" i="9"/>
  <c r="AM118" i="9"/>
  <c r="AN118" i="9"/>
  <c r="K119" i="9"/>
  <c r="L119" i="9"/>
  <c r="M119" i="9"/>
  <c r="N119" i="9"/>
  <c r="O119" i="9"/>
  <c r="P119" i="9"/>
  <c r="Q119" i="9"/>
  <c r="R119" i="9"/>
  <c r="S119" i="9"/>
  <c r="T119" i="9"/>
  <c r="U119" i="9"/>
  <c r="V119" i="9"/>
  <c r="W119" i="9"/>
  <c r="X119" i="9"/>
  <c r="Y119" i="9"/>
  <c r="Z119" i="9"/>
  <c r="AA119" i="9"/>
  <c r="AB119" i="9"/>
  <c r="AC119" i="9"/>
  <c r="AD119" i="9"/>
  <c r="AE119" i="9"/>
  <c r="AF119" i="9"/>
  <c r="AG119" i="9"/>
  <c r="AH119" i="9"/>
  <c r="AI119" i="9"/>
  <c r="AJ119" i="9"/>
  <c r="AK119" i="9"/>
  <c r="AL119" i="9"/>
  <c r="AM119" i="9"/>
  <c r="AN119" i="9"/>
  <c r="K120" i="9"/>
  <c r="L120" i="9"/>
  <c r="M120" i="9"/>
  <c r="N120" i="9"/>
  <c r="O120" i="9"/>
  <c r="P120" i="9"/>
  <c r="Q120" i="9"/>
  <c r="R120" i="9"/>
  <c r="S120" i="9"/>
  <c r="T120" i="9"/>
  <c r="U120" i="9"/>
  <c r="V120" i="9"/>
  <c r="W120" i="9"/>
  <c r="X120" i="9"/>
  <c r="Y120" i="9"/>
  <c r="Z120" i="9"/>
  <c r="AA120" i="9"/>
  <c r="AB120" i="9"/>
  <c r="AC120" i="9"/>
  <c r="AD120" i="9"/>
  <c r="AE120" i="9"/>
  <c r="AF120" i="9"/>
  <c r="AG120" i="9"/>
  <c r="AH120" i="9"/>
  <c r="AI120" i="9"/>
  <c r="AJ120" i="9"/>
  <c r="AK120" i="9"/>
  <c r="AL120" i="9"/>
  <c r="AM120" i="9"/>
  <c r="AN120" i="9"/>
  <c r="K121" i="9"/>
  <c r="L121" i="9"/>
  <c r="M121" i="9"/>
  <c r="N121" i="9"/>
  <c r="O121" i="9"/>
  <c r="P121" i="9"/>
  <c r="Q121" i="9"/>
  <c r="R121" i="9"/>
  <c r="S121" i="9"/>
  <c r="T121" i="9"/>
  <c r="U121" i="9"/>
  <c r="V121" i="9"/>
  <c r="W121" i="9"/>
  <c r="X121" i="9"/>
  <c r="Y121" i="9"/>
  <c r="Z121" i="9"/>
  <c r="AA121" i="9"/>
  <c r="AB121" i="9"/>
  <c r="AC121" i="9"/>
  <c r="AD121" i="9"/>
  <c r="AE121" i="9"/>
  <c r="AF121" i="9"/>
  <c r="AG121" i="9"/>
  <c r="AH121" i="9"/>
  <c r="AI121" i="9"/>
  <c r="AJ121" i="9"/>
  <c r="AK121" i="9"/>
  <c r="AL121" i="9"/>
  <c r="AM121" i="9"/>
  <c r="AN121" i="9"/>
  <c r="K122" i="9"/>
  <c r="L122" i="9"/>
  <c r="M122" i="9"/>
  <c r="N122" i="9"/>
  <c r="O122" i="9"/>
  <c r="P122" i="9"/>
  <c r="Q122" i="9"/>
  <c r="R122" i="9"/>
  <c r="S122" i="9"/>
  <c r="T122" i="9"/>
  <c r="U122" i="9"/>
  <c r="V122" i="9"/>
  <c r="W122" i="9"/>
  <c r="X122" i="9"/>
  <c r="Y122" i="9"/>
  <c r="Z122" i="9"/>
  <c r="AA122" i="9"/>
  <c r="AB122" i="9"/>
  <c r="AC122" i="9"/>
  <c r="AD122" i="9"/>
  <c r="AE122" i="9"/>
  <c r="AF122" i="9"/>
  <c r="AG122" i="9"/>
  <c r="AH122" i="9"/>
  <c r="AI122" i="9"/>
  <c r="AJ122" i="9"/>
  <c r="AK122" i="9"/>
  <c r="AL122" i="9"/>
  <c r="AM122" i="9"/>
  <c r="AN122" i="9"/>
  <c r="K123" i="9"/>
  <c r="L123" i="9"/>
  <c r="M123" i="9"/>
  <c r="N123" i="9"/>
  <c r="O123" i="9"/>
  <c r="P123" i="9"/>
  <c r="Q123" i="9"/>
  <c r="R123" i="9"/>
  <c r="S123" i="9"/>
  <c r="T123" i="9"/>
  <c r="U123" i="9"/>
  <c r="V123" i="9"/>
  <c r="W123" i="9"/>
  <c r="X123" i="9"/>
  <c r="Y123" i="9"/>
  <c r="Z123" i="9"/>
  <c r="AA123" i="9"/>
  <c r="AB123" i="9"/>
  <c r="AC123" i="9"/>
  <c r="AD123" i="9"/>
  <c r="AE123" i="9"/>
  <c r="AF123" i="9"/>
  <c r="AG123" i="9"/>
  <c r="AH123" i="9"/>
  <c r="AI123" i="9"/>
  <c r="AJ123" i="9"/>
  <c r="AK123" i="9"/>
  <c r="AL123" i="9"/>
  <c r="AM123" i="9"/>
  <c r="AN123" i="9"/>
  <c r="K124" i="9"/>
  <c r="L124" i="9"/>
  <c r="M124" i="9"/>
  <c r="N124" i="9"/>
  <c r="O124" i="9"/>
  <c r="P124" i="9"/>
  <c r="Q124" i="9"/>
  <c r="R124" i="9"/>
  <c r="S124" i="9"/>
  <c r="T124" i="9"/>
  <c r="U124" i="9"/>
  <c r="V124" i="9"/>
  <c r="W124" i="9"/>
  <c r="X124" i="9"/>
  <c r="Y124" i="9"/>
  <c r="Z124" i="9"/>
  <c r="AA124" i="9"/>
  <c r="AB124" i="9"/>
  <c r="AC124" i="9"/>
  <c r="AD124" i="9"/>
  <c r="AE124" i="9"/>
  <c r="AF124" i="9"/>
  <c r="AG124" i="9"/>
  <c r="AH124" i="9"/>
  <c r="AI124" i="9"/>
  <c r="AJ124" i="9"/>
  <c r="AK124" i="9"/>
  <c r="AL124" i="9"/>
  <c r="AM124" i="9"/>
  <c r="AN124" i="9"/>
  <c r="K125" i="9"/>
  <c r="L125" i="9"/>
  <c r="M125" i="9"/>
  <c r="N125" i="9"/>
  <c r="O125" i="9"/>
  <c r="P125" i="9"/>
  <c r="Q125" i="9"/>
  <c r="R125" i="9"/>
  <c r="S125" i="9"/>
  <c r="T125" i="9"/>
  <c r="U125" i="9"/>
  <c r="V125" i="9"/>
  <c r="W125" i="9"/>
  <c r="X125" i="9"/>
  <c r="Y125" i="9"/>
  <c r="Z125" i="9"/>
  <c r="AA125" i="9"/>
  <c r="AB125" i="9"/>
  <c r="AC125" i="9"/>
  <c r="AD125" i="9"/>
  <c r="AE125" i="9"/>
  <c r="AF125" i="9"/>
  <c r="AG125" i="9"/>
  <c r="AH125" i="9"/>
  <c r="AI125" i="9"/>
  <c r="AJ125" i="9"/>
  <c r="AK125" i="9"/>
  <c r="AL125" i="9"/>
  <c r="AM125" i="9"/>
  <c r="AN125" i="9"/>
  <c r="K126" i="9"/>
  <c r="L126" i="9"/>
  <c r="M126" i="9"/>
  <c r="N126" i="9"/>
  <c r="O126" i="9"/>
  <c r="P126" i="9"/>
  <c r="Q126" i="9"/>
  <c r="R126" i="9"/>
  <c r="S126" i="9"/>
  <c r="T126" i="9"/>
  <c r="U126" i="9"/>
  <c r="V126" i="9"/>
  <c r="W126" i="9"/>
  <c r="X126" i="9"/>
  <c r="Y126" i="9"/>
  <c r="Z126" i="9"/>
  <c r="AA126" i="9"/>
  <c r="AB126" i="9"/>
  <c r="AC126" i="9"/>
  <c r="AD126" i="9"/>
  <c r="AE126" i="9"/>
  <c r="AF126" i="9"/>
  <c r="AG126" i="9"/>
  <c r="AH126" i="9"/>
  <c r="AI126" i="9"/>
  <c r="AJ126" i="9"/>
  <c r="AK126" i="9"/>
  <c r="AL126" i="9"/>
  <c r="AM126" i="9"/>
  <c r="AN126" i="9"/>
  <c r="K127" i="9"/>
  <c r="L127" i="9"/>
  <c r="M127" i="9"/>
  <c r="N127" i="9"/>
  <c r="O127" i="9"/>
  <c r="P127" i="9"/>
  <c r="Q127" i="9"/>
  <c r="R127" i="9"/>
  <c r="S127" i="9"/>
  <c r="T127" i="9"/>
  <c r="U127" i="9"/>
  <c r="V127" i="9"/>
  <c r="W127" i="9"/>
  <c r="X127" i="9"/>
  <c r="Y127" i="9"/>
  <c r="Z127" i="9"/>
  <c r="AA127" i="9"/>
  <c r="AB127" i="9"/>
  <c r="AC127" i="9"/>
  <c r="AD127" i="9"/>
  <c r="AE127" i="9"/>
  <c r="AF127" i="9"/>
  <c r="AG127" i="9"/>
  <c r="AH127" i="9"/>
  <c r="AI127" i="9"/>
  <c r="AJ127" i="9"/>
  <c r="AK127" i="9"/>
  <c r="AL127" i="9"/>
  <c r="AM127" i="9"/>
  <c r="AN127" i="9"/>
  <c r="K128" i="9"/>
  <c r="L128" i="9"/>
  <c r="M128" i="9"/>
  <c r="N128" i="9"/>
  <c r="O128" i="9"/>
  <c r="P128" i="9"/>
  <c r="Q128" i="9"/>
  <c r="R128" i="9"/>
  <c r="S128" i="9"/>
  <c r="T128" i="9"/>
  <c r="U128" i="9"/>
  <c r="V128" i="9"/>
  <c r="W128" i="9"/>
  <c r="X128" i="9"/>
  <c r="Y128" i="9"/>
  <c r="Z128" i="9"/>
  <c r="AA128" i="9"/>
  <c r="AB128" i="9"/>
  <c r="AC128" i="9"/>
  <c r="AD128" i="9"/>
  <c r="AE128" i="9"/>
  <c r="AF128" i="9"/>
  <c r="AG128" i="9"/>
  <c r="AH128" i="9"/>
  <c r="AI128" i="9"/>
  <c r="AJ128" i="9"/>
  <c r="AK128" i="9"/>
  <c r="AL128" i="9"/>
  <c r="AM128" i="9"/>
  <c r="AN128" i="9"/>
  <c r="K129" i="9"/>
  <c r="L129" i="9"/>
  <c r="M129" i="9"/>
  <c r="N129" i="9"/>
  <c r="O129" i="9"/>
  <c r="P129" i="9"/>
  <c r="Q129" i="9"/>
  <c r="R129" i="9"/>
  <c r="S129" i="9"/>
  <c r="T129" i="9"/>
  <c r="U129" i="9"/>
  <c r="V129" i="9"/>
  <c r="W129" i="9"/>
  <c r="X129" i="9"/>
  <c r="Y129" i="9"/>
  <c r="Z129" i="9"/>
  <c r="AA129" i="9"/>
  <c r="AB129" i="9"/>
  <c r="AC129" i="9"/>
  <c r="AD129" i="9"/>
  <c r="AE129" i="9"/>
  <c r="AF129" i="9"/>
  <c r="AG129" i="9"/>
  <c r="AH129" i="9"/>
  <c r="AI129" i="9"/>
  <c r="AJ129" i="9"/>
  <c r="AK129" i="9"/>
  <c r="AL129" i="9"/>
  <c r="AM129" i="9"/>
  <c r="AN129" i="9"/>
  <c r="K130" i="9"/>
  <c r="L130" i="9"/>
  <c r="M130" i="9"/>
  <c r="N130" i="9"/>
  <c r="O130" i="9"/>
  <c r="P130" i="9"/>
  <c r="Q130" i="9"/>
  <c r="R130" i="9"/>
  <c r="S130" i="9"/>
  <c r="T130" i="9"/>
  <c r="U130" i="9"/>
  <c r="V130" i="9"/>
  <c r="W130" i="9"/>
  <c r="X130" i="9"/>
  <c r="Y130" i="9"/>
  <c r="Z130" i="9"/>
  <c r="AA130" i="9"/>
  <c r="AB130" i="9"/>
  <c r="AC130" i="9"/>
  <c r="AD130" i="9"/>
  <c r="AE130" i="9"/>
  <c r="AF130" i="9"/>
  <c r="AG130" i="9"/>
  <c r="AH130" i="9"/>
  <c r="AI130" i="9"/>
  <c r="AJ130" i="9"/>
  <c r="AK130" i="9"/>
  <c r="AL130" i="9"/>
  <c r="AM130" i="9"/>
  <c r="AN130" i="9"/>
  <c r="K131" i="9"/>
  <c r="L131" i="9"/>
  <c r="M131" i="9"/>
  <c r="N131" i="9"/>
  <c r="O131" i="9"/>
  <c r="P131" i="9"/>
  <c r="Q131" i="9"/>
  <c r="R131" i="9"/>
  <c r="S131" i="9"/>
  <c r="T131" i="9"/>
  <c r="U131" i="9"/>
  <c r="V131" i="9"/>
  <c r="W131" i="9"/>
  <c r="X131" i="9"/>
  <c r="Y131" i="9"/>
  <c r="Z131" i="9"/>
  <c r="AA131" i="9"/>
  <c r="AB131" i="9"/>
  <c r="AC131" i="9"/>
  <c r="AD131" i="9"/>
  <c r="AE131" i="9"/>
  <c r="AF131" i="9"/>
  <c r="AG131" i="9"/>
  <c r="AH131" i="9"/>
  <c r="AI131" i="9"/>
  <c r="AJ131" i="9"/>
  <c r="AK131" i="9"/>
  <c r="AL131" i="9"/>
  <c r="AM131" i="9"/>
  <c r="AN131" i="9"/>
  <c r="K132" i="9"/>
  <c r="L132" i="9"/>
  <c r="M132" i="9"/>
  <c r="N132" i="9"/>
  <c r="O132" i="9"/>
  <c r="P132" i="9"/>
  <c r="Q132" i="9"/>
  <c r="R132" i="9"/>
  <c r="S132" i="9"/>
  <c r="T132" i="9"/>
  <c r="U132" i="9"/>
  <c r="V132" i="9"/>
  <c r="W132" i="9"/>
  <c r="X132" i="9"/>
  <c r="Y132" i="9"/>
  <c r="Z132" i="9"/>
  <c r="AA132" i="9"/>
  <c r="AB132" i="9"/>
  <c r="AC132" i="9"/>
  <c r="AD132" i="9"/>
  <c r="AE132" i="9"/>
  <c r="AF132" i="9"/>
  <c r="AG132" i="9"/>
  <c r="AH132" i="9"/>
  <c r="AI132" i="9"/>
  <c r="AJ132" i="9"/>
  <c r="AK132" i="9"/>
  <c r="AL132" i="9"/>
  <c r="AM132" i="9"/>
  <c r="AN132" i="9"/>
  <c r="K133" i="9"/>
  <c r="L133" i="9"/>
  <c r="M133" i="9"/>
  <c r="N133" i="9"/>
  <c r="O133" i="9"/>
  <c r="P133" i="9"/>
  <c r="Q133" i="9"/>
  <c r="R133" i="9"/>
  <c r="S133" i="9"/>
  <c r="T133" i="9"/>
  <c r="U133" i="9"/>
  <c r="V133" i="9"/>
  <c r="W133" i="9"/>
  <c r="X133" i="9"/>
  <c r="Y133" i="9"/>
  <c r="Z133" i="9"/>
  <c r="AA133" i="9"/>
  <c r="AB133" i="9"/>
  <c r="AC133" i="9"/>
  <c r="AD133" i="9"/>
  <c r="AE133" i="9"/>
  <c r="AF133" i="9"/>
  <c r="AG133" i="9"/>
  <c r="AH133" i="9"/>
  <c r="AI133" i="9"/>
  <c r="AJ133" i="9"/>
  <c r="AK133" i="9"/>
  <c r="AL133" i="9"/>
  <c r="AM133" i="9"/>
  <c r="AN133" i="9"/>
  <c r="K134" i="9"/>
  <c r="L134" i="9"/>
  <c r="M134" i="9"/>
  <c r="N134" i="9"/>
  <c r="O134" i="9"/>
  <c r="P134" i="9"/>
  <c r="Q134" i="9"/>
  <c r="R134" i="9"/>
  <c r="S134" i="9"/>
  <c r="T134" i="9"/>
  <c r="U134" i="9"/>
  <c r="V134" i="9"/>
  <c r="W134" i="9"/>
  <c r="X134" i="9"/>
  <c r="Y134" i="9"/>
  <c r="Z134" i="9"/>
  <c r="AA134" i="9"/>
  <c r="AB134" i="9"/>
  <c r="AC134" i="9"/>
  <c r="AD134" i="9"/>
  <c r="AE134" i="9"/>
  <c r="AF134" i="9"/>
  <c r="AG134" i="9"/>
  <c r="AH134" i="9"/>
  <c r="AI134" i="9"/>
  <c r="AJ134" i="9"/>
  <c r="AK134" i="9"/>
  <c r="AL134" i="9"/>
  <c r="AM134" i="9"/>
  <c r="AN134" i="9"/>
  <c r="K135" i="9"/>
  <c r="L135" i="9"/>
  <c r="M135" i="9"/>
  <c r="N135" i="9"/>
  <c r="O135" i="9"/>
  <c r="P135" i="9"/>
  <c r="Q135" i="9"/>
  <c r="R135" i="9"/>
  <c r="S135" i="9"/>
  <c r="T135" i="9"/>
  <c r="U135" i="9"/>
  <c r="V135" i="9"/>
  <c r="W135" i="9"/>
  <c r="X135" i="9"/>
  <c r="Y135" i="9"/>
  <c r="Z135" i="9"/>
  <c r="AA135" i="9"/>
  <c r="AB135" i="9"/>
  <c r="AC135" i="9"/>
  <c r="AD135" i="9"/>
  <c r="AE135" i="9"/>
  <c r="AF135" i="9"/>
  <c r="AG135" i="9"/>
  <c r="AH135" i="9"/>
  <c r="AI135" i="9"/>
  <c r="AJ135" i="9"/>
  <c r="AK135" i="9"/>
  <c r="AL135" i="9"/>
  <c r="AM135" i="9"/>
  <c r="AN135" i="9"/>
  <c r="K136" i="9"/>
  <c r="L136" i="9"/>
  <c r="M136" i="9"/>
  <c r="N136" i="9"/>
  <c r="O136" i="9"/>
  <c r="P136" i="9"/>
  <c r="Q136" i="9"/>
  <c r="R136" i="9"/>
  <c r="S136" i="9"/>
  <c r="T136" i="9"/>
  <c r="U136" i="9"/>
  <c r="V136" i="9"/>
  <c r="W136" i="9"/>
  <c r="X136" i="9"/>
  <c r="Y136" i="9"/>
  <c r="Z136" i="9"/>
  <c r="AA136" i="9"/>
  <c r="AB136" i="9"/>
  <c r="AC136" i="9"/>
  <c r="AD136" i="9"/>
  <c r="AE136" i="9"/>
  <c r="AF136" i="9"/>
  <c r="AG136" i="9"/>
  <c r="AH136" i="9"/>
  <c r="AI136" i="9"/>
  <c r="AJ136" i="9"/>
  <c r="AK136" i="9"/>
  <c r="AL136" i="9"/>
  <c r="AM136" i="9"/>
  <c r="AN136" i="9"/>
  <c r="K137" i="9"/>
  <c r="L137" i="9"/>
  <c r="M137" i="9"/>
  <c r="N137" i="9"/>
  <c r="O137" i="9"/>
  <c r="P137" i="9"/>
  <c r="Q137" i="9"/>
  <c r="R137" i="9"/>
  <c r="S137" i="9"/>
  <c r="T137" i="9"/>
  <c r="U137" i="9"/>
  <c r="V137" i="9"/>
  <c r="W137" i="9"/>
  <c r="X137" i="9"/>
  <c r="Y137" i="9"/>
  <c r="Z137" i="9"/>
  <c r="AA137" i="9"/>
  <c r="AB137" i="9"/>
  <c r="AC137" i="9"/>
  <c r="AD137" i="9"/>
  <c r="AE137" i="9"/>
  <c r="AF137" i="9"/>
  <c r="AG137" i="9"/>
  <c r="AH137" i="9"/>
  <c r="AI137" i="9"/>
  <c r="AJ137" i="9"/>
  <c r="AK137" i="9"/>
  <c r="AL137" i="9"/>
  <c r="AM137" i="9"/>
  <c r="AN137" i="9"/>
  <c r="K138" i="9"/>
  <c r="L138" i="9"/>
  <c r="M138" i="9"/>
  <c r="N138" i="9"/>
  <c r="O138" i="9"/>
  <c r="P138" i="9"/>
  <c r="Q138" i="9"/>
  <c r="R138" i="9"/>
  <c r="S138" i="9"/>
  <c r="T138" i="9"/>
  <c r="U138" i="9"/>
  <c r="V138" i="9"/>
  <c r="W138" i="9"/>
  <c r="X138" i="9"/>
  <c r="Y138" i="9"/>
  <c r="Z138" i="9"/>
  <c r="AA138" i="9"/>
  <c r="AB138" i="9"/>
  <c r="AC138" i="9"/>
  <c r="AD138" i="9"/>
  <c r="AE138" i="9"/>
  <c r="AF138" i="9"/>
  <c r="AG138" i="9"/>
  <c r="AH138" i="9"/>
  <c r="AI138" i="9"/>
  <c r="AJ138" i="9"/>
  <c r="AK138" i="9"/>
  <c r="AL138" i="9"/>
  <c r="AM138" i="9"/>
  <c r="AN138" i="9"/>
  <c r="K139" i="9"/>
  <c r="L139" i="9"/>
  <c r="M139" i="9"/>
  <c r="N139" i="9"/>
  <c r="O139" i="9"/>
  <c r="P139" i="9"/>
  <c r="Q139" i="9"/>
  <c r="R139" i="9"/>
  <c r="S139" i="9"/>
  <c r="T139" i="9"/>
  <c r="U139" i="9"/>
  <c r="V139" i="9"/>
  <c r="W139" i="9"/>
  <c r="X139" i="9"/>
  <c r="Y139" i="9"/>
  <c r="Z139" i="9"/>
  <c r="AA139" i="9"/>
  <c r="AB139" i="9"/>
  <c r="AC139" i="9"/>
  <c r="AD139" i="9"/>
  <c r="AE139" i="9"/>
  <c r="AF139" i="9"/>
  <c r="AG139" i="9"/>
  <c r="AH139" i="9"/>
  <c r="AI139" i="9"/>
  <c r="AJ139" i="9"/>
  <c r="AK139" i="9"/>
  <c r="AL139" i="9"/>
  <c r="AM139" i="9"/>
  <c r="AN139" i="9"/>
  <c r="K140" i="9"/>
  <c r="L140" i="9"/>
  <c r="M140" i="9"/>
  <c r="N140" i="9"/>
  <c r="O140" i="9"/>
  <c r="P140" i="9"/>
  <c r="Q140" i="9"/>
  <c r="R140" i="9"/>
  <c r="S140" i="9"/>
  <c r="T140" i="9"/>
  <c r="U140" i="9"/>
  <c r="V140" i="9"/>
  <c r="W140" i="9"/>
  <c r="X140" i="9"/>
  <c r="Y140" i="9"/>
  <c r="Z140" i="9"/>
  <c r="AA140" i="9"/>
  <c r="AB140" i="9"/>
  <c r="AC140" i="9"/>
  <c r="AD140" i="9"/>
  <c r="AE140" i="9"/>
  <c r="AF140" i="9"/>
  <c r="AG140" i="9"/>
  <c r="AH140" i="9"/>
  <c r="AI140" i="9"/>
  <c r="AJ140" i="9"/>
  <c r="AK140" i="9"/>
  <c r="AL140" i="9"/>
  <c r="AM140" i="9"/>
  <c r="AN140" i="9"/>
  <c r="K141" i="9"/>
  <c r="L141" i="9"/>
  <c r="M141" i="9"/>
  <c r="N141" i="9"/>
  <c r="O141" i="9"/>
  <c r="P141" i="9"/>
  <c r="Q141" i="9"/>
  <c r="R141" i="9"/>
  <c r="S141" i="9"/>
  <c r="T141" i="9"/>
  <c r="U141" i="9"/>
  <c r="V141" i="9"/>
  <c r="W141" i="9"/>
  <c r="X141" i="9"/>
  <c r="Y141" i="9"/>
  <c r="Z141" i="9"/>
  <c r="AA141" i="9"/>
  <c r="AB141" i="9"/>
  <c r="AC141" i="9"/>
  <c r="AD141" i="9"/>
  <c r="AE141" i="9"/>
  <c r="AF141" i="9"/>
  <c r="AG141" i="9"/>
  <c r="AH141" i="9"/>
  <c r="AI141" i="9"/>
  <c r="AJ141" i="9"/>
  <c r="AK141" i="9"/>
  <c r="AL141" i="9"/>
  <c r="AM141" i="9"/>
  <c r="AN141" i="9"/>
  <c r="K142" i="9"/>
  <c r="L142" i="9"/>
  <c r="M142" i="9"/>
  <c r="N142" i="9"/>
  <c r="O142" i="9"/>
  <c r="P142" i="9"/>
  <c r="Q142" i="9"/>
  <c r="R142" i="9"/>
  <c r="S142" i="9"/>
  <c r="T142" i="9"/>
  <c r="U142" i="9"/>
  <c r="V142" i="9"/>
  <c r="W142" i="9"/>
  <c r="X142" i="9"/>
  <c r="Y142" i="9"/>
  <c r="Z142" i="9"/>
  <c r="AA142" i="9"/>
  <c r="AB142" i="9"/>
  <c r="AC142" i="9"/>
  <c r="AD142" i="9"/>
  <c r="AE142" i="9"/>
  <c r="AF142" i="9"/>
  <c r="AG142" i="9"/>
  <c r="AH142" i="9"/>
  <c r="AI142" i="9"/>
  <c r="AJ142" i="9"/>
  <c r="AK142" i="9"/>
  <c r="AL142" i="9"/>
  <c r="AM142" i="9"/>
  <c r="AN142" i="9"/>
  <c r="K143" i="9"/>
  <c r="L143" i="9"/>
  <c r="M143" i="9"/>
  <c r="N143" i="9"/>
  <c r="O143" i="9"/>
  <c r="P143" i="9"/>
  <c r="Q143" i="9"/>
  <c r="R143" i="9"/>
  <c r="S143" i="9"/>
  <c r="T143" i="9"/>
  <c r="U143" i="9"/>
  <c r="V143" i="9"/>
  <c r="W143" i="9"/>
  <c r="X143" i="9"/>
  <c r="Y143" i="9"/>
  <c r="Z143" i="9"/>
  <c r="AA143" i="9"/>
  <c r="AB143" i="9"/>
  <c r="AC143" i="9"/>
  <c r="AD143" i="9"/>
  <c r="AE143" i="9"/>
  <c r="AF143" i="9"/>
  <c r="AG143" i="9"/>
  <c r="AH143" i="9"/>
  <c r="AI143" i="9"/>
  <c r="AJ143" i="9"/>
  <c r="AK143" i="9"/>
  <c r="AL143" i="9"/>
  <c r="AM143" i="9"/>
  <c r="AN143" i="9"/>
  <c r="K144" i="9"/>
  <c r="L144" i="9"/>
  <c r="M144" i="9"/>
  <c r="N144" i="9"/>
  <c r="O144" i="9"/>
  <c r="P144" i="9"/>
  <c r="Q144" i="9"/>
  <c r="R144" i="9"/>
  <c r="S144" i="9"/>
  <c r="T144" i="9"/>
  <c r="U144" i="9"/>
  <c r="V144" i="9"/>
  <c r="W144" i="9"/>
  <c r="X144" i="9"/>
  <c r="Y144" i="9"/>
  <c r="Z144" i="9"/>
  <c r="AA144" i="9"/>
  <c r="AB144" i="9"/>
  <c r="AC144" i="9"/>
  <c r="AD144" i="9"/>
  <c r="AE144" i="9"/>
  <c r="AF144" i="9"/>
  <c r="AG144" i="9"/>
  <c r="AH144" i="9"/>
  <c r="AI144" i="9"/>
  <c r="AJ144" i="9"/>
  <c r="AK144" i="9"/>
  <c r="AL144" i="9"/>
  <c r="AM144" i="9"/>
  <c r="AN144" i="9"/>
  <c r="K145" i="9"/>
  <c r="L145" i="9"/>
  <c r="M145" i="9"/>
  <c r="N145" i="9"/>
  <c r="O145" i="9"/>
  <c r="P145" i="9"/>
  <c r="Q145" i="9"/>
  <c r="R145" i="9"/>
  <c r="S145" i="9"/>
  <c r="T145" i="9"/>
  <c r="U145" i="9"/>
  <c r="V145" i="9"/>
  <c r="W145" i="9"/>
  <c r="X145" i="9"/>
  <c r="Y145" i="9"/>
  <c r="Z145" i="9"/>
  <c r="AA145" i="9"/>
  <c r="AB145" i="9"/>
  <c r="AC145" i="9"/>
  <c r="AD145" i="9"/>
  <c r="AE145" i="9"/>
  <c r="AF145" i="9"/>
  <c r="AG145" i="9"/>
  <c r="AH145" i="9"/>
  <c r="AI145" i="9"/>
  <c r="AJ145" i="9"/>
  <c r="AK145" i="9"/>
  <c r="AL145" i="9"/>
  <c r="AM145" i="9"/>
  <c r="AN145" i="9"/>
  <c r="K146" i="9"/>
  <c r="L146" i="9"/>
  <c r="M146" i="9"/>
  <c r="N146" i="9"/>
  <c r="O146" i="9"/>
  <c r="P146" i="9"/>
  <c r="Q146" i="9"/>
  <c r="R146" i="9"/>
  <c r="S146" i="9"/>
  <c r="T146" i="9"/>
  <c r="U146" i="9"/>
  <c r="V146" i="9"/>
  <c r="W146" i="9"/>
  <c r="X146" i="9"/>
  <c r="Y146" i="9"/>
  <c r="Z146" i="9"/>
  <c r="AA146" i="9"/>
  <c r="AB146" i="9"/>
  <c r="AC146" i="9"/>
  <c r="AD146" i="9"/>
  <c r="AE146" i="9"/>
  <c r="AF146" i="9"/>
  <c r="AG146" i="9"/>
  <c r="AH146" i="9"/>
  <c r="AI146" i="9"/>
  <c r="AJ146" i="9"/>
  <c r="AK146" i="9"/>
  <c r="AL146" i="9"/>
  <c r="AM146" i="9"/>
  <c r="AN146" i="9"/>
  <c r="K147" i="9"/>
  <c r="L147" i="9"/>
  <c r="M147" i="9"/>
  <c r="N147" i="9"/>
  <c r="O147" i="9"/>
  <c r="P147" i="9"/>
  <c r="Q147" i="9"/>
  <c r="R147" i="9"/>
  <c r="S147" i="9"/>
  <c r="T147" i="9"/>
  <c r="U147" i="9"/>
  <c r="V147" i="9"/>
  <c r="W147" i="9"/>
  <c r="X147" i="9"/>
  <c r="Y147" i="9"/>
  <c r="Z147" i="9"/>
  <c r="AA147" i="9"/>
  <c r="AB147" i="9"/>
  <c r="AC147" i="9"/>
  <c r="AD147" i="9"/>
  <c r="AE147" i="9"/>
  <c r="AF147" i="9"/>
  <c r="AG147" i="9"/>
  <c r="AH147" i="9"/>
  <c r="AI147" i="9"/>
  <c r="AJ147" i="9"/>
  <c r="AK147" i="9"/>
  <c r="AL147" i="9"/>
  <c r="AM147" i="9"/>
  <c r="AN147" i="9"/>
  <c r="K148" i="9"/>
  <c r="L148" i="9"/>
  <c r="M148" i="9"/>
  <c r="N148" i="9"/>
  <c r="O148" i="9"/>
  <c r="P148" i="9"/>
  <c r="Q148" i="9"/>
  <c r="R148" i="9"/>
  <c r="S148" i="9"/>
  <c r="T148" i="9"/>
  <c r="U148" i="9"/>
  <c r="V148" i="9"/>
  <c r="W148" i="9"/>
  <c r="X148" i="9"/>
  <c r="Y148" i="9"/>
  <c r="Z148" i="9"/>
  <c r="AA148" i="9"/>
  <c r="AB148" i="9"/>
  <c r="AC148" i="9"/>
  <c r="AD148" i="9"/>
  <c r="AE148" i="9"/>
  <c r="AF148" i="9"/>
  <c r="AG148" i="9"/>
  <c r="AH148" i="9"/>
  <c r="AI148" i="9"/>
  <c r="AJ148" i="9"/>
  <c r="AK148" i="9"/>
  <c r="AL148" i="9"/>
  <c r="AM148" i="9"/>
  <c r="AN148" i="9"/>
  <c r="K149" i="9"/>
  <c r="L149" i="9"/>
  <c r="M149" i="9"/>
  <c r="N149" i="9"/>
  <c r="O149" i="9"/>
  <c r="P149" i="9"/>
  <c r="Q149" i="9"/>
  <c r="R149" i="9"/>
  <c r="S149" i="9"/>
  <c r="T149" i="9"/>
  <c r="U149" i="9"/>
  <c r="V149" i="9"/>
  <c r="W149" i="9"/>
  <c r="X149" i="9"/>
  <c r="Y149" i="9"/>
  <c r="Z149" i="9"/>
  <c r="AA149" i="9"/>
  <c r="AB149" i="9"/>
  <c r="AC149" i="9"/>
  <c r="AD149" i="9"/>
  <c r="AE149" i="9"/>
  <c r="AF149" i="9"/>
  <c r="AG149" i="9"/>
  <c r="AH149" i="9"/>
  <c r="AI149" i="9"/>
  <c r="AJ149" i="9"/>
  <c r="AK149" i="9"/>
  <c r="AL149" i="9"/>
  <c r="AM149" i="9"/>
  <c r="AN149" i="9"/>
  <c r="K150" i="9"/>
  <c r="L150" i="9"/>
  <c r="M150" i="9"/>
  <c r="N150" i="9"/>
  <c r="O150" i="9"/>
  <c r="P150" i="9"/>
  <c r="Q150" i="9"/>
  <c r="R150" i="9"/>
  <c r="S150" i="9"/>
  <c r="T150" i="9"/>
  <c r="U150" i="9"/>
  <c r="V150" i="9"/>
  <c r="W150" i="9"/>
  <c r="X150" i="9"/>
  <c r="Y150" i="9"/>
  <c r="Z150" i="9"/>
  <c r="AA150" i="9"/>
  <c r="AB150" i="9"/>
  <c r="AC150" i="9"/>
  <c r="AD150" i="9"/>
  <c r="AE150" i="9"/>
  <c r="AF150" i="9"/>
  <c r="AG150" i="9"/>
  <c r="AH150" i="9"/>
  <c r="AI150" i="9"/>
  <c r="AJ150" i="9"/>
  <c r="AK150" i="9"/>
  <c r="AL150" i="9"/>
  <c r="AM150" i="9"/>
  <c r="AN150" i="9"/>
  <c r="K151" i="9"/>
  <c r="L151" i="9"/>
  <c r="M151" i="9"/>
  <c r="N151" i="9"/>
  <c r="O151" i="9"/>
  <c r="P151" i="9"/>
  <c r="Q151" i="9"/>
  <c r="R151" i="9"/>
  <c r="S151" i="9"/>
  <c r="T151" i="9"/>
  <c r="U151" i="9"/>
  <c r="V151" i="9"/>
  <c r="W151" i="9"/>
  <c r="X151" i="9"/>
  <c r="Y151" i="9"/>
  <c r="Z151" i="9"/>
  <c r="AA151" i="9"/>
  <c r="AB151" i="9"/>
  <c r="AC151" i="9"/>
  <c r="AD151" i="9"/>
  <c r="AE151" i="9"/>
  <c r="AF151" i="9"/>
  <c r="AG151" i="9"/>
  <c r="AH151" i="9"/>
  <c r="AI151" i="9"/>
  <c r="AJ151" i="9"/>
  <c r="AK151" i="9"/>
  <c r="AL151" i="9"/>
  <c r="AM151" i="9"/>
  <c r="AN151" i="9"/>
  <c r="K152" i="9"/>
  <c r="L152" i="9"/>
  <c r="M152" i="9"/>
  <c r="N152" i="9"/>
  <c r="O152" i="9"/>
  <c r="P152" i="9"/>
  <c r="Q152" i="9"/>
  <c r="R152" i="9"/>
  <c r="S152" i="9"/>
  <c r="T152" i="9"/>
  <c r="U152" i="9"/>
  <c r="V152" i="9"/>
  <c r="W152" i="9"/>
  <c r="X152" i="9"/>
  <c r="Y152" i="9"/>
  <c r="Z152" i="9"/>
  <c r="AA152" i="9"/>
  <c r="AB152" i="9"/>
  <c r="AC152" i="9"/>
  <c r="AD152" i="9"/>
  <c r="AE152" i="9"/>
  <c r="AF152" i="9"/>
  <c r="AG152" i="9"/>
  <c r="AH152" i="9"/>
  <c r="AI152" i="9"/>
  <c r="AJ152" i="9"/>
  <c r="AK152" i="9"/>
  <c r="AL152" i="9"/>
  <c r="AM152" i="9"/>
  <c r="AN152" i="9"/>
  <c r="K153" i="9"/>
  <c r="L153" i="9"/>
  <c r="M153" i="9"/>
  <c r="N153" i="9"/>
  <c r="O153" i="9"/>
  <c r="P153" i="9"/>
  <c r="Q153" i="9"/>
  <c r="R153" i="9"/>
  <c r="S153" i="9"/>
  <c r="T153" i="9"/>
  <c r="U153" i="9"/>
  <c r="V153" i="9"/>
  <c r="W153" i="9"/>
  <c r="X153" i="9"/>
  <c r="Y153" i="9"/>
  <c r="Z153" i="9"/>
  <c r="AA153" i="9"/>
  <c r="AB153" i="9"/>
  <c r="AC153" i="9"/>
  <c r="AD153" i="9"/>
  <c r="AE153" i="9"/>
  <c r="AF153" i="9"/>
  <c r="AG153" i="9"/>
  <c r="AH153" i="9"/>
  <c r="AI153" i="9"/>
  <c r="AJ153" i="9"/>
  <c r="AK153" i="9"/>
  <c r="AL153" i="9"/>
  <c r="AM153" i="9"/>
  <c r="AN153" i="9"/>
  <c r="K154" i="9"/>
  <c r="L154" i="9"/>
  <c r="M154" i="9"/>
  <c r="N154" i="9"/>
  <c r="O154" i="9"/>
  <c r="P154" i="9"/>
  <c r="Q154" i="9"/>
  <c r="R154" i="9"/>
  <c r="S154" i="9"/>
  <c r="T154" i="9"/>
  <c r="U154" i="9"/>
  <c r="V154" i="9"/>
  <c r="W154" i="9"/>
  <c r="X154" i="9"/>
  <c r="Y154" i="9"/>
  <c r="Z154" i="9"/>
  <c r="AA154" i="9"/>
  <c r="AB154" i="9"/>
  <c r="AC154" i="9"/>
  <c r="AD154" i="9"/>
  <c r="AE154" i="9"/>
  <c r="AF154" i="9"/>
  <c r="AG154" i="9"/>
  <c r="AH154" i="9"/>
  <c r="AI154" i="9"/>
  <c r="AJ154" i="9"/>
  <c r="AK154" i="9"/>
  <c r="AL154" i="9"/>
  <c r="AM154" i="9"/>
  <c r="AN154" i="9"/>
  <c r="K155" i="9"/>
  <c r="L155" i="9"/>
  <c r="M155" i="9"/>
  <c r="N155" i="9"/>
  <c r="O155" i="9"/>
  <c r="P155" i="9"/>
  <c r="Q155" i="9"/>
  <c r="R155" i="9"/>
  <c r="S155" i="9"/>
  <c r="T155" i="9"/>
  <c r="U155" i="9"/>
  <c r="V155" i="9"/>
  <c r="W155" i="9"/>
  <c r="X155" i="9"/>
  <c r="Y155" i="9"/>
  <c r="Z155" i="9"/>
  <c r="AA155" i="9"/>
  <c r="AB155" i="9"/>
  <c r="AC155" i="9"/>
  <c r="AD155" i="9"/>
  <c r="AE155" i="9"/>
  <c r="AF155" i="9"/>
  <c r="AG155" i="9"/>
  <c r="AH155" i="9"/>
  <c r="AI155" i="9"/>
  <c r="AJ155" i="9"/>
  <c r="AK155" i="9"/>
  <c r="AL155" i="9"/>
  <c r="AM155" i="9"/>
  <c r="AN155" i="9"/>
  <c r="K156" i="9"/>
  <c r="L156" i="9"/>
  <c r="M156" i="9"/>
  <c r="N156" i="9"/>
  <c r="O156" i="9"/>
  <c r="P156" i="9"/>
  <c r="Q156" i="9"/>
  <c r="R156" i="9"/>
  <c r="S156" i="9"/>
  <c r="T156" i="9"/>
  <c r="U156" i="9"/>
  <c r="V156" i="9"/>
  <c r="W156" i="9"/>
  <c r="X156" i="9"/>
  <c r="Y156" i="9"/>
  <c r="Z156" i="9"/>
  <c r="AA156" i="9"/>
  <c r="AB156" i="9"/>
  <c r="AC156" i="9"/>
  <c r="AD156" i="9"/>
  <c r="AE156" i="9"/>
  <c r="AF156" i="9"/>
  <c r="AG156" i="9"/>
  <c r="AH156" i="9"/>
  <c r="AI156" i="9"/>
  <c r="AJ156" i="9"/>
  <c r="AK156" i="9"/>
  <c r="AL156" i="9"/>
  <c r="AM156" i="9"/>
  <c r="AN156" i="9"/>
  <c r="K157" i="9"/>
  <c r="L157" i="9"/>
  <c r="M157" i="9"/>
  <c r="N157" i="9"/>
  <c r="O157" i="9"/>
  <c r="P157" i="9"/>
  <c r="Q157" i="9"/>
  <c r="R157" i="9"/>
  <c r="S157" i="9"/>
  <c r="T157" i="9"/>
  <c r="U157" i="9"/>
  <c r="V157" i="9"/>
  <c r="W157" i="9"/>
  <c r="X157" i="9"/>
  <c r="Y157" i="9"/>
  <c r="Z157" i="9"/>
  <c r="AA157" i="9"/>
  <c r="AB157" i="9"/>
  <c r="AC157" i="9"/>
  <c r="AD157" i="9"/>
  <c r="AE157" i="9"/>
  <c r="AF157" i="9"/>
  <c r="AG157" i="9"/>
  <c r="AH157" i="9"/>
  <c r="AI157" i="9"/>
  <c r="AJ157" i="9"/>
  <c r="AK157" i="9"/>
  <c r="AL157" i="9"/>
  <c r="AM157" i="9"/>
  <c r="AN157" i="9"/>
  <c r="K158" i="9"/>
  <c r="L158" i="9"/>
  <c r="M158" i="9"/>
  <c r="N158" i="9"/>
  <c r="O158" i="9"/>
  <c r="P158" i="9"/>
  <c r="Q158" i="9"/>
  <c r="R158" i="9"/>
  <c r="S158" i="9"/>
  <c r="T158" i="9"/>
  <c r="U158" i="9"/>
  <c r="V158" i="9"/>
  <c r="W158" i="9"/>
  <c r="X158" i="9"/>
  <c r="Y158" i="9"/>
  <c r="Z158" i="9"/>
  <c r="AA158" i="9"/>
  <c r="AB158" i="9"/>
  <c r="AC158" i="9"/>
  <c r="AD158" i="9"/>
  <c r="AE158" i="9"/>
  <c r="AF158" i="9"/>
  <c r="AG158" i="9"/>
  <c r="AH158" i="9"/>
  <c r="AI158" i="9"/>
  <c r="AJ158" i="9"/>
  <c r="AK158" i="9"/>
  <c r="AL158" i="9"/>
  <c r="AM158" i="9"/>
  <c r="AN158" i="9"/>
  <c r="K159" i="9"/>
  <c r="L159" i="9"/>
  <c r="M159" i="9"/>
  <c r="N159" i="9"/>
  <c r="O159" i="9"/>
  <c r="P159" i="9"/>
  <c r="Q159" i="9"/>
  <c r="R159" i="9"/>
  <c r="S159" i="9"/>
  <c r="T159" i="9"/>
  <c r="U159" i="9"/>
  <c r="V159" i="9"/>
  <c r="W159" i="9"/>
  <c r="X159" i="9"/>
  <c r="Y159" i="9"/>
  <c r="Z159" i="9"/>
  <c r="AA159" i="9"/>
  <c r="AB159" i="9"/>
  <c r="AC159" i="9"/>
  <c r="AD159" i="9"/>
  <c r="AE159" i="9"/>
  <c r="AF159" i="9"/>
  <c r="AG159" i="9"/>
  <c r="AH159" i="9"/>
  <c r="AI159" i="9"/>
  <c r="AJ159" i="9"/>
  <c r="AK159" i="9"/>
  <c r="AL159" i="9"/>
  <c r="AM159" i="9"/>
  <c r="AN159" i="9"/>
  <c r="K160" i="9"/>
  <c r="L160" i="9"/>
  <c r="M160" i="9"/>
  <c r="N160" i="9"/>
  <c r="O160" i="9"/>
  <c r="P160" i="9"/>
  <c r="Q160" i="9"/>
  <c r="R160" i="9"/>
  <c r="S160" i="9"/>
  <c r="T160" i="9"/>
  <c r="U160" i="9"/>
  <c r="V160" i="9"/>
  <c r="W160" i="9"/>
  <c r="X160" i="9"/>
  <c r="Y160" i="9"/>
  <c r="Z160" i="9"/>
  <c r="AA160" i="9"/>
  <c r="AB160" i="9"/>
  <c r="AC160" i="9"/>
  <c r="AD160" i="9"/>
  <c r="AE160" i="9"/>
  <c r="AF160" i="9"/>
  <c r="AG160" i="9"/>
  <c r="AH160" i="9"/>
  <c r="AI160" i="9"/>
  <c r="AJ160" i="9"/>
  <c r="AK160" i="9"/>
  <c r="AL160" i="9"/>
  <c r="AM160" i="9"/>
  <c r="AN160" i="9"/>
  <c r="K161" i="9"/>
  <c r="L161" i="9"/>
  <c r="M161" i="9"/>
  <c r="N161" i="9"/>
  <c r="O161" i="9"/>
  <c r="P161" i="9"/>
  <c r="Q161" i="9"/>
  <c r="R161" i="9"/>
  <c r="S161" i="9"/>
  <c r="T161" i="9"/>
  <c r="U161" i="9"/>
  <c r="V161" i="9"/>
  <c r="W161" i="9"/>
  <c r="X161" i="9"/>
  <c r="Y161" i="9"/>
  <c r="Z161" i="9"/>
  <c r="AA161" i="9"/>
  <c r="AB161" i="9"/>
  <c r="AC161" i="9"/>
  <c r="AD161" i="9"/>
  <c r="AE161" i="9"/>
  <c r="AF161" i="9"/>
  <c r="AG161" i="9"/>
  <c r="AH161" i="9"/>
  <c r="AI161" i="9"/>
  <c r="AJ161" i="9"/>
  <c r="AK161" i="9"/>
  <c r="AL161" i="9"/>
  <c r="AM161" i="9"/>
  <c r="AN161" i="9"/>
  <c r="K162" i="9"/>
  <c r="L162" i="9"/>
  <c r="M162" i="9"/>
  <c r="N162" i="9"/>
  <c r="O162" i="9"/>
  <c r="P162" i="9"/>
  <c r="Q162" i="9"/>
  <c r="R162" i="9"/>
  <c r="S162" i="9"/>
  <c r="T162" i="9"/>
  <c r="U162" i="9"/>
  <c r="V162" i="9"/>
  <c r="W162" i="9"/>
  <c r="X162" i="9"/>
  <c r="Y162" i="9"/>
  <c r="Z162" i="9"/>
  <c r="AA162" i="9"/>
  <c r="AB162" i="9"/>
  <c r="AC162" i="9"/>
  <c r="AD162" i="9"/>
  <c r="AE162" i="9"/>
  <c r="AF162" i="9"/>
  <c r="AG162" i="9"/>
  <c r="AH162" i="9"/>
  <c r="AI162" i="9"/>
  <c r="AJ162" i="9"/>
  <c r="AK162" i="9"/>
  <c r="AL162" i="9"/>
  <c r="AM162" i="9"/>
  <c r="AN162" i="9"/>
  <c r="K163" i="9"/>
  <c r="L163" i="9"/>
  <c r="M163" i="9"/>
  <c r="N163" i="9"/>
  <c r="O163" i="9"/>
  <c r="P163" i="9"/>
  <c r="Q163" i="9"/>
  <c r="R163" i="9"/>
  <c r="S163" i="9"/>
  <c r="T163" i="9"/>
  <c r="U163" i="9"/>
  <c r="V163" i="9"/>
  <c r="W163" i="9"/>
  <c r="X163" i="9"/>
  <c r="Y163" i="9"/>
  <c r="Z163" i="9"/>
  <c r="AA163" i="9"/>
  <c r="AB163" i="9"/>
  <c r="AC163" i="9"/>
  <c r="AD163" i="9"/>
  <c r="AE163" i="9"/>
  <c r="AF163" i="9"/>
  <c r="AG163" i="9"/>
  <c r="AH163" i="9"/>
  <c r="AI163" i="9"/>
  <c r="AJ163" i="9"/>
  <c r="AK163" i="9"/>
  <c r="AL163" i="9"/>
  <c r="AM163" i="9"/>
  <c r="AN163" i="9"/>
  <c r="K164" i="9"/>
  <c r="L164" i="9"/>
  <c r="M164" i="9"/>
  <c r="N164" i="9"/>
  <c r="O164" i="9"/>
  <c r="P164" i="9"/>
  <c r="Q164" i="9"/>
  <c r="R164" i="9"/>
  <c r="S164" i="9"/>
  <c r="T164" i="9"/>
  <c r="U164" i="9"/>
  <c r="V164" i="9"/>
  <c r="W164" i="9"/>
  <c r="X164" i="9"/>
  <c r="Y164" i="9"/>
  <c r="Z164" i="9"/>
  <c r="AA164" i="9"/>
  <c r="AB164" i="9"/>
  <c r="AC164" i="9"/>
  <c r="AD164" i="9"/>
  <c r="AE164" i="9"/>
  <c r="AF164" i="9"/>
  <c r="AG164" i="9"/>
  <c r="AH164" i="9"/>
  <c r="AI164" i="9"/>
  <c r="AJ164" i="9"/>
  <c r="AK164" i="9"/>
  <c r="AL164" i="9"/>
  <c r="AM164" i="9"/>
  <c r="AN164" i="9"/>
  <c r="K165" i="9"/>
  <c r="L165" i="9"/>
  <c r="M165" i="9"/>
  <c r="N165" i="9"/>
  <c r="O165" i="9"/>
  <c r="P165" i="9"/>
  <c r="Q165" i="9"/>
  <c r="R165" i="9"/>
  <c r="S165" i="9"/>
  <c r="T165" i="9"/>
  <c r="U165" i="9"/>
  <c r="V165" i="9"/>
  <c r="W165" i="9"/>
  <c r="X165" i="9"/>
  <c r="Y165" i="9"/>
  <c r="Z165" i="9"/>
  <c r="AA165" i="9"/>
  <c r="AB165" i="9"/>
  <c r="AC165" i="9"/>
  <c r="AD165" i="9"/>
  <c r="AE165" i="9"/>
  <c r="AF165" i="9"/>
  <c r="AG165" i="9"/>
  <c r="AH165" i="9"/>
  <c r="AI165" i="9"/>
  <c r="AJ165" i="9"/>
  <c r="AK165" i="9"/>
  <c r="AL165" i="9"/>
  <c r="AM165" i="9"/>
  <c r="AN165" i="9"/>
  <c r="K166" i="9"/>
  <c r="L166" i="9"/>
  <c r="M166" i="9"/>
  <c r="N166" i="9"/>
  <c r="O166" i="9"/>
  <c r="P166" i="9"/>
  <c r="Q166" i="9"/>
  <c r="R166" i="9"/>
  <c r="S166" i="9"/>
  <c r="T166" i="9"/>
  <c r="U166" i="9"/>
  <c r="V166" i="9"/>
  <c r="W166" i="9"/>
  <c r="X166" i="9"/>
  <c r="Y166" i="9"/>
  <c r="Z166" i="9"/>
  <c r="AA166" i="9"/>
  <c r="AB166" i="9"/>
  <c r="AC166" i="9"/>
  <c r="AD166" i="9"/>
  <c r="AE166" i="9"/>
  <c r="AF166" i="9"/>
  <c r="AG166" i="9"/>
  <c r="AH166" i="9"/>
  <c r="AI166" i="9"/>
  <c r="AJ166" i="9"/>
  <c r="AK166" i="9"/>
  <c r="AL166" i="9"/>
  <c r="AM166" i="9"/>
  <c r="AN166" i="9"/>
  <c r="K167" i="9"/>
  <c r="L167" i="9"/>
  <c r="M167" i="9"/>
  <c r="N167" i="9"/>
  <c r="O167" i="9"/>
  <c r="P167" i="9"/>
  <c r="Q167" i="9"/>
  <c r="R167" i="9"/>
  <c r="S167" i="9"/>
  <c r="T167" i="9"/>
  <c r="U167" i="9"/>
  <c r="V167" i="9"/>
  <c r="W167" i="9"/>
  <c r="X167" i="9"/>
  <c r="Y167" i="9"/>
  <c r="Z167" i="9"/>
  <c r="AA167" i="9"/>
  <c r="AB167" i="9"/>
  <c r="AC167" i="9"/>
  <c r="AD167" i="9"/>
  <c r="AE167" i="9"/>
  <c r="AF167" i="9"/>
  <c r="AG167" i="9"/>
  <c r="AH167" i="9"/>
  <c r="AI167" i="9"/>
  <c r="AJ167" i="9"/>
  <c r="AK167" i="9"/>
  <c r="AL167" i="9"/>
  <c r="AM167" i="9"/>
  <c r="AN167" i="9"/>
  <c r="K168" i="9"/>
  <c r="L168" i="9"/>
  <c r="M168" i="9"/>
  <c r="N168" i="9"/>
  <c r="O168" i="9"/>
  <c r="P168" i="9"/>
  <c r="Q168" i="9"/>
  <c r="R168" i="9"/>
  <c r="S168" i="9"/>
  <c r="T168" i="9"/>
  <c r="U168" i="9"/>
  <c r="V168" i="9"/>
  <c r="W168" i="9"/>
  <c r="X168" i="9"/>
  <c r="Y168" i="9"/>
  <c r="Z168" i="9"/>
  <c r="AA168" i="9"/>
  <c r="AB168" i="9"/>
  <c r="AC168" i="9"/>
  <c r="AD168" i="9"/>
  <c r="AE168" i="9"/>
  <c r="AF168" i="9"/>
  <c r="AG168" i="9"/>
  <c r="AH168" i="9"/>
  <c r="AI168" i="9"/>
  <c r="AJ168" i="9"/>
  <c r="AK168" i="9"/>
  <c r="AL168" i="9"/>
  <c r="AM168" i="9"/>
  <c r="AN168" i="9"/>
  <c r="K169" i="9"/>
  <c r="L169" i="9"/>
  <c r="M169" i="9"/>
  <c r="N169" i="9"/>
  <c r="O169" i="9"/>
  <c r="P169" i="9"/>
  <c r="Q169" i="9"/>
  <c r="R169" i="9"/>
  <c r="S169" i="9"/>
  <c r="T169" i="9"/>
  <c r="U169" i="9"/>
  <c r="V169" i="9"/>
  <c r="W169" i="9"/>
  <c r="X169" i="9"/>
  <c r="Y169" i="9"/>
  <c r="Z169" i="9"/>
  <c r="AA169" i="9"/>
  <c r="AB169" i="9"/>
  <c r="AC169" i="9"/>
  <c r="AD169" i="9"/>
  <c r="AE169" i="9"/>
  <c r="AF169" i="9"/>
  <c r="AG169" i="9"/>
  <c r="AH169" i="9"/>
  <c r="AI169" i="9"/>
  <c r="AJ169" i="9"/>
  <c r="AK169" i="9"/>
  <c r="AL169" i="9"/>
  <c r="AM169" i="9"/>
  <c r="AN169" i="9"/>
  <c r="K170" i="9"/>
  <c r="L170" i="9"/>
  <c r="M170" i="9"/>
  <c r="N170" i="9"/>
  <c r="O170" i="9"/>
  <c r="P170" i="9"/>
  <c r="Q170" i="9"/>
  <c r="R170" i="9"/>
  <c r="S170" i="9"/>
  <c r="T170" i="9"/>
  <c r="U170" i="9"/>
  <c r="V170" i="9"/>
  <c r="W170" i="9"/>
  <c r="X170" i="9"/>
  <c r="Y170" i="9"/>
  <c r="Z170" i="9"/>
  <c r="AA170" i="9"/>
  <c r="AB170" i="9"/>
  <c r="AC170" i="9"/>
  <c r="AD170" i="9"/>
  <c r="AE170" i="9"/>
  <c r="AF170" i="9"/>
  <c r="AG170" i="9"/>
  <c r="AH170" i="9"/>
  <c r="AI170" i="9"/>
  <c r="AJ170" i="9"/>
  <c r="AK170" i="9"/>
  <c r="AL170" i="9"/>
  <c r="AM170" i="9"/>
  <c r="AN170" i="9"/>
  <c r="K171" i="9"/>
  <c r="L171" i="9"/>
  <c r="M171" i="9"/>
  <c r="N171" i="9"/>
  <c r="O171" i="9"/>
  <c r="P171" i="9"/>
  <c r="Q171" i="9"/>
  <c r="R171" i="9"/>
  <c r="S171" i="9"/>
  <c r="T171" i="9"/>
  <c r="U171" i="9"/>
  <c r="V171" i="9"/>
  <c r="W171" i="9"/>
  <c r="X171" i="9"/>
  <c r="Y171" i="9"/>
  <c r="Z171" i="9"/>
  <c r="AA171" i="9"/>
  <c r="AB171" i="9"/>
  <c r="AC171" i="9"/>
  <c r="AD171" i="9"/>
  <c r="AE171" i="9"/>
  <c r="AF171" i="9"/>
  <c r="AG171" i="9"/>
  <c r="AH171" i="9"/>
  <c r="AI171" i="9"/>
  <c r="AJ171" i="9"/>
  <c r="AK171" i="9"/>
  <c r="AL171" i="9"/>
  <c r="AM171" i="9"/>
  <c r="AN171" i="9"/>
  <c r="K172" i="9"/>
  <c r="L172" i="9"/>
  <c r="M172" i="9"/>
  <c r="N172" i="9"/>
  <c r="O172" i="9"/>
  <c r="P172" i="9"/>
  <c r="Q172" i="9"/>
  <c r="R172" i="9"/>
  <c r="S172" i="9"/>
  <c r="T172" i="9"/>
  <c r="U172" i="9"/>
  <c r="V172" i="9"/>
  <c r="W172" i="9"/>
  <c r="X172" i="9"/>
  <c r="Y172" i="9"/>
  <c r="Z172" i="9"/>
  <c r="AA172" i="9"/>
  <c r="AB172" i="9"/>
  <c r="AC172" i="9"/>
  <c r="AD172" i="9"/>
  <c r="AE172" i="9"/>
  <c r="AF172" i="9"/>
  <c r="AG172" i="9"/>
  <c r="AH172" i="9"/>
  <c r="AI172" i="9"/>
  <c r="AJ172" i="9"/>
  <c r="AK172" i="9"/>
  <c r="AL172" i="9"/>
  <c r="AM172" i="9"/>
  <c r="AN172" i="9"/>
  <c r="K173" i="9"/>
  <c r="L173" i="9"/>
  <c r="M173" i="9"/>
  <c r="N173" i="9"/>
  <c r="O173" i="9"/>
  <c r="P173" i="9"/>
  <c r="Q173" i="9"/>
  <c r="R173" i="9"/>
  <c r="S173" i="9"/>
  <c r="T173" i="9"/>
  <c r="U173" i="9"/>
  <c r="V173" i="9"/>
  <c r="W173" i="9"/>
  <c r="X173" i="9"/>
  <c r="Y173" i="9"/>
  <c r="Z173" i="9"/>
  <c r="AA173" i="9"/>
  <c r="AB173" i="9"/>
  <c r="AC173" i="9"/>
  <c r="AD173" i="9"/>
  <c r="AE173" i="9"/>
  <c r="AF173" i="9"/>
  <c r="AG173" i="9"/>
  <c r="AH173" i="9"/>
  <c r="AI173" i="9"/>
  <c r="AJ173" i="9"/>
  <c r="AK173" i="9"/>
  <c r="AL173" i="9"/>
  <c r="AM173" i="9"/>
  <c r="AN173" i="9"/>
  <c r="K174" i="9"/>
  <c r="L174" i="9"/>
  <c r="M174" i="9"/>
  <c r="N174" i="9"/>
  <c r="O174" i="9"/>
  <c r="P174" i="9"/>
  <c r="Q174" i="9"/>
  <c r="R174" i="9"/>
  <c r="S174" i="9"/>
  <c r="T174" i="9"/>
  <c r="U174" i="9"/>
  <c r="V174" i="9"/>
  <c r="W174" i="9"/>
  <c r="X174" i="9"/>
  <c r="Y174" i="9"/>
  <c r="Z174" i="9"/>
  <c r="AA174" i="9"/>
  <c r="AB174" i="9"/>
  <c r="AC174" i="9"/>
  <c r="AD174" i="9"/>
  <c r="AE174" i="9"/>
  <c r="AF174" i="9"/>
  <c r="AG174" i="9"/>
  <c r="AH174" i="9"/>
  <c r="AI174" i="9"/>
  <c r="AJ174" i="9"/>
  <c r="AK174" i="9"/>
  <c r="AL174" i="9"/>
  <c r="AM174" i="9"/>
  <c r="AN174" i="9"/>
  <c r="K175" i="9"/>
  <c r="L175" i="9"/>
  <c r="M175" i="9"/>
  <c r="N175" i="9"/>
  <c r="O175" i="9"/>
  <c r="P175" i="9"/>
  <c r="Q175" i="9"/>
  <c r="R175" i="9"/>
  <c r="S175" i="9"/>
  <c r="T175" i="9"/>
  <c r="U175" i="9"/>
  <c r="V175" i="9"/>
  <c r="W175" i="9"/>
  <c r="X175" i="9"/>
  <c r="Y175" i="9"/>
  <c r="Z175" i="9"/>
  <c r="AA175" i="9"/>
  <c r="AB175" i="9"/>
  <c r="AC175" i="9"/>
  <c r="AD175" i="9"/>
  <c r="AE175" i="9"/>
  <c r="AF175" i="9"/>
  <c r="AG175" i="9"/>
  <c r="AH175" i="9"/>
  <c r="AI175" i="9"/>
  <c r="AJ175" i="9"/>
  <c r="AK175" i="9"/>
  <c r="AL175" i="9"/>
  <c r="AM175" i="9"/>
  <c r="AN175" i="9"/>
  <c r="K176" i="9"/>
  <c r="L176" i="9"/>
  <c r="M176" i="9"/>
  <c r="N176" i="9"/>
  <c r="O176" i="9"/>
  <c r="P176" i="9"/>
  <c r="Q176" i="9"/>
  <c r="R176" i="9"/>
  <c r="S176" i="9"/>
  <c r="T176" i="9"/>
  <c r="U176" i="9"/>
  <c r="V176" i="9"/>
  <c r="W176" i="9"/>
  <c r="X176" i="9"/>
  <c r="Y176" i="9"/>
  <c r="Z176" i="9"/>
  <c r="AA176" i="9"/>
  <c r="AB176" i="9"/>
  <c r="AC176" i="9"/>
  <c r="AD176" i="9"/>
  <c r="AE176" i="9"/>
  <c r="AF176" i="9"/>
  <c r="AG176" i="9"/>
  <c r="AH176" i="9"/>
  <c r="AI176" i="9"/>
  <c r="AJ176" i="9"/>
  <c r="AK176" i="9"/>
  <c r="AL176" i="9"/>
  <c r="AM176" i="9"/>
  <c r="AN176" i="9"/>
  <c r="K177" i="9"/>
  <c r="L177" i="9"/>
  <c r="M177" i="9"/>
  <c r="N177" i="9"/>
  <c r="O177" i="9"/>
  <c r="P177" i="9"/>
  <c r="Q177" i="9"/>
  <c r="R177" i="9"/>
  <c r="S177" i="9"/>
  <c r="T177" i="9"/>
  <c r="U177" i="9"/>
  <c r="V177" i="9"/>
  <c r="W177" i="9"/>
  <c r="X177" i="9"/>
  <c r="Y177" i="9"/>
  <c r="Z177" i="9"/>
  <c r="AA177" i="9"/>
  <c r="AB177" i="9"/>
  <c r="AC177" i="9"/>
  <c r="AD177" i="9"/>
  <c r="AE177" i="9"/>
  <c r="AF177" i="9"/>
  <c r="AG177" i="9"/>
  <c r="AH177" i="9"/>
  <c r="AI177" i="9"/>
  <c r="AJ177" i="9"/>
  <c r="AK177" i="9"/>
  <c r="AL177" i="9"/>
  <c r="AM177" i="9"/>
  <c r="AN177" i="9"/>
  <c r="K178" i="9"/>
  <c r="L178" i="9"/>
  <c r="M178" i="9"/>
  <c r="N178" i="9"/>
  <c r="O178" i="9"/>
  <c r="P178" i="9"/>
  <c r="Q178" i="9"/>
  <c r="R178" i="9"/>
  <c r="S178" i="9"/>
  <c r="T178" i="9"/>
  <c r="U178" i="9"/>
  <c r="V178" i="9"/>
  <c r="W178" i="9"/>
  <c r="X178" i="9"/>
  <c r="Y178" i="9"/>
  <c r="Z178" i="9"/>
  <c r="AA178" i="9"/>
  <c r="AB178" i="9"/>
  <c r="AC178" i="9"/>
  <c r="AD178" i="9"/>
  <c r="AE178" i="9"/>
  <c r="AF178" i="9"/>
  <c r="AG178" i="9"/>
  <c r="AH178" i="9"/>
  <c r="AI178" i="9"/>
  <c r="AJ178" i="9"/>
  <c r="AK178" i="9"/>
  <c r="AL178" i="9"/>
  <c r="AM178" i="9"/>
  <c r="AN178" i="9"/>
  <c r="K179" i="9"/>
  <c r="L179" i="9"/>
  <c r="M179" i="9"/>
  <c r="N179" i="9"/>
  <c r="O179" i="9"/>
  <c r="P179" i="9"/>
  <c r="Q179" i="9"/>
  <c r="R179" i="9"/>
  <c r="S179" i="9"/>
  <c r="T179" i="9"/>
  <c r="U179" i="9"/>
  <c r="V179" i="9"/>
  <c r="W179" i="9"/>
  <c r="X179" i="9"/>
  <c r="Y179" i="9"/>
  <c r="Z179" i="9"/>
  <c r="AA179" i="9"/>
  <c r="AB179" i="9"/>
  <c r="AC179" i="9"/>
  <c r="AD179" i="9"/>
  <c r="AE179" i="9"/>
  <c r="AF179" i="9"/>
  <c r="AG179" i="9"/>
  <c r="AH179" i="9"/>
  <c r="AI179" i="9"/>
  <c r="AJ179" i="9"/>
  <c r="AK179" i="9"/>
  <c r="AL179" i="9"/>
  <c r="AM179" i="9"/>
  <c r="AN179" i="9"/>
  <c r="K180" i="9"/>
  <c r="L180" i="9"/>
  <c r="M180" i="9"/>
  <c r="N180" i="9"/>
  <c r="O180" i="9"/>
  <c r="P180" i="9"/>
  <c r="Q180" i="9"/>
  <c r="R180" i="9"/>
  <c r="S180" i="9"/>
  <c r="T180" i="9"/>
  <c r="U180" i="9"/>
  <c r="V180" i="9"/>
  <c r="W180" i="9"/>
  <c r="X180" i="9"/>
  <c r="Y180" i="9"/>
  <c r="Z180" i="9"/>
  <c r="AA180" i="9"/>
  <c r="AB180" i="9"/>
  <c r="AC180" i="9"/>
  <c r="AD180" i="9"/>
  <c r="AE180" i="9"/>
  <c r="AF180" i="9"/>
  <c r="AG180" i="9"/>
  <c r="AH180" i="9"/>
  <c r="AI180" i="9"/>
  <c r="AJ180" i="9"/>
  <c r="AK180" i="9"/>
  <c r="AL180" i="9"/>
  <c r="AM180" i="9"/>
  <c r="AN180" i="9"/>
  <c r="K181" i="9"/>
  <c r="L181" i="9"/>
  <c r="M181" i="9"/>
  <c r="N181" i="9"/>
  <c r="O181" i="9"/>
  <c r="P181" i="9"/>
  <c r="Q181" i="9"/>
  <c r="R181" i="9"/>
  <c r="S181" i="9"/>
  <c r="T181" i="9"/>
  <c r="U181" i="9"/>
  <c r="V181" i="9"/>
  <c r="W181" i="9"/>
  <c r="X181" i="9"/>
  <c r="Y181" i="9"/>
  <c r="Z181" i="9"/>
  <c r="AA181" i="9"/>
  <c r="AB181" i="9"/>
  <c r="AC181" i="9"/>
  <c r="AD181" i="9"/>
  <c r="AE181" i="9"/>
  <c r="AF181" i="9"/>
  <c r="AG181" i="9"/>
  <c r="AH181" i="9"/>
  <c r="AI181" i="9"/>
  <c r="AJ181" i="9"/>
  <c r="AK181" i="9"/>
  <c r="AL181" i="9"/>
  <c r="AM181" i="9"/>
  <c r="AN181" i="9"/>
  <c r="K182" i="9"/>
  <c r="L182" i="9"/>
  <c r="M182" i="9"/>
  <c r="N182" i="9"/>
  <c r="O182" i="9"/>
  <c r="P182" i="9"/>
  <c r="Q182" i="9"/>
  <c r="R182" i="9"/>
  <c r="S182" i="9"/>
  <c r="T182" i="9"/>
  <c r="U182" i="9"/>
  <c r="V182" i="9"/>
  <c r="W182" i="9"/>
  <c r="X182" i="9"/>
  <c r="Y182" i="9"/>
  <c r="Z182" i="9"/>
  <c r="AA182" i="9"/>
  <c r="AB182" i="9"/>
  <c r="AC182" i="9"/>
  <c r="AD182" i="9"/>
  <c r="AE182" i="9"/>
  <c r="AF182" i="9"/>
  <c r="AG182" i="9"/>
  <c r="AH182" i="9"/>
  <c r="AI182" i="9"/>
  <c r="AJ182" i="9"/>
  <c r="AK182" i="9"/>
  <c r="AL182" i="9"/>
  <c r="AM182" i="9"/>
  <c r="AN182" i="9"/>
  <c r="K183" i="9"/>
  <c r="L183" i="9"/>
  <c r="M183" i="9"/>
  <c r="N183" i="9"/>
  <c r="O183" i="9"/>
  <c r="P183" i="9"/>
  <c r="Q183" i="9"/>
  <c r="R183" i="9"/>
  <c r="S183" i="9"/>
  <c r="T183" i="9"/>
  <c r="U183" i="9"/>
  <c r="V183" i="9"/>
  <c r="W183" i="9"/>
  <c r="X183" i="9"/>
  <c r="Y183" i="9"/>
  <c r="Z183" i="9"/>
  <c r="AA183" i="9"/>
  <c r="AB183" i="9"/>
  <c r="AC183" i="9"/>
  <c r="AD183" i="9"/>
  <c r="AE183" i="9"/>
  <c r="AF183" i="9"/>
  <c r="AG183" i="9"/>
  <c r="AH183" i="9"/>
  <c r="AI183" i="9"/>
  <c r="AJ183" i="9"/>
  <c r="AK183" i="9"/>
  <c r="AL183" i="9"/>
  <c r="AM183" i="9"/>
  <c r="AN183" i="9"/>
  <c r="K184" i="9"/>
  <c r="L184" i="9"/>
  <c r="M184" i="9"/>
  <c r="N184" i="9"/>
  <c r="O184" i="9"/>
  <c r="P184" i="9"/>
  <c r="Q184" i="9"/>
  <c r="R184" i="9"/>
  <c r="S184" i="9"/>
  <c r="T184" i="9"/>
  <c r="U184" i="9"/>
  <c r="V184" i="9"/>
  <c r="W184" i="9"/>
  <c r="X184" i="9"/>
  <c r="Y184" i="9"/>
  <c r="Z184" i="9"/>
  <c r="AA184" i="9"/>
  <c r="AB184" i="9"/>
  <c r="AC184" i="9"/>
  <c r="AD184" i="9"/>
  <c r="AE184" i="9"/>
  <c r="AF184" i="9"/>
  <c r="AG184" i="9"/>
  <c r="AH184" i="9"/>
  <c r="AI184" i="9"/>
  <c r="AJ184" i="9"/>
  <c r="AK184" i="9"/>
  <c r="AL184" i="9"/>
  <c r="AM184" i="9"/>
  <c r="AN184" i="9"/>
  <c r="K185" i="9"/>
  <c r="L185" i="9"/>
  <c r="M185" i="9"/>
  <c r="N185" i="9"/>
  <c r="O185" i="9"/>
  <c r="P185" i="9"/>
  <c r="Q185" i="9"/>
  <c r="R185" i="9"/>
  <c r="S185" i="9"/>
  <c r="T185" i="9"/>
  <c r="U185" i="9"/>
  <c r="V185" i="9"/>
  <c r="W185" i="9"/>
  <c r="X185" i="9"/>
  <c r="Y185" i="9"/>
  <c r="Z185" i="9"/>
  <c r="AA185" i="9"/>
  <c r="AB185" i="9"/>
  <c r="AC185" i="9"/>
  <c r="AD185" i="9"/>
  <c r="AE185" i="9"/>
  <c r="AF185" i="9"/>
  <c r="AG185" i="9"/>
  <c r="AH185" i="9"/>
  <c r="AI185" i="9"/>
  <c r="AJ185" i="9"/>
  <c r="AK185" i="9"/>
  <c r="AL185" i="9"/>
  <c r="AM185" i="9"/>
  <c r="AN185" i="9"/>
  <c r="K186" i="9"/>
  <c r="L186" i="9"/>
  <c r="M186" i="9"/>
  <c r="N186" i="9"/>
  <c r="O186" i="9"/>
  <c r="P186" i="9"/>
  <c r="Q186" i="9"/>
  <c r="R186" i="9"/>
  <c r="S186" i="9"/>
  <c r="T186" i="9"/>
  <c r="U186" i="9"/>
  <c r="V186" i="9"/>
  <c r="W186" i="9"/>
  <c r="X186" i="9"/>
  <c r="Y186" i="9"/>
  <c r="Z186" i="9"/>
  <c r="AA186" i="9"/>
  <c r="AB186" i="9"/>
  <c r="AC186" i="9"/>
  <c r="AD186" i="9"/>
  <c r="AE186" i="9"/>
  <c r="AF186" i="9"/>
  <c r="AG186" i="9"/>
  <c r="AH186" i="9"/>
  <c r="AI186" i="9"/>
  <c r="AJ186" i="9"/>
  <c r="AK186" i="9"/>
  <c r="AL186" i="9"/>
  <c r="AM186" i="9"/>
  <c r="AN186" i="9"/>
  <c r="K187" i="9"/>
  <c r="L187" i="9"/>
  <c r="M187" i="9"/>
  <c r="N187" i="9"/>
  <c r="O187" i="9"/>
  <c r="P187" i="9"/>
  <c r="Q187" i="9"/>
  <c r="R187" i="9"/>
  <c r="S187" i="9"/>
  <c r="T187" i="9"/>
  <c r="U187" i="9"/>
  <c r="V187" i="9"/>
  <c r="W187" i="9"/>
  <c r="X187" i="9"/>
  <c r="Y187" i="9"/>
  <c r="Z187" i="9"/>
  <c r="AA187" i="9"/>
  <c r="AB187" i="9"/>
  <c r="AC187" i="9"/>
  <c r="AD187" i="9"/>
  <c r="AE187" i="9"/>
  <c r="AF187" i="9"/>
  <c r="AG187" i="9"/>
  <c r="AH187" i="9"/>
  <c r="AI187" i="9"/>
  <c r="AJ187" i="9"/>
  <c r="AK187" i="9"/>
  <c r="AL187" i="9"/>
  <c r="AM187" i="9"/>
  <c r="AN187" i="9"/>
  <c r="K188" i="9"/>
  <c r="L188" i="9"/>
  <c r="M188" i="9"/>
  <c r="N188" i="9"/>
  <c r="O188" i="9"/>
  <c r="P188" i="9"/>
  <c r="Q188" i="9"/>
  <c r="R188" i="9"/>
  <c r="S188" i="9"/>
  <c r="T188" i="9"/>
  <c r="U188" i="9"/>
  <c r="V188" i="9"/>
  <c r="W188" i="9"/>
  <c r="X188" i="9"/>
  <c r="Y188" i="9"/>
  <c r="Z188" i="9"/>
  <c r="AA188" i="9"/>
  <c r="AB188" i="9"/>
  <c r="AC188" i="9"/>
  <c r="AD188" i="9"/>
  <c r="AE188" i="9"/>
  <c r="AF188" i="9"/>
  <c r="AG188" i="9"/>
  <c r="AH188" i="9"/>
  <c r="AI188" i="9"/>
  <c r="AJ188" i="9"/>
  <c r="AK188" i="9"/>
  <c r="AL188" i="9"/>
  <c r="AM188" i="9"/>
  <c r="AN188" i="9"/>
  <c r="K189" i="9"/>
  <c r="L189" i="9"/>
  <c r="M189" i="9"/>
  <c r="N189" i="9"/>
  <c r="O189" i="9"/>
  <c r="P189" i="9"/>
  <c r="Q189" i="9"/>
  <c r="R189" i="9"/>
  <c r="S189" i="9"/>
  <c r="T189" i="9"/>
  <c r="U189" i="9"/>
  <c r="V189" i="9"/>
  <c r="W189" i="9"/>
  <c r="X189" i="9"/>
  <c r="Y189" i="9"/>
  <c r="Z189" i="9"/>
  <c r="AA189" i="9"/>
  <c r="AB189" i="9"/>
  <c r="AC189" i="9"/>
  <c r="AD189" i="9"/>
  <c r="AE189" i="9"/>
  <c r="AF189" i="9"/>
  <c r="AG189" i="9"/>
  <c r="AH189" i="9"/>
  <c r="AI189" i="9"/>
  <c r="AJ189" i="9"/>
  <c r="AK189" i="9"/>
  <c r="AL189" i="9"/>
  <c r="AM189" i="9"/>
  <c r="AN189" i="9"/>
  <c r="K190" i="9"/>
  <c r="L190" i="9"/>
  <c r="M190" i="9"/>
  <c r="N190" i="9"/>
  <c r="O190" i="9"/>
  <c r="P190" i="9"/>
  <c r="Q190" i="9"/>
  <c r="R190" i="9"/>
  <c r="S190" i="9"/>
  <c r="T190" i="9"/>
  <c r="U190" i="9"/>
  <c r="V190" i="9"/>
  <c r="W190" i="9"/>
  <c r="X190" i="9"/>
  <c r="Y190" i="9"/>
  <c r="Z190" i="9"/>
  <c r="AA190" i="9"/>
  <c r="AB190" i="9"/>
  <c r="AC190" i="9"/>
  <c r="AD190" i="9"/>
  <c r="AE190" i="9"/>
  <c r="AF190" i="9"/>
  <c r="AG190" i="9"/>
  <c r="AH190" i="9"/>
  <c r="AI190" i="9"/>
  <c r="AJ190" i="9"/>
  <c r="AK190" i="9"/>
  <c r="AL190" i="9"/>
  <c r="AM190" i="9"/>
  <c r="AN190" i="9"/>
  <c r="K191" i="9"/>
  <c r="L191" i="9"/>
  <c r="M191" i="9"/>
  <c r="N191" i="9"/>
  <c r="O191" i="9"/>
  <c r="P191" i="9"/>
  <c r="Q191" i="9"/>
  <c r="R191" i="9"/>
  <c r="S191" i="9"/>
  <c r="T191" i="9"/>
  <c r="U191" i="9"/>
  <c r="V191" i="9"/>
  <c r="W191" i="9"/>
  <c r="X191" i="9"/>
  <c r="Y191" i="9"/>
  <c r="Z191" i="9"/>
  <c r="AA191" i="9"/>
  <c r="AB191" i="9"/>
  <c r="AC191" i="9"/>
  <c r="AD191" i="9"/>
  <c r="AE191" i="9"/>
  <c r="AF191" i="9"/>
  <c r="AG191" i="9"/>
  <c r="AH191" i="9"/>
  <c r="AI191" i="9"/>
  <c r="AJ191" i="9"/>
  <c r="AK191" i="9"/>
  <c r="AL191" i="9"/>
  <c r="AM191" i="9"/>
  <c r="AN191" i="9"/>
  <c r="K192" i="9"/>
  <c r="L192" i="9"/>
  <c r="M192" i="9"/>
  <c r="N192" i="9"/>
  <c r="O192" i="9"/>
  <c r="P192" i="9"/>
  <c r="Q192" i="9"/>
  <c r="R192" i="9"/>
  <c r="S192" i="9"/>
  <c r="T192" i="9"/>
  <c r="U192" i="9"/>
  <c r="V192" i="9"/>
  <c r="W192" i="9"/>
  <c r="X192" i="9"/>
  <c r="Y192" i="9"/>
  <c r="Z192" i="9"/>
  <c r="AA192" i="9"/>
  <c r="AB192" i="9"/>
  <c r="AC192" i="9"/>
  <c r="AD192" i="9"/>
  <c r="AE192" i="9"/>
  <c r="AF192" i="9"/>
  <c r="AG192" i="9"/>
  <c r="AH192" i="9"/>
  <c r="AI192" i="9"/>
  <c r="AJ192" i="9"/>
  <c r="AK192" i="9"/>
  <c r="AL192" i="9"/>
  <c r="AM192" i="9"/>
  <c r="AN192" i="9"/>
  <c r="K193" i="9"/>
  <c r="L193" i="9"/>
  <c r="M193" i="9"/>
  <c r="N193" i="9"/>
  <c r="O193" i="9"/>
  <c r="P193" i="9"/>
  <c r="Q193" i="9"/>
  <c r="R193" i="9"/>
  <c r="S193" i="9"/>
  <c r="T193" i="9"/>
  <c r="U193" i="9"/>
  <c r="V193" i="9"/>
  <c r="W193" i="9"/>
  <c r="X193" i="9"/>
  <c r="Y193" i="9"/>
  <c r="Z193" i="9"/>
  <c r="AA193" i="9"/>
  <c r="AB193" i="9"/>
  <c r="AC193" i="9"/>
  <c r="AD193" i="9"/>
  <c r="AE193" i="9"/>
  <c r="AF193" i="9"/>
  <c r="AG193" i="9"/>
  <c r="AH193" i="9"/>
  <c r="AI193" i="9"/>
  <c r="AJ193" i="9"/>
  <c r="AK193" i="9"/>
  <c r="AL193" i="9"/>
  <c r="AM193" i="9"/>
  <c r="AN193" i="9"/>
  <c r="K194" i="9"/>
  <c r="L194" i="9"/>
  <c r="M194" i="9"/>
  <c r="N194" i="9"/>
  <c r="O194" i="9"/>
  <c r="P194" i="9"/>
  <c r="Q194" i="9"/>
  <c r="R194" i="9"/>
  <c r="S194" i="9"/>
  <c r="T194" i="9"/>
  <c r="U194" i="9"/>
  <c r="V194" i="9"/>
  <c r="W194" i="9"/>
  <c r="X194" i="9"/>
  <c r="Y194" i="9"/>
  <c r="Z194" i="9"/>
  <c r="AA194" i="9"/>
  <c r="AB194" i="9"/>
  <c r="AC194" i="9"/>
  <c r="AD194" i="9"/>
  <c r="AE194" i="9"/>
  <c r="AF194" i="9"/>
  <c r="AG194" i="9"/>
  <c r="AH194" i="9"/>
  <c r="AI194" i="9"/>
  <c r="AJ194" i="9"/>
  <c r="AK194" i="9"/>
  <c r="AL194" i="9"/>
  <c r="AM194" i="9"/>
  <c r="AN194" i="9"/>
  <c r="K195" i="9"/>
  <c r="L195" i="9"/>
  <c r="M195" i="9"/>
  <c r="N195" i="9"/>
  <c r="O195" i="9"/>
  <c r="P195" i="9"/>
  <c r="Q195" i="9"/>
  <c r="R195" i="9"/>
  <c r="S195" i="9"/>
  <c r="T195" i="9"/>
  <c r="U195" i="9"/>
  <c r="V195" i="9"/>
  <c r="W195" i="9"/>
  <c r="X195" i="9"/>
  <c r="Y195" i="9"/>
  <c r="Z195" i="9"/>
  <c r="AA195" i="9"/>
  <c r="AB195" i="9"/>
  <c r="AC195" i="9"/>
  <c r="AD195" i="9"/>
  <c r="AE195" i="9"/>
  <c r="AF195" i="9"/>
  <c r="AG195" i="9"/>
  <c r="AH195" i="9"/>
  <c r="AI195" i="9"/>
  <c r="AJ195" i="9"/>
  <c r="AK195" i="9"/>
  <c r="AL195" i="9"/>
  <c r="AM195" i="9"/>
  <c r="AN195" i="9"/>
  <c r="K196" i="9"/>
  <c r="L196" i="9"/>
  <c r="M196" i="9"/>
  <c r="N196" i="9"/>
  <c r="O196" i="9"/>
  <c r="P196" i="9"/>
  <c r="Q196" i="9"/>
  <c r="R196" i="9"/>
  <c r="S196" i="9"/>
  <c r="T196" i="9"/>
  <c r="U196" i="9"/>
  <c r="V196" i="9"/>
  <c r="W196" i="9"/>
  <c r="X196" i="9"/>
  <c r="Y196" i="9"/>
  <c r="Z196" i="9"/>
  <c r="AA196" i="9"/>
  <c r="AB196" i="9"/>
  <c r="AC196" i="9"/>
  <c r="AD196" i="9"/>
  <c r="AE196" i="9"/>
  <c r="AF196" i="9"/>
  <c r="AG196" i="9"/>
  <c r="AH196" i="9"/>
  <c r="AI196" i="9"/>
  <c r="AJ196" i="9"/>
  <c r="AK196" i="9"/>
  <c r="AL196" i="9"/>
  <c r="AM196" i="9"/>
  <c r="AN196" i="9"/>
  <c r="K197" i="9"/>
  <c r="L197" i="9"/>
  <c r="M197" i="9"/>
  <c r="N197" i="9"/>
  <c r="O197" i="9"/>
  <c r="P197" i="9"/>
  <c r="Q197" i="9"/>
  <c r="R197" i="9"/>
  <c r="S197" i="9"/>
  <c r="T197" i="9"/>
  <c r="U197" i="9"/>
  <c r="V197" i="9"/>
  <c r="W197" i="9"/>
  <c r="X197" i="9"/>
  <c r="Y197" i="9"/>
  <c r="Z197" i="9"/>
  <c r="AA197" i="9"/>
  <c r="AB197" i="9"/>
  <c r="AC197" i="9"/>
  <c r="AD197" i="9"/>
  <c r="AE197" i="9"/>
  <c r="AF197" i="9"/>
  <c r="AG197" i="9"/>
  <c r="AH197" i="9"/>
  <c r="AI197" i="9"/>
  <c r="AJ197" i="9"/>
  <c r="AK197" i="9"/>
  <c r="AL197" i="9"/>
  <c r="AM197" i="9"/>
  <c r="AN197" i="9"/>
  <c r="K198" i="9"/>
  <c r="L198" i="9"/>
  <c r="M198" i="9"/>
  <c r="N198" i="9"/>
  <c r="O198" i="9"/>
  <c r="P198" i="9"/>
  <c r="Q198" i="9"/>
  <c r="R198" i="9"/>
  <c r="S198" i="9"/>
  <c r="T198" i="9"/>
  <c r="U198" i="9"/>
  <c r="V198" i="9"/>
  <c r="W198" i="9"/>
  <c r="X198" i="9"/>
  <c r="Y198" i="9"/>
  <c r="Z198" i="9"/>
  <c r="AA198" i="9"/>
  <c r="AB198" i="9"/>
  <c r="AC198" i="9"/>
  <c r="AD198" i="9"/>
  <c r="AE198" i="9"/>
  <c r="AF198" i="9"/>
  <c r="AG198" i="9"/>
  <c r="AH198" i="9"/>
  <c r="AI198" i="9"/>
  <c r="AJ198" i="9"/>
  <c r="AK198" i="9"/>
  <c r="AL198" i="9"/>
  <c r="AM198" i="9"/>
  <c r="AN198" i="9"/>
  <c r="K199" i="9"/>
  <c r="L199" i="9"/>
  <c r="M199" i="9"/>
  <c r="N199" i="9"/>
  <c r="O199" i="9"/>
  <c r="P199" i="9"/>
  <c r="Q199" i="9"/>
  <c r="R199" i="9"/>
  <c r="S199" i="9"/>
  <c r="T199" i="9"/>
  <c r="U199" i="9"/>
  <c r="V199" i="9"/>
  <c r="W199" i="9"/>
  <c r="X199" i="9"/>
  <c r="Y199" i="9"/>
  <c r="Z199" i="9"/>
  <c r="AA199" i="9"/>
  <c r="AB199" i="9"/>
  <c r="AC199" i="9"/>
  <c r="AD199" i="9"/>
  <c r="AE199" i="9"/>
  <c r="AF199" i="9"/>
  <c r="AG199" i="9"/>
  <c r="AH199" i="9"/>
  <c r="AI199" i="9"/>
  <c r="AJ199" i="9"/>
  <c r="AK199" i="9"/>
  <c r="AL199" i="9"/>
  <c r="AM199" i="9"/>
  <c r="AN199" i="9"/>
  <c r="K200" i="9"/>
  <c r="L200" i="9"/>
  <c r="M200" i="9"/>
  <c r="N200" i="9"/>
  <c r="O200" i="9"/>
  <c r="P200" i="9"/>
  <c r="Q200" i="9"/>
  <c r="R200" i="9"/>
  <c r="S200" i="9"/>
  <c r="T200" i="9"/>
  <c r="U200" i="9"/>
  <c r="V200" i="9"/>
  <c r="W200" i="9"/>
  <c r="X200" i="9"/>
  <c r="Y200" i="9"/>
  <c r="Z200" i="9"/>
  <c r="AA200" i="9"/>
  <c r="AB200" i="9"/>
  <c r="AC200" i="9"/>
  <c r="AD200" i="9"/>
  <c r="AE200" i="9"/>
  <c r="AF200" i="9"/>
  <c r="AG200" i="9"/>
  <c r="AH200" i="9"/>
  <c r="AI200" i="9"/>
  <c r="AJ200" i="9"/>
  <c r="AK200" i="9"/>
  <c r="AL200" i="9"/>
  <c r="AM200" i="9"/>
  <c r="AN200" i="9"/>
  <c r="K201" i="9"/>
  <c r="L201" i="9"/>
  <c r="M201" i="9"/>
  <c r="N201" i="9"/>
  <c r="O201" i="9"/>
  <c r="P201" i="9"/>
  <c r="Q201" i="9"/>
  <c r="R201" i="9"/>
  <c r="S201" i="9"/>
  <c r="T201" i="9"/>
  <c r="U201" i="9"/>
  <c r="V201" i="9"/>
  <c r="W201" i="9"/>
  <c r="X201" i="9"/>
  <c r="Y201" i="9"/>
  <c r="Z201" i="9"/>
  <c r="AA201" i="9"/>
  <c r="AB201" i="9"/>
  <c r="AC201" i="9"/>
  <c r="AD201" i="9"/>
  <c r="AE201" i="9"/>
  <c r="AF201" i="9"/>
  <c r="AG201" i="9"/>
  <c r="AH201" i="9"/>
  <c r="AI201" i="9"/>
  <c r="AJ201" i="9"/>
  <c r="AK201" i="9"/>
  <c r="AL201" i="9"/>
  <c r="AM201" i="9"/>
  <c r="AN201" i="9"/>
  <c r="K202" i="9"/>
  <c r="L202" i="9"/>
  <c r="M202" i="9"/>
  <c r="N202" i="9"/>
  <c r="O202" i="9"/>
  <c r="P202" i="9"/>
  <c r="Q202" i="9"/>
  <c r="R202" i="9"/>
  <c r="S202" i="9"/>
  <c r="T202" i="9"/>
  <c r="U202" i="9"/>
  <c r="V202" i="9"/>
  <c r="W202" i="9"/>
  <c r="X202" i="9"/>
  <c r="Y202" i="9"/>
  <c r="Z202" i="9"/>
  <c r="AA202" i="9"/>
  <c r="AB202" i="9"/>
  <c r="AC202" i="9"/>
  <c r="AD202" i="9"/>
  <c r="AE202" i="9"/>
  <c r="AF202" i="9"/>
  <c r="AG202" i="9"/>
  <c r="AH202" i="9"/>
  <c r="AI202" i="9"/>
  <c r="AJ202" i="9"/>
  <c r="AK202" i="9"/>
  <c r="AL202" i="9"/>
  <c r="AM202" i="9"/>
  <c r="AN202" i="9"/>
  <c r="K203" i="9"/>
  <c r="L203" i="9"/>
  <c r="M203" i="9"/>
  <c r="N203" i="9"/>
  <c r="O203" i="9"/>
  <c r="P203" i="9"/>
  <c r="Q203" i="9"/>
  <c r="R203" i="9"/>
  <c r="S203" i="9"/>
  <c r="T203" i="9"/>
  <c r="U203" i="9"/>
  <c r="V203" i="9"/>
  <c r="W203" i="9"/>
  <c r="X203" i="9"/>
  <c r="Y203" i="9"/>
  <c r="Z203" i="9"/>
  <c r="AA203" i="9"/>
  <c r="AB203" i="9"/>
  <c r="AC203" i="9"/>
  <c r="AD203" i="9"/>
  <c r="AE203" i="9"/>
  <c r="AF203" i="9"/>
  <c r="AG203" i="9"/>
  <c r="AH203" i="9"/>
  <c r="AI203" i="9"/>
  <c r="AJ203" i="9"/>
  <c r="AK203" i="9"/>
  <c r="AL203" i="9"/>
  <c r="AM203" i="9"/>
  <c r="AN203" i="9"/>
  <c r="K204" i="9"/>
  <c r="L204" i="9"/>
  <c r="M204" i="9"/>
  <c r="N204" i="9"/>
  <c r="O204" i="9"/>
  <c r="P204" i="9"/>
  <c r="Q204" i="9"/>
  <c r="R204" i="9"/>
  <c r="S204" i="9"/>
  <c r="T204" i="9"/>
  <c r="U204" i="9"/>
  <c r="V204" i="9"/>
  <c r="W204" i="9"/>
  <c r="X204" i="9"/>
  <c r="Y204" i="9"/>
  <c r="Z204" i="9"/>
  <c r="AA204" i="9"/>
  <c r="AB204" i="9"/>
  <c r="AC204" i="9"/>
  <c r="AD204" i="9"/>
  <c r="AE204" i="9"/>
  <c r="AF204" i="9"/>
  <c r="AG204" i="9"/>
  <c r="AH204" i="9"/>
  <c r="AI204" i="9"/>
  <c r="AJ204" i="9"/>
  <c r="AK204" i="9"/>
  <c r="AL204" i="9"/>
  <c r="AM204" i="9"/>
  <c r="AN204" i="9"/>
  <c r="K205" i="9"/>
  <c r="L205" i="9"/>
  <c r="M205" i="9"/>
  <c r="N205" i="9"/>
  <c r="O205" i="9"/>
  <c r="P205" i="9"/>
  <c r="Q205" i="9"/>
  <c r="R205" i="9"/>
  <c r="S205" i="9"/>
  <c r="T205" i="9"/>
  <c r="U205" i="9"/>
  <c r="V205" i="9"/>
  <c r="W205" i="9"/>
  <c r="X205" i="9"/>
  <c r="Y205" i="9"/>
  <c r="Z205" i="9"/>
  <c r="AA205" i="9"/>
  <c r="AB205" i="9"/>
  <c r="AC205" i="9"/>
  <c r="AD205" i="9"/>
  <c r="AE205" i="9"/>
  <c r="AF205" i="9"/>
  <c r="AG205" i="9"/>
  <c r="AH205" i="9"/>
  <c r="AI205" i="9"/>
  <c r="AJ205" i="9"/>
  <c r="AK205" i="9"/>
  <c r="AL205" i="9"/>
  <c r="AM205" i="9"/>
  <c r="AN205" i="9"/>
  <c r="K206" i="9"/>
  <c r="L206" i="9"/>
  <c r="M206" i="9"/>
  <c r="N206" i="9"/>
  <c r="O206" i="9"/>
  <c r="P206" i="9"/>
  <c r="Q206" i="9"/>
  <c r="R206" i="9"/>
  <c r="S206" i="9"/>
  <c r="T206" i="9"/>
  <c r="U206" i="9"/>
  <c r="V206" i="9"/>
  <c r="W206" i="9"/>
  <c r="X206" i="9"/>
  <c r="Y206" i="9"/>
  <c r="Z206" i="9"/>
  <c r="AA206" i="9"/>
  <c r="AB206" i="9"/>
  <c r="AC206" i="9"/>
  <c r="AD206" i="9"/>
  <c r="AE206" i="9"/>
  <c r="AF206" i="9"/>
  <c r="AG206" i="9"/>
  <c r="AH206" i="9"/>
  <c r="AI206" i="9"/>
  <c r="AJ206" i="9"/>
  <c r="AK206" i="9"/>
  <c r="AL206" i="9"/>
  <c r="AM206" i="9"/>
  <c r="AN206" i="9"/>
  <c r="K207" i="9"/>
  <c r="L207" i="9"/>
  <c r="M207" i="9"/>
  <c r="N207" i="9"/>
  <c r="O207" i="9"/>
  <c r="P207" i="9"/>
  <c r="Q207" i="9"/>
  <c r="R207" i="9"/>
  <c r="S207" i="9"/>
  <c r="T207" i="9"/>
  <c r="U207" i="9"/>
  <c r="V207" i="9"/>
  <c r="W207" i="9"/>
  <c r="X207" i="9"/>
  <c r="Y207" i="9"/>
  <c r="Z207" i="9"/>
  <c r="AA207" i="9"/>
  <c r="AB207" i="9"/>
  <c r="AC207" i="9"/>
  <c r="AD207" i="9"/>
  <c r="AE207" i="9"/>
  <c r="AF207" i="9"/>
  <c r="AG207" i="9"/>
  <c r="AH207" i="9"/>
  <c r="AI207" i="9"/>
  <c r="AJ207" i="9"/>
  <c r="AK207" i="9"/>
  <c r="AL207" i="9"/>
  <c r="AM207" i="9"/>
  <c r="AN207" i="9"/>
  <c r="K208" i="9"/>
  <c r="L208" i="9"/>
  <c r="M208" i="9"/>
  <c r="N208" i="9"/>
  <c r="O208" i="9"/>
  <c r="P208" i="9"/>
  <c r="Q208" i="9"/>
  <c r="R208" i="9"/>
  <c r="S208" i="9"/>
  <c r="T208" i="9"/>
  <c r="U208" i="9"/>
  <c r="V208" i="9"/>
  <c r="W208" i="9"/>
  <c r="X208" i="9"/>
  <c r="Y208" i="9"/>
  <c r="Z208" i="9"/>
  <c r="AA208" i="9"/>
  <c r="AB208" i="9"/>
  <c r="AC208" i="9"/>
  <c r="AD208" i="9"/>
  <c r="AE208" i="9"/>
  <c r="AF208" i="9"/>
  <c r="AG208" i="9"/>
  <c r="AH208" i="9"/>
  <c r="AI208" i="9"/>
  <c r="AJ208" i="9"/>
  <c r="AK208" i="9"/>
  <c r="AL208" i="9"/>
  <c r="AM208" i="9"/>
  <c r="AN208" i="9"/>
  <c r="K209" i="9"/>
  <c r="L209" i="9"/>
  <c r="M209" i="9"/>
  <c r="N209" i="9"/>
  <c r="O209" i="9"/>
  <c r="P209" i="9"/>
  <c r="Q209" i="9"/>
  <c r="R209" i="9"/>
  <c r="S209" i="9"/>
  <c r="T209" i="9"/>
  <c r="U209" i="9"/>
  <c r="V209" i="9"/>
  <c r="W209" i="9"/>
  <c r="X209" i="9"/>
  <c r="Y209" i="9"/>
  <c r="Z209" i="9"/>
  <c r="AA209" i="9"/>
  <c r="AB209" i="9"/>
  <c r="AC209" i="9"/>
  <c r="AD209" i="9"/>
  <c r="AE209" i="9"/>
  <c r="AF209" i="9"/>
  <c r="AG209" i="9"/>
  <c r="AH209" i="9"/>
  <c r="AI209" i="9"/>
  <c r="AJ209" i="9"/>
  <c r="AK209" i="9"/>
  <c r="AL209" i="9"/>
  <c r="AM209" i="9"/>
  <c r="AN209" i="9"/>
  <c r="K210" i="9"/>
  <c r="L210" i="9"/>
  <c r="M210" i="9"/>
  <c r="N210" i="9"/>
  <c r="O210" i="9"/>
  <c r="P210" i="9"/>
  <c r="Q210" i="9"/>
  <c r="R210" i="9"/>
  <c r="S210" i="9"/>
  <c r="T210" i="9"/>
  <c r="U210" i="9"/>
  <c r="V210" i="9"/>
  <c r="W210" i="9"/>
  <c r="X210" i="9"/>
  <c r="Y210" i="9"/>
  <c r="Z210" i="9"/>
  <c r="AA210" i="9"/>
  <c r="AB210" i="9"/>
  <c r="AC210" i="9"/>
  <c r="AD210" i="9"/>
  <c r="AE210" i="9"/>
  <c r="AF210" i="9"/>
  <c r="AG210" i="9"/>
  <c r="AH210" i="9"/>
  <c r="AI210" i="9"/>
  <c r="AJ210" i="9"/>
  <c r="AK210" i="9"/>
  <c r="AL210" i="9"/>
  <c r="AM210" i="9"/>
  <c r="AN210" i="9"/>
  <c r="K211" i="9"/>
  <c r="L211" i="9"/>
  <c r="M211" i="9"/>
  <c r="N211" i="9"/>
  <c r="O211" i="9"/>
  <c r="P211" i="9"/>
  <c r="Q211" i="9"/>
  <c r="R211" i="9"/>
  <c r="S211" i="9"/>
  <c r="T211" i="9"/>
  <c r="U211" i="9"/>
  <c r="V211" i="9"/>
  <c r="W211" i="9"/>
  <c r="X211" i="9"/>
  <c r="Y211" i="9"/>
  <c r="Z211" i="9"/>
  <c r="AA211" i="9"/>
  <c r="AB211" i="9"/>
  <c r="AC211" i="9"/>
  <c r="AD211" i="9"/>
  <c r="AE211" i="9"/>
  <c r="AF211" i="9"/>
  <c r="AG211" i="9"/>
  <c r="AH211" i="9"/>
  <c r="AI211" i="9"/>
  <c r="AJ211" i="9"/>
  <c r="AK211" i="9"/>
  <c r="AL211" i="9"/>
  <c r="AM211" i="9"/>
  <c r="AN211" i="9"/>
  <c r="K212" i="9"/>
  <c r="L212" i="9"/>
  <c r="M212" i="9"/>
  <c r="N212" i="9"/>
  <c r="O212" i="9"/>
  <c r="P212" i="9"/>
  <c r="Q212" i="9"/>
  <c r="R212" i="9"/>
  <c r="S212" i="9"/>
  <c r="T212" i="9"/>
  <c r="U212" i="9"/>
  <c r="V212" i="9"/>
  <c r="W212" i="9"/>
  <c r="X212" i="9"/>
  <c r="Y212" i="9"/>
  <c r="Z212" i="9"/>
  <c r="AA212" i="9"/>
  <c r="AB212" i="9"/>
  <c r="AC212" i="9"/>
  <c r="AD212" i="9"/>
  <c r="AE212" i="9"/>
  <c r="AF212" i="9"/>
  <c r="AG212" i="9"/>
  <c r="AH212" i="9"/>
  <c r="AI212" i="9"/>
  <c r="AJ212" i="9"/>
  <c r="AK212" i="9"/>
  <c r="AL212" i="9"/>
  <c r="AM212" i="9"/>
  <c r="AN212" i="9"/>
  <c r="K213" i="9"/>
  <c r="L213" i="9"/>
  <c r="M213" i="9"/>
  <c r="N213" i="9"/>
  <c r="O213" i="9"/>
  <c r="P213" i="9"/>
  <c r="Q213" i="9"/>
  <c r="R213" i="9"/>
  <c r="S213" i="9"/>
  <c r="T213" i="9"/>
  <c r="U213" i="9"/>
  <c r="V213" i="9"/>
  <c r="W213" i="9"/>
  <c r="X213" i="9"/>
  <c r="Y213" i="9"/>
  <c r="Z213" i="9"/>
  <c r="AA213" i="9"/>
  <c r="AB213" i="9"/>
  <c r="AC213" i="9"/>
  <c r="AD213" i="9"/>
  <c r="AE213" i="9"/>
  <c r="AF213" i="9"/>
  <c r="AG213" i="9"/>
  <c r="AH213" i="9"/>
  <c r="AI213" i="9"/>
  <c r="AJ213" i="9"/>
  <c r="AK213" i="9"/>
  <c r="AL213" i="9"/>
  <c r="AM213" i="9"/>
  <c r="AN213" i="9"/>
  <c r="K214" i="9"/>
  <c r="L214" i="9"/>
  <c r="M214" i="9"/>
  <c r="N214" i="9"/>
  <c r="O214" i="9"/>
  <c r="P214" i="9"/>
  <c r="Q214" i="9"/>
  <c r="R214" i="9"/>
  <c r="S214" i="9"/>
  <c r="T214" i="9"/>
  <c r="U214" i="9"/>
  <c r="V214" i="9"/>
  <c r="W214" i="9"/>
  <c r="X214" i="9"/>
  <c r="Y214" i="9"/>
  <c r="Z214" i="9"/>
  <c r="AA214" i="9"/>
  <c r="AB214" i="9"/>
  <c r="AC214" i="9"/>
  <c r="AD214" i="9"/>
  <c r="AE214" i="9"/>
  <c r="AF214" i="9"/>
  <c r="AG214" i="9"/>
  <c r="AH214" i="9"/>
  <c r="AI214" i="9"/>
  <c r="AJ214" i="9"/>
  <c r="AK214" i="9"/>
  <c r="AL214" i="9"/>
  <c r="AM214" i="9"/>
  <c r="AN214" i="9"/>
  <c r="K215" i="9"/>
  <c r="L215" i="9"/>
  <c r="M215" i="9"/>
  <c r="N215" i="9"/>
  <c r="O215" i="9"/>
  <c r="P215" i="9"/>
  <c r="Q215" i="9"/>
  <c r="R215" i="9"/>
  <c r="S215" i="9"/>
  <c r="T215" i="9"/>
  <c r="U215" i="9"/>
  <c r="V215" i="9"/>
  <c r="W215" i="9"/>
  <c r="X215" i="9"/>
  <c r="Y215" i="9"/>
  <c r="Z215" i="9"/>
  <c r="AA215" i="9"/>
  <c r="AB215" i="9"/>
  <c r="AC215" i="9"/>
  <c r="AD215" i="9"/>
  <c r="AE215" i="9"/>
  <c r="AF215" i="9"/>
  <c r="AG215" i="9"/>
  <c r="AH215" i="9"/>
  <c r="AI215" i="9"/>
  <c r="AJ215" i="9"/>
  <c r="AK215" i="9"/>
  <c r="AL215" i="9"/>
  <c r="AM215" i="9"/>
  <c r="AN215" i="9"/>
  <c r="K216" i="9"/>
  <c r="L216" i="9"/>
  <c r="M216" i="9"/>
  <c r="N216" i="9"/>
  <c r="O216" i="9"/>
  <c r="P216" i="9"/>
  <c r="Q216" i="9"/>
  <c r="R216" i="9"/>
  <c r="S216" i="9"/>
  <c r="T216" i="9"/>
  <c r="U216" i="9"/>
  <c r="V216" i="9"/>
  <c r="W216" i="9"/>
  <c r="X216" i="9"/>
  <c r="Y216" i="9"/>
  <c r="Z216" i="9"/>
  <c r="AA216" i="9"/>
  <c r="AB216" i="9"/>
  <c r="AC216" i="9"/>
  <c r="AD216" i="9"/>
  <c r="AE216" i="9"/>
  <c r="AF216" i="9"/>
  <c r="AG216" i="9"/>
  <c r="AH216" i="9"/>
  <c r="AI216" i="9"/>
  <c r="AJ216" i="9"/>
  <c r="AK216" i="9"/>
  <c r="AL216" i="9"/>
  <c r="AM216" i="9"/>
  <c r="AN216" i="9"/>
  <c r="K217" i="9"/>
  <c r="L217" i="9"/>
  <c r="M217" i="9"/>
  <c r="N217" i="9"/>
  <c r="O217" i="9"/>
  <c r="P217" i="9"/>
  <c r="Q217" i="9"/>
  <c r="R217" i="9"/>
  <c r="S217" i="9"/>
  <c r="T217" i="9"/>
  <c r="U217" i="9"/>
  <c r="V217" i="9"/>
  <c r="W217" i="9"/>
  <c r="X217" i="9"/>
  <c r="Y217" i="9"/>
  <c r="Z217" i="9"/>
  <c r="AA217" i="9"/>
  <c r="AB217" i="9"/>
  <c r="AC217" i="9"/>
  <c r="AD217" i="9"/>
  <c r="AE217" i="9"/>
  <c r="AF217" i="9"/>
  <c r="AG217" i="9"/>
  <c r="AH217" i="9"/>
  <c r="AI217" i="9"/>
  <c r="AJ217" i="9"/>
  <c r="AK217" i="9"/>
  <c r="AL217" i="9"/>
  <c r="AM217" i="9"/>
  <c r="AN217" i="9"/>
  <c r="K218" i="9"/>
  <c r="L218" i="9"/>
  <c r="M218" i="9"/>
  <c r="N218" i="9"/>
  <c r="O218" i="9"/>
  <c r="P218" i="9"/>
  <c r="Q218" i="9"/>
  <c r="R218" i="9"/>
  <c r="S218" i="9"/>
  <c r="T218" i="9"/>
  <c r="U218" i="9"/>
  <c r="V218" i="9"/>
  <c r="W218" i="9"/>
  <c r="X218" i="9"/>
  <c r="Y218" i="9"/>
  <c r="Z218" i="9"/>
  <c r="AA218" i="9"/>
  <c r="AB218" i="9"/>
  <c r="AC218" i="9"/>
  <c r="AD218" i="9"/>
  <c r="AE218" i="9"/>
  <c r="AF218" i="9"/>
  <c r="AG218" i="9"/>
  <c r="AH218" i="9"/>
  <c r="AI218" i="9"/>
  <c r="AJ218" i="9"/>
  <c r="AK218" i="9"/>
  <c r="AL218" i="9"/>
  <c r="AM218" i="9"/>
  <c r="AN218" i="9"/>
  <c r="K219" i="9"/>
  <c r="L219" i="9"/>
  <c r="M219" i="9"/>
  <c r="N219" i="9"/>
  <c r="O219" i="9"/>
  <c r="P219" i="9"/>
  <c r="Q219" i="9"/>
  <c r="R219" i="9"/>
  <c r="S219" i="9"/>
  <c r="T219" i="9"/>
  <c r="U219" i="9"/>
  <c r="V219" i="9"/>
  <c r="W219" i="9"/>
  <c r="X219" i="9"/>
  <c r="Y219" i="9"/>
  <c r="Z219" i="9"/>
  <c r="AA219" i="9"/>
  <c r="AB219" i="9"/>
  <c r="AC219" i="9"/>
  <c r="AD219" i="9"/>
  <c r="AE219" i="9"/>
  <c r="AF219" i="9"/>
  <c r="AG219" i="9"/>
  <c r="AH219" i="9"/>
  <c r="AI219" i="9"/>
  <c r="AJ219" i="9"/>
  <c r="AK219" i="9"/>
  <c r="AL219" i="9"/>
  <c r="AM219" i="9"/>
  <c r="AN219" i="9"/>
  <c r="K220" i="9"/>
  <c r="L220" i="9"/>
  <c r="M220" i="9"/>
  <c r="N220" i="9"/>
  <c r="O220" i="9"/>
  <c r="P220" i="9"/>
  <c r="Q220" i="9"/>
  <c r="R220" i="9"/>
  <c r="S220" i="9"/>
  <c r="T220" i="9"/>
  <c r="U220" i="9"/>
  <c r="V220" i="9"/>
  <c r="W220" i="9"/>
  <c r="X220" i="9"/>
  <c r="Y220" i="9"/>
  <c r="Z220" i="9"/>
  <c r="AA220" i="9"/>
  <c r="AB220" i="9"/>
  <c r="AC220" i="9"/>
  <c r="AD220" i="9"/>
  <c r="AE220" i="9"/>
  <c r="AF220" i="9"/>
  <c r="AG220" i="9"/>
  <c r="AH220" i="9"/>
  <c r="AI220" i="9"/>
  <c r="AJ220" i="9"/>
  <c r="AK220" i="9"/>
  <c r="AL220" i="9"/>
  <c r="AM220" i="9"/>
  <c r="AN220" i="9"/>
  <c r="K221" i="9"/>
  <c r="L221" i="9"/>
  <c r="M221" i="9"/>
  <c r="N221" i="9"/>
  <c r="O221" i="9"/>
  <c r="P221" i="9"/>
  <c r="Q221" i="9"/>
  <c r="R221" i="9"/>
  <c r="S221" i="9"/>
  <c r="T221" i="9"/>
  <c r="U221" i="9"/>
  <c r="V221" i="9"/>
  <c r="W221" i="9"/>
  <c r="X221" i="9"/>
  <c r="Y221" i="9"/>
  <c r="Z221" i="9"/>
  <c r="AA221" i="9"/>
  <c r="AB221" i="9"/>
  <c r="AC221" i="9"/>
  <c r="AD221" i="9"/>
  <c r="AE221" i="9"/>
  <c r="AF221" i="9"/>
  <c r="AG221" i="9"/>
  <c r="AH221" i="9"/>
  <c r="AI221" i="9"/>
  <c r="AJ221" i="9"/>
  <c r="AK221" i="9"/>
  <c r="AL221" i="9"/>
  <c r="AM221" i="9"/>
  <c r="AN221" i="9"/>
  <c r="K222" i="9"/>
  <c r="L222" i="9"/>
  <c r="M222" i="9"/>
  <c r="N222" i="9"/>
  <c r="O222" i="9"/>
  <c r="P222" i="9"/>
  <c r="Q222" i="9"/>
  <c r="R222" i="9"/>
  <c r="S222" i="9"/>
  <c r="T222" i="9"/>
  <c r="U222" i="9"/>
  <c r="V222" i="9"/>
  <c r="W222" i="9"/>
  <c r="X222" i="9"/>
  <c r="Y222" i="9"/>
  <c r="Z222" i="9"/>
  <c r="AA222" i="9"/>
  <c r="AB222" i="9"/>
  <c r="AC222" i="9"/>
  <c r="AD222" i="9"/>
  <c r="AE222" i="9"/>
  <c r="AF222" i="9"/>
  <c r="AG222" i="9"/>
  <c r="AH222" i="9"/>
  <c r="AI222" i="9"/>
  <c r="AJ222" i="9"/>
  <c r="AK222" i="9"/>
  <c r="AL222" i="9"/>
  <c r="AM222" i="9"/>
  <c r="AN222" i="9"/>
  <c r="K223" i="9"/>
  <c r="L223" i="9"/>
  <c r="M223" i="9"/>
  <c r="N223" i="9"/>
  <c r="O223" i="9"/>
  <c r="P223" i="9"/>
  <c r="Q223" i="9"/>
  <c r="R223" i="9"/>
  <c r="S223" i="9"/>
  <c r="T223" i="9"/>
  <c r="U223" i="9"/>
  <c r="V223" i="9"/>
  <c r="W223" i="9"/>
  <c r="X223" i="9"/>
  <c r="Y223" i="9"/>
  <c r="Z223" i="9"/>
  <c r="AA223" i="9"/>
  <c r="AB223" i="9"/>
  <c r="AC223" i="9"/>
  <c r="AD223" i="9"/>
  <c r="AE223" i="9"/>
  <c r="AF223" i="9"/>
  <c r="AG223" i="9"/>
  <c r="AH223" i="9"/>
  <c r="AI223" i="9"/>
  <c r="AJ223" i="9"/>
  <c r="AK223" i="9"/>
  <c r="AL223" i="9"/>
  <c r="AM223" i="9"/>
  <c r="AN223" i="9"/>
  <c r="K224" i="9"/>
  <c r="L224" i="9"/>
  <c r="M224" i="9"/>
  <c r="N224" i="9"/>
  <c r="O224" i="9"/>
  <c r="P224" i="9"/>
  <c r="Q224" i="9"/>
  <c r="R224" i="9"/>
  <c r="S224" i="9"/>
  <c r="T224" i="9"/>
  <c r="U224" i="9"/>
  <c r="V224" i="9"/>
  <c r="W224" i="9"/>
  <c r="X224" i="9"/>
  <c r="Y224" i="9"/>
  <c r="Z224" i="9"/>
  <c r="AA224" i="9"/>
  <c r="AB224" i="9"/>
  <c r="AC224" i="9"/>
  <c r="AD224" i="9"/>
  <c r="AE224" i="9"/>
  <c r="AF224" i="9"/>
  <c r="AG224" i="9"/>
  <c r="AH224" i="9"/>
  <c r="AI224" i="9"/>
  <c r="AJ224" i="9"/>
  <c r="AK224" i="9"/>
  <c r="AL224" i="9"/>
  <c r="AM224" i="9"/>
  <c r="AN224" i="9"/>
  <c r="K225" i="9"/>
  <c r="L225" i="9"/>
  <c r="M225" i="9"/>
  <c r="N225" i="9"/>
  <c r="O225" i="9"/>
  <c r="P225" i="9"/>
  <c r="Q225" i="9"/>
  <c r="R225" i="9"/>
  <c r="S225" i="9"/>
  <c r="T225" i="9"/>
  <c r="U225" i="9"/>
  <c r="V225" i="9"/>
  <c r="W225" i="9"/>
  <c r="X225" i="9"/>
  <c r="Y225" i="9"/>
  <c r="Z225" i="9"/>
  <c r="AA225" i="9"/>
  <c r="AB225" i="9"/>
  <c r="AC225" i="9"/>
  <c r="AD225" i="9"/>
  <c r="AE225" i="9"/>
  <c r="AF225" i="9"/>
  <c r="AG225" i="9"/>
  <c r="AH225" i="9"/>
  <c r="AI225" i="9"/>
  <c r="AJ225" i="9"/>
  <c r="AK225" i="9"/>
  <c r="AL225" i="9"/>
  <c r="AM225" i="9"/>
  <c r="AN225" i="9"/>
  <c r="K226" i="9"/>
  <c r="L226" i="9"/>
  <c r="M226" i="9"/>
  <c r="N226" i="9"/>
  <c r="O226" i="9"/>
  <c r="P226" i="9"/>
  <c r="Q226" i="9"/>
  <c r="R226" i="9"/>
  <c r="S226" i="9"/>
  <c r="T226" i="9"/>
  <c r="U226" i="9"/>
  <c r="V226" i="9"/>
  <c r="W226" i="9"/>
  <c r="X226" i="9"/>
  <c r="Y226" i="9"/>
  <c r="Z226" i="9"/>
  <c r="AA226" i="9"/>
  <c r="AB226" i="9"/>
  <c r="AC226" i="9"/>
  <c r="AD226" i="9"/>
  <c r="AE226" i="9"/>
  <c r="AF226" i="9"/>
  <c r="AG226" i="9"/>
  <c r="AH226" i="9"/>
  <c r="AI226" i="9"/>
  <c r="AJ226" i="9"/>
  <c r="AK226" i="9"/>
  <c r="AL226" i="9"/>
  <c r="AM226" i="9"/>
  <c r="AN226" i="9"/>
  <c r="K227" i="9"/>
  <c r="L227" i="9"/>
  <c r="M227" i="9"/>
  <c r="N227" i="9"/>
  <c r="O227" i="9"/>
  <c r="P227" i="9"/>
  <c r="Q227" i="9"/>
  <c r="R227" i="9"/>
  <c r="S227" i="9"/>
  <c r="T227" i="9"/>
  <c r="U227" i="9"/>
  <c r="V227" i="9"/>
  <c r="W227" i="9"/>
  <c r="X227" i="9"/>
  <c r="Y227" i="9"/>
  <c r="Z227" i="9"/>
  <c r="AA227" i="9"/>
  <c r="AB227" i="9"/>
  <c r="AC227" i="9"/>
  <c r="AD227" i="9"/>
  <c r="AE227" i="9"/>
  <c r="AF227" i="9"/>
  <c r="AG227" i="9"/>
  <c r="AH227" i="9"/>
  <c r="AI227" i="9"/>
  <c r="AJ227" i="9"/>
  <c r="AK227" i="9"/>
  <c r="AL227" i="9"/>
  <c r="AM227" i="9"/>
  <c r="AN227" i="9"/>
  <c r="K228" i="9"/>
  <c r="L228" i="9"/>
  <c r="M228" i="9"/>
  <c r="N228" i="9"/>
  <c r="O228" i="9"/>
  <c r="P228" i="9"/>
  <c r="Q228" i="9"/>
  <c r="R228" i="9"/>
  <c r="S228" i="9"/>
  <c r="T228" i="9"/>
  <c r="U228" i="9"/>
  <c r="V228" i="9"/>
  <c r="W228" i="9"/>
  <c r="X228" i="9"/>
  <c r="Y228" i="9"/>
  <c r="Z228" i="9"/>
  <c r="AA228" i="9"/>
  <c r="AB228" i="9"/>
  <c r="AC228" i="9"/>
  <c r="AD228" i="9"/>
  <c r="AE228" i="9"/>
  <c r="AF228" i="9"/>
  <c r="AG228" i="9"/>
  <c r="AH228" i="9"/>
  <c r="AI228" i="9"/>
  <c r="AJ228" i="9"/>
  <c r="AK228" i="9"/>
  <c r="AL228" i="9"/>
  <c r="AM228" i="9"/>
  <c r="AN228" i="9"/>
  <c r="K229" i="9"/>
  <c r="L229" i="9"/>
  <c r="M229" i="9"/>
  <c r="N229" i="9"/>
  <c r="O229" i="9"/>
  <c r="P229" i="9"/>
  <c r="Q229" i="9"/>
  <c r="R229" i="9"/>
  <c r="S229" i="9"/>
  <c r="T229" i="9"/>
  <c r="U229" i="9"/>
  <c r="V229" i="9"/>
  <c r="W229" i="9"/>
  <c r="X229" i="9"/>
  <c r="Y229" i="9"/>
  <c r="Z229" i="9"/>
  <c r="AA229" i="9"/>
  <c r="AB229" i="9"/>
  <c r="AC229" i="9"/>
  <c r="AD229" i="9"/>
  <c r="AE229" i="9"/>
  <c r="AF229" i="9"/>
  <c r="AG229" i="9"/>
  <c r="AH229" i="9"/>
  <c r="AI229" i="9"/>
  <c r="AJ229" i="9"/>
  <c r="AK229" i="9"/>
  <c r="AL229" i="9"/>
  <c r="AM229" i="9"/>
  <c r="AN229" i="9"/>
  <c r="K230" i="9"/>
  <c r="L230" i="9"/>
  <c r="M230" i="9"/>
  <c r="N230" i="9"/>
  <c r="O230" i="9"/>
  <c r="P230" i="9"/>
  <c r="Q230" i="9"/>
  <c r="R230" i="9"/>
  <c r="S230" i="9"/>
  <c r="T230" i="9"/>
  <c r="U230" i="9"/>
  <c r="V230" i="9"/>
  <c r="W230" i="9"/>
  <c r="X230" i="9"/>
  <c r="Y230" i="9"/>
  <c r="Z230" i="9"/>
  <c r="AA230" i="9"/>
  <c r="AB230" i="9"/>
  <c r="AC230" i="9"/>
  <c r="AD230" i="9"/>
  <c r="AE230" i="9"/>
  <c r="AF230" i="9"/>
  <c r="AG230" i="9"/>
  <c r="AH230" i="9"/>
  <c r="AI230" i="9"/>
  <c r="AJ230" i="9"/>
  <c r="AK230" i="9"/>
  <c r="AL230" i="9"/>
  <c r="AM230" i="9"/>
  <c r="AN230" i="9"/>
  <c r="K231" i="9"/>
  <c r="L231" i="9"/>
  <c r="M231" i="9"/>
  <c r="N231" i="9"/>
  <c r="O231" i="9"/>
  <c r="P231" i="9"/>
  <c r="Q231" i="9"/>
  <c r="R231" i="9"/>
  <c r="S231" i="9"/>
  <c r="T231" i="9"/>
  <c r="U231" i="9"/>
  <c r="V231" i="9"/>
  <c r="W231" i="9"/>
  <c r="X231" i="9"/>
  <c r="Y231" i="9"/>
  <c r="Z231" i="9"/>
  <c r="AA231" i="9"/>
  <c r="AB231" i="9"/>
  <c r="AC231" i="9"/>
  <c r="AD231" i="9"/>
  <c r="AE231" i="9"/>
  <c r="AF231" i="9"/>
  <c r="AG231" i="9"/>
  <c r="AH231" i="9"/>
  <c r="AI231" i="9"/>
  <c r="AJ231" i="9"/>
  <c r="AK231" i="9"/>
  <c r="AL231" i="9"/>
  <c r="AM231" i="9"/>
  <c r="AN231" i="9"/>
  <c r="K232" i="9"/>
  <c r="L232" i="9"/>
  <c r="M232" i="9"/>
  <c r="N232" i="9"/>
  <c r="O232" i="9"/>
  <c r="P232" i="9"/>
  <c r="Q232" i="9"/>
  <c r="R232" i="9"/>
  <c r="S232" i="9"/>
  <c r="T232" i="9"/>
  <c r="U232" i="9"/>
  <c r="V232" i="9"/>
  <c r="W232" i="9"/>
  <c r="X232" i="9"/>
  <c r="Y232" i="9"/>
  <c r="Z232" i="9"/>
  <c r="AA232" i="9"/>
  <c r="AB232" i="9"/>
  <c r="AC232" i="9"/>
  <c r="AD232" i="9"/>
  <c r="AE232" i="9"/>
  <c r="AF232" i="9"/>
  <c r="AG232" i="9"/>
  <c r="AH232" i="9"/>
  <c r="AI232" i="9"/>
  <c r="AJ232" i="9"/>
  <c r="AK232" i="9"/>
  <c r="AL232" i="9"/>
  <c r="AM232" i="9"/>
  <c r="AN232" i="9"/>
  <c r="K233" i="9"/>
  <c r="L233" i="9"/>
  <c r="M233" i="9"/>
  <c r="N233" i="9"/>
  <c r="O233" i="9"/>
  <c r="P233" i="9"/>
  <c r="Q233" i="9"/>
  <c r="R233" i="9"/>
  <c r="S233" i="9"/>
  <c r="T233" i="9"/>
  <c r="U233" i="9"/>
  <c r="V233" i="9"/>
  <c r="W233" i="9"/>
  <c r="X233" i="9"/>
  <c r="Y233" i="9"/>
  <c r="Z233" i="9"/>
  <c r="AA233" i="9"/>
  <c r="AB233" i="9"/>
  <c r="AC233" i="9"/>
  <c r="AD233" i="9"/>
  <c r="AE233" i="9"/>
  <c r="AF233" i="9"/>
  <c r="AG233" i="9"/>
  <c r="AH233" i="9"/>
  <c r="AI233" i="9"/>
  <c r="AJ233" i="9"/>
  <c r="AK233" i="9"/>
  <c r="AL233" i="9"/>
  <c r="AM233" i="9"/>
  <c r="AN233" i="9"/>
  <c r="K234" i="9"/>
  <c r="L234" i="9"/>
  <c r="M234" i="9"/>
  <c r="N234" i="9"/>
  <c r="O234" i="9"/>
  <c r="P234" i="9"/>
  <c r="Q234" i="9"/>
  <c r="R234" i="9"/>
  <c r="S234" i="9"/>
  <c r="T234" i="9"/>
  <c r="U234" i="9"/>
  <c r="V234" i="9"/>
  <c r="W234" i="9"/>
  <c r="X234" i="9"/>
  <c r="Y234" i="9"/>
  <c r="Z234" i="9"/>
  <c r="AA234" i="9"/>
  <c r="AB234" i="9"/>
  <c r="AC234" i="9"/>
  <c r="AD234" i="9"/>
  <c r="AE234" i="9"/>
  <c r="AF234" i="9"/>
  <c r="AG234" i="9"/>
  <c r="AH234" i="9"/>
  <c r="AI234" i="9"/>
  <c r="AJ234" i="9"/>
  <c r="AK234" i="9"/>
  <c r="AL234" i="9"/>
  <c r="AM234" i="9"/>
  <c r="AN234" i="9"/>
  <c r="K235" i="9"/>
  <c r="L235" i="9"/>
  <c r="M235" i="9"/>
  <c r="N235" i="9"/>
  <c r="O235" i="9"/>
  <c r="P235" i="9"/>
  <c r="Q235" i="9"/>
  <c r="R235" i="9"/>
  <c r="S235" i="9"/>
  <c r="T235" i="9"/>
  <c r="U235" i="9"/>
  <c r="V235" i="9"/>
  <c r="W235" i="9"/>
  <c r="X235" i="9"/>
  <c r="Y235" i="9"/>
  <c r="Z235" i="9"/>
  <c r="AA235" i="9"/>
  <c r="AB235" i="9"/>
  <c r="AC235" i="9"/>
  <c r="AD235" i="9"/>
  <c r="AE235" i="9"/>
  <c r="AF235" i="9"/>
  <c r="AG235" i="9"/>
  <c r="AH235" i="9"/>
  <c r="AI235" i="9"/>
  <c r="AJ235" i="9"/>
  <c r="AK235" i="9"/>
  <c r="AL235" i="9"/>
  <c r="AM235" i="9"/>
  <c r="AN235" i="9"/>
  <c r="K236" i="9"/>
  <c r="L236" i="9"/>
  <c r="M236" i="9"/>
  <c r="N236" i="9"/>
  <c r="O236" i="9"/>
  <c r="P236" i="9"/>
  <c r="Q236" i="9"/>
  <c r="R236" i="9"/>
  <c r="S236" i="9"/>
  <c r="T236" i="9"/>
  <c r="U236" i="9"/>
  <c r="V236" i="9"/>
  <c r="W236" i="9"/>
  <c r="X236" i="9"/>
  <c r="Y236" i="9"/>
  <c r="Z236" i="9"/>
  <c r="AA236" i="9"/>
  <c r="AB236" i="9"/>
  <c r="AC236" i="9"/>
  <c r="AD236" i="9"/>
  <c r="AE236" i="9"/>
  <c r="AF236" i="9"/>
  <c r="AG236" i="9"/>
  <c r="AH236" i="9"/>
  <c r="AI236" i="9"/>
  <c r="AJ236" i="9"/>
  <c r="AK236" i="9"/>
  <c r="AL236" i="9"/>
  <c r="AM236" i="9"/>
  <c r="AN236" i="9"/>
  <c r="K237" i="9"/>
  <c r="L237" i="9"/>
  <c r="M237" i="9"/>
  <c r="N237" i="9"/>
  <c r="O237" i="9"/>
  <c r="P237" i="9"/>
  <c r="Q237" i="9"/>
  <c r="R237" i="9"/>
  <c r="S237" i="9"/>
  <c r="T237" i="9"/>
  <c r="U237" i="9"/>
  <c r="V237" i="9"/>
  <c r="W237" i="9"/>
  <c r="X237" i="9"/>
  <c r="Y237" i="9"/>
  <c r="Z237" i="9"/>
  <c r="AA237" i="9"/>
  <c r="AB237" i="9"/>
  <c r="AC237" i="9"/>
  <c r="AD237" i="9"/>
  <c r="AE237" i="9"/>
  <c r="AF237" i="9"/>
  <c r="AG237" i="9"/>
  <c r="AH237" i="9"/>
  <c r="AI237" i="9"/>
  <c r="AJ237" i="9"/>
  <c r="AK237" i="9"/>
  <c r="AL237" i="9"/>
  <c r="AM237" i="9"/>
  <c r="AN237" i="9"/>
  <c r="K238" i="9"/>
  <c r="L238" i="9"/>
  <c r="M238" i="9"/>
  <c r="N238" i="9"/>
  <c r="O238" i="9"/>
  <c r="P238" i="9"/>
  <c r="Q238" i="9"/>
  <c r="R238" i="9"/>
  <c r="S238" i="9"/>
  <c r="T238" i="9"/>
  <c r="U238" i="9"/>
  <c r="V238" i="9"/>
  <c r="W238" i="9"/>
  <c r="X238" i="9"/>
  <c r="Y238" i="9"/>
  <c r="Z238" i="9"/>
  <c r="AA238" i="9"/>
  <c r="AB238" i="9"/>
  <c r="AC238" i="9"/>
  <c r="AD238" i="9"/>
  <c r="AE238" i="9"/>
  <c r="AF238" i="9"/>
  <c r="AG238" i="9"/>
  <c r="AH238" i="9"/>
  <c r="AI238" i="9"/>
  <c r="AJ238" i="9"/>
  <c r="AK238" i="9"/>
  <c r="AL238" i="9"/>
  <c r="AM238" i="9"/>
  <c r="AN238" i="9"/>
  <c r="K239" i="9"/>
  <c r="L239" i="9"/>
  <c r="M239" i="9"/>
  <c r="N239" i="9"/>
  <c r="O239" i="9"/>
  <c r="P239" i="9"/>
  <c r="Q239" i="9"/>
  <c r="R239" i="9"/>
  <c r="S239" i="9"/>
  <c r="T239" i="9"/>
  <c r="U239" i="9"/>
  <c r="V239" i="9"/>
  <c r="W239" i="9"/>
  <c r="X239" i="9"/>
  <c r="Y239" i="9"/>
  <c r="Z239" i="9"/>
  <c r="AA239" i="9"/>
  <c r="AB239" i="9"/>
  <c r="AC239" i="9"/>
  <c r="AD239" i="9"/>
  <c r="AE239" i="9"/>
  <c r="AF239" i="9"/>
  <c r="AG239" i="9"/>
  <c r="AH239" i="9"/>
  <c r="AI239" i="9"/>
  <c r="AJ239" i="9"/>
  <c r="AK239" i="9"/>
  <c r="AL239" i="9"/>
  <c r="AM239" i="9"/>
  <c r="AN239" i="9"/>
  <c r="K240" i="9"/>
  <c r="L240" i="9"/>
  <c r="M240" i="9"/>
  <c r="N240" i="9"/>
  <c r="O240" i="9"/>
  <c r="P240" i="9"/>
  <c r="Q240" i="9"/>
  <c r="R240" i="9"/>
  <c r="S240" i="9"/>
  <c r="T240" i="9"/>
  <c r="U240" i="9"/>
  <c r="V240" i="9"/>
  <c r="W240" i="9"/>
  <c r="X240" i="9"/>
  <c r="Y240" i="9"/>
  <c r="Z240" i="9"/>
  <c r="AA240" i="9"/>
  <c r="AB240" i="9"/>
  <c r="AC240" i="9"/>
  <c r="AD240" i="9"/>
  <c r="AE240" i="9"/>
  <c r="AF240" i="9"/>
  <c r="AG240" i="9"/>
  <c r="AH240" i="9"/>
  <c r="AI240" i="9"/>
  <c r="AJ240" i="9"/>
  <c r="AK240" i="9"/>
  <c r="AL240" i="9"/>
  <c r="AM240" i="9"/>
  <c r="AN240" i="9"/>
  <c r="K241" i="9"/>
  <c r="L241" i="9"/>
  <c r="M241" i="9"/>
  <c r="N241" i="9"/>
  <c r="O241" i="9"/>
  <c r="P241" i="9"/>
  <c r="Q241" i="9"/>
  <c r="R241" i="9"/>
  <c r="S241" i="9"/>
  <c r="T241" i="9"/>
  <c r="U241" i="9"/>
  <c r="V241" i="9"/>
  <c r="W241" i="9"/>
  <c r="X241" i="9"/>
  <c r="Y241" i="9"/>
  <c r="Z241" i="9"/>
  <c r="AA241" i="9"/>
  <c r="AB241" i="9"/>
  <c r="AC241" i="9"/>
  <c r="AD241" i="9"/>
  <c r="AE241" i="9"/>
  <c r="AF241" i="9"/>
  <c r="AG241" i="9"/>
  <c r="AH241" i="9"/>
  <c r="AI241" i="9"/>
  <c r="AJ241" i="9"/>
  <c r="AK241" i="9"/>
  <c r="AL241" i="9"/>
  <c r="AM241" i="9"/>
  <c r="AN241" i="9"/>
  <c r="K242" i="9"/>
  <c r="L242" i="9"/>
  <c r="M242" i="9"/>
  <c r="N242" i="9"/>
  <c r="O242" i="9"/>
  <c r="P242" i="9"/>
  <c r="Q242" i="9"/>
  <c r="R242" i="9"/>
  <c r="S242" i="9"/>
  <c r="T242" i="9"/>
  <c r="U242" i="9"/>
  <c r="V242" i="9"/>
  <c r="W242" i="9"/>
  <c r="X242" i="9"/>
  <c r="Y242" i="9"/>
  <c r="Z242" i="9"/>
  <c r="AA242" i="9"/>
  <c r="AB242" i="9"/>
  <c r="AC242" i="9"/>
  <c r="AD242" i="9"/>
  <c r="AE242" i="9"/>
  <c r="AF242" i="9"/>
  <c r="AG242" i="9"/>
  <c r="AH242" i="9"/>
  <c r="AI242" i="9"/>
  <c r="AJ242" i="9"/>
  <c r="AK242" i="9"/>
  <c r="AL242" i="9"/>
  <c r="AM242" i="9"/>
  <c r="AN242" i="9"/>
  <c r="K243" i="9"/>
  <c r="L243" i="9"/>
  <c r="M243" i="9"/>
  <c r="N243" i="9"/>
  <c r="O243" i="9"/>
  <c r="P243" i="9"/>
  <c r="Q243" i="9"/>
  <c r="R243" i="9"/>
  <c r="S243" i="9"/>
  <c r="T243" i="9"/>
  <c r="U243" i="9"/>
  <c r="V243" i="9"/>
  <c r="W243" i="9"/>
  <c r="X243" i="9"/>
  <c r="Y243" i="9"/>
  <c r="Z243" i="9"/>
  <c r="AA243" i="9"/>
  <c r="AB243" i="9"/>
  <c r="AC243" i="9"/>
  <c r="AD243" i="9"/>
  <c r="AE243" i="9"/>
  <c r="AF243" i="9"/>
  <c r="AG243" i="9"/>
  <c r="AH243" i="9"/>
  <c r="AI243" i="9"/>
  <c r="AJ243" i="9"/>
  <c r="AK243" i="9"/>
  <c r="AL243" i="9"/>
  <c r="AM243" i="9"/>
  <c r="AN243" i="9"/>
  <c r="K244" i="9"/>
  <c r="L244" i="9"/>
  <c r="M244" i="9"/>
  <c r="N244" i="9"/>
  <c r="O244" i="9"/>
  <c r="P244" i="9"/>
  <c r="Q244" i="9"/>
  <c r="R244" i="9"/>
  <c r="S244" i="9"/>
  <c r="T244" i="9"/>
  <c r="U244" i="9"/>
  <c r="V244" i="9"/>
  <c r="W244" i="9"/>
  <c r="X244" i="9"/>
  <c r="Y244" i="9"/>
  <c r="Z244" i="9"/>
  <c r="AA244" i="9"/>
  <c r="AB244" i="9"/>
  <c r="AC244" i="9"/>
  <c r="AD244" i="9"/>
  <c r="AE244" i="9"/>
  <c r="AF244" i="9"/>
  <c r="AG244" i="9"/>
  <c r="AH244" i="9"/>
  <c r="AI244" i="9"/>
  <c r="AJ244" i="9"/>
  <c r="AK244" i="9"/>
  <c r="AL244" i="9"/>
  <c r="AM244" i="9"/>
  <c r="AN244" i="9"/>
  <c r="K245" i="9"/>
  <c r="L245" i="9"/>
  <c r="M245" i="9"/>
  <c r="N245" i="9"/>
  <c r="O245" i="9"/>
  <c r="P245" i="9"/>
  <c r="Q245" i="9"/>
  <c r="R245" i="9"/>
  <c r="S245" i="9"/>
  <c r="T245" i="9"/>
  <c r="U245" i="9"/>
  <c r="V245" i="9"/>
  <c r="W245" i="9"/>
  <c r="X245" i="9"/>
  <c r="Y245" i="9"/>
  <c r="Z245" i="9"/>
  <c r="AA245" i="9"/>
  <c r="AB245" i="9"/>
  <c r="AC245" i="9"/>
  <c r="AD245" i="9"/>
  <c r="AE245" i="9"/>
  <c r="AF245" i="9"/>
  <c r="AG245" i="9"/>
  <c r="AH245" i="9"/>
  <c r="AI245" i="9"/>
  <c r="AJ245" i="9"/>
  <c r="AK245" i="9"/>
  <c r="AL245" i="9"/>
  <c r="AM245" i="9"/>
  <c r="AN245" i="9"/>
  <c r="K246" i="9"/>
  <c r="L246" i="9"/>
  <c r="M246" i="9"/>
  <c r="N246" i="9"/>
  <c r="O246" i="9"/>
  <c r="P246" i="9"/>
  <c r="Q246" i="9"/>
  <c r="R246" i="9"/>
  <c r="S246" i="9"/>
  <c r="T246" i="9"/>
  <c r="U246" i="9"/>
  <c r="V246" i="9"/>
  <c r="W246" i="9"/>
  <c r="X246" i="9"/>
  <c r="Y246" i="9"/>
  <c r="Z246" i="9"/>
  <c r="AA246" i="9"/>
  <c r="AB246" i="9"/>
  <c r="AC246" i="9"/>
  <c r="AD246" i="9"/>
  <c r="AE246" i="9"/>
  <c r="AF246" i="9"/>
  <c r="AG246" i="9"/>
  <c r="AH246" i="9"/>
  <c r="AI246" i="9"/>
  <c r="AJ246" i="9"/>
  <c r="AK246" i="9"/>
  <c r="AL246" i="9"/>
  <c r="AM246" i="9"/>
  <c r="AN246" i="9"/>
  <c r="K247" i="9"/>
  <c r="L247" i="9"/>
  <c r="M247" i="9"/>
  <c r="N247" i="9"/>
  <c r="O247" i="9"/>
  <c r="P247" i="9"/>
  <c r="Q247" i="9"/>
  <c r="R247" i="9"/>
  <c r="S247" i="9"/>
  <c r="T247" i="9"/>
  <c r="U247" i="9"/>
  <c r="V247" i="9"/>
  <c r="W247" i="9"/>
  <c r="X247" i="9"/>
  <c r="Y247" i="9"/>
  <c r="Z247" i="9"/>
  <c r="AA247" i="9"/>
  <c r="AB247" i="9"/>
  <c r="AC247" i="9"/>
  <c r="AD247" i="9"/>
  <c r="AE247" i="9"/>
  <c r="AF247" i="9"/>
  <c r="AG247" i="9"/>
  <c r="AH247" i="9"/>
  <c r="AI247" i="9"/>
  <c r="AJ247" i="9"/>
  <c r="AK247" i="9"/>
  <c r="AL247" i="9"/>
  <c r="AM247" i="9"/>
  <c r="AN247" i="9"/>
  <c r="K248" i="9"/>
  <c r="L248" i="9"/>
  <c r="M248" i="9"/>
  <c r="N248" i="9"/>
  <c r="O248" i="9"/>
  <c r="P248" i="9"/>
  <c r="Q248" i="9"/>
  <c r="R248" i="9"/>
  <c r="S248" i="9"/>
  <c r="T248" i="9"/>
  <c r="U248" i="9"/>
  <c r="V248" i="9"/>
  <c r="W248" i="9"/>
  <c r="X248" i="9"/>
  <c r="Y248" i="9"/>
  <c r="Z248" i="9"/>
  <c r="AA248" i="9"/>
  <c r="AB248" i="9"/>
  <c r="AC248" i="9"/>
  <c r="AD248" i="9"/>
  <c r="AE248" i="9"/>
  <c r="AF248" i="9"/>
  <c r="AG248" i="9"/>
  <c r="AH248" i="9"/>
  <c r="AI248" i="9"/>
  <c r="AJ248" i="9"/>
  <c r="AK248" i="9"/>
  <c r="AL248" i="9"/>
  <c r="AM248" i="9"/>
  <c r="AN248" i="9"/>
  <c r="K249" i="9"/>
  <c r="L249" i="9"/>
  <c r="M249" i="9"/>
  <c r="N249" i="9"/>
  <c r="O249" i="9"/>
  <c r="P249" i="9"/>
  <c r="Q249" i="9"/>
  <c r="R249" i="9"/>
  <c r="S249" i="9"/>
  <c r="T249" i="9"/>
  <c r="U249" i="9"/>
  <c r="V249" i="9"/>
  <c r="W249" i="9"/>
  <c r="X249" i="9"/>
  <c r="Y249" i="9"/>
  <c r="Z249" i="9"/>
  <c r="AA249" i="9"/>
  <c r="AB249" i="9"/>
  <c r="AC249" i="9"/>
  <c r="AD249" i="9"/>
  <c r="AE249" i="9"/>
  <c r="AF249" i="9"/>
  <c r="AG249" i="9"/>
  <c r="AH249" i="9"/>
  <c r="AI249" i="9"/>
  <c r="AJ249" i="9"/>
  <c r="AK249" i="9"/>
  <c r="AL249" i="9"/>
  <c r="AM249" i="9"/>
  <c r="AN249" i="9"/>
  <c r="K250" i="9"/>
  <c r="L250" i="9"/>
  <c r="M250" i="9"/>
  <c r="N250" i="9"/>
  <c r="O250" i="9"/>
  <c r="P250" i="9"/>
  <c r="Q250" i="9"/>
  <c r="R250" i="9"/>
  <c r="S250" i="9"/>
  <c r="T250" i="9"/>
  <c r="U250" i="9"/>
  <c r="V250" i="9"/>
  <c r="W250" i="9"/>
  <c r="X250" i="9"/>
  <c r="Y250" i="9"/>
  <c r="Z250" i="9"/>
  <c r="AA250" i="9"/>
  <c r="AB250" i="9"/>
  <c r="AC250" i="9"/>
  <c r="AD250" i="9"/>
  <c r="AE250" i="9"/>
  <c r="AF250" i="9"/>
  <c r="AG250" i="9"/>
  <c r="AH250" i="9"/>
  <c r="AI250" i="9"/>
  <c r="AJ250" i="9"/>
  <c r="AK250" i="9"/>
  <c r="AL250" i="9"/>
  <c r="AM250" i="9"/>
  <c r="AN250" i="9"/>
  <c r="K251" i="9"/>
  <c r="L251" i="9"/>
  <c r="M251" i="9"/>
  <c r="N251" i="9"/>
  <c r="O251" i="9"/>
  <c r="P251" i="9"/>
  <c r="Q251" i="9"/>
  <c r="R251" i="9"/>
  <c r="S251" i="9"/>
  <c r="T251" i="9"/>
  <c r="U251" i="9"/>
  <c r="V251" i="9"/>
  <c r="W251" i="9"/>
  <c r="X251" i="9"/>
  <c r="Y251" i="9"/>
  <c r="Z251" i="9"/>
  <c r="AA251" i="9"/>
  <c r="AB251" i="9"/>
  <c r="AC251" i="9"/>
  <c r="AD251" i="9"/>
  <c r="AE251" i="9"/>
  <c r="AF251" i="9"/>
  <c r="AG251" i="9"/>
  <c r="AH251" i="9"/>
  <c r="AI251" i="9"/>
  <c r="AJ251" i="9"/>
  <c r="AK251" i="9"/>
  <c r="AL251" i="9"/>
  <c r="AM251" i="9"/>
  <c r="AN251" i="9"/>
  <c r="K252" i="9"/>
  <c r="L252" i="9"/>
  <c r="M252" i="9"/>
  <c r="N252" i="9"/>
  <c r="O252" i="9"/>
  <c r="P252" i="9"/>
  <c r="Q252" i="9"/>
  <c r="R252" i="9"/>
  <c r="S252" i="9"/>
  <c r="T252" i="9"/>
  <c r="U252" i="9"/>
  <c r="V252" i="9"/>
  <c r="W252" i="9"/>
  <c r="X252" i="9"/>
  <c r="Y252" i="9"/>
  <c r="Z252" i="9"/>
  <c r="AA252" i="9"/>
  <c r="AB252" i="9"/>
  <c r="AC252" i="9"/>
  <c r="AD252" i="9"/>
  <c r="AE252" i="9"/>
  <c r="AF252" i="9"/>
  <c r="AG252" i="9"/>
  <c r="AH252" i="9"/>
  <c r="AI252" i="9"/>
  <c r="AJ252" i="9"/>
  <c r="AK252" i="9"/>
  <c r="AL252" i="9"/>
  <c r="AM252" i="9"/>
  <c r="AN252" i="9"/>
  <c r="K253" i="9"/>
  <c r="L253" i="9"/>
  <c r="M253" i="9"/>
  <c r="N253" i="9"/>
  <c r="O253" i="9"/>
  <c r="P253" i="9"/>
  <c r="Q253" i="9"/>
  <c r="R253" i="9"/>
  <c r="S253" i="9"/>
  <c r="T253" i="9"/>
  <c r="U253" i="9"/>
  <c r="V253" i="9"/>
  <c r="W253" i="9"/>
  <c r="X253" i="9"/>
  <c r="Y253" i="9"/>
  <c r="Z253" i="9"/>
  <c r="AA253" i="9"/>
  <c r="AB253" i="9"/>
  <c r="AC253" i="9"/>
  <c r="AD253" i="9"/>
  <c r="AE253" i="9"/>
  <c r="AF253" i="9"/>
  <c r="AG253" i="9"/>
  <c r="AH253" i="9"/>
  <c r="AI253" i="9"/>
  <c r="AJ253" i="9"/>
  <c r="AK253" i="9"/>
  <c r="AL253" i="9"/>
  <c r="AM253" i="9"/>
  <c r="AN253" i="9"/>
  <c r="K254" i="9"/>
  <c r="L254" i="9"/>
  <c r="M254" i="9"/>
  <c r="N254" i="9"/>
  <c r="O254" i="9"/>
  <c r="P254" i="9"/>
  <c r="Q254" i="9"/>
  <c r="R254" i="9"/>
  <c r="S254" i="9"/>
  <c r="T254" i="9"/>
  <c r="U254" i="9"/>
  <c r="V254" i="9"/>
  <c r="W254" i="9"/>
  <c r="X254" i="9"/>
  <c r="Y254" i="9"/>
  <c r="Z254" i="9"/>
  <c r="AA254" i="9"/>
  <c r="AB254" i="9"/>
  <c r="AC254" i="9"/>
  <c r="AD254" i="9"/>
  <c r="AE254" i="9"/>
  <c r="AF254" i="9"/>
  <c r="AG254" i="9"/>
  <c r="AH254" i="9"/>
  <c r="AI254" i="9"/>
  <c r="AJ254" i="9"/>
  <c r="AK254" i="9"/>
  <c r="AL254" i="9"/>
  <c r="AM254" i="9"/>
  <c r="AN254" i="9"/>
  <c r="K255" i="9"/>
  <c r="L255" i="9"/>
  <c r="M255" i="9"/>
  <c r="N255" i="9"/>
  <c r="O255" i="9"/>
  <c r="P255" i="9"/>
  <c r="Q255" i="9"/>
  <c r="R255" i="9"/>
  <c r="S255" i="9"/>
  <c r="T255" i="9"/>
  <c r="U255" i="9"/>
  <c r="V255" i="9"/>
  <c r="W255" i="9"/>
  <c r="X255" i="9"/>
  <c r="Y255" i="9"/>
  <c r="Z255" i="9"/>
  <c r="AA255" i="9"/>
  <c r="AB255" i="9"/>
  <c r="AC255" i="9"/>
  <c r="AD255" i="9"/>
  <c r="AE255" i="9"/>
  <c r="AF255" i="9"/>
  <c r="AG255" i="9"/>
  <c r="AH255" i="9"/>
  <c r="AI255" i="9"/>
  <c r="AJ255" i="9"/>
  <c r="AK255" i="9"/>
  <c r="AL255" i="9"/>
  <c r="AM255" i="9"/>
  <c r="AN255" i="9"/>
  <c r="K256" i="9"/>
  <c r="L256" i="9"/>
  <c r="M256" i="9"/>
  <c r="N256" i="9"/>
  <c r="O256" i="9"/>
  <c r="P256" i="9"/>
  <c r="Q256" i="9"/>
  <c r="R256" i="9"/>
  <c r="S256" i="9"/>
  <c r="T256" i="9"/>
  <c r="U256" i="9"/>
  <c r="V256" i="9"/>
  <c r="W256" i="9"/>
  <c r="X256" i="9"/>
  <c r="Y256" i="9"/>
  <c r="Z256" i="9"/>
  <c r="AA256" i="9"/>
  <c r="AB256" i="9"/>
  <c r="AC256" i="9"/>
  <c r="AD256" i="9"/>
  <c r="AE256" i="9"/>
  <c r="AF256" i="9"/>
  <c r="AG256" i="9"/>
  <c r="AH256" i="9"/>
  <c r="AI256" i="9"/>
  <c r="AJ256" i="9"/>
  <c r="AK256" i="9"/>
  <c r="AL256" i="9"/>
  <c r="AM256" i="9"/>
  <c r="AN256" i="9"/>
  <c r="K257" i="9"/>
  <c r="L257" i="9"/>
  <c r="M257" i="9"/>
  <c r="N257" i="9"/>
  <c r="O257" i="9"/>
  <c r="P257" i="9"/>
  <c r="Q257" i="9"/>
  <c r="R257" i="9"/>
  <c r="S257" i="9"/>
  <c r="T257" i="9"/>
  <c r="U257" i="9"/>
  <c r="V257" i="9"/>
  <c r="W257" i="9"/>
  <c r="X257" i="9"/>
  <c r="Y257" i="9"/>
  <c r="Z257" i="9"/>
  <c r="AA257" i="9"/>
  <c r="AB257" i="9"/>
  <c r="AC257" i="9"/>
  <c r="AD257" i="9"/>
  <c r="AE257" i="9"/>
  <c r="AF257" i="9"/>
  <c r="AG257" i="9"/>
  <c r="AH257" i="9"/>
  <c r="AI257" i="9"/>
  <c r="AJ257" i="9"/>
  <c r="AK257" i="9"/>
  <c r="AL257" i="9"/>
  <c r="AM257" i="9"/>
  <c r="AN257" i="9"/>
  <c r="K258" i="9"/>
  <c r="L258" i="9"/>
  <c r="M258" i="9"/>
  <c r="N258" i="9"/>
  <c r="O258" i="9"/>
  <c r="P258" i="9"/>
  <c r="Q258" i="9"/>
  <c r="R258" i="9"/>
  <c r="S258" i="9"/>
  <c r="T258" i="9"/>
  <c r="U258" i="9"/>
  <c r="V258" i="9"/>
  <c r="W258" i="9"/>
  <c r="X258" i="9"/>
  <c r="Y258" i="9"/>
  <c r="Z258" i="9"/>
  <c r="AA258" i="9"/>
  <c r="AB258" i="9"/>
  <c r="AC258" i="9"/>
  <c r="AD258" i="9"/>
  <c r="AE258" i="9"/>
  <c r="AF258" i="9"/>
  <c r="AG258" i="9"/>
  <c r="AH258" i="9"/>
  <c r="AI258" i="9"/>
  <c r="AJ258" i="9"/>
  <c r="AK258" i="9"/>
  <c r="AL258" i="9"/>
  <c r="AM258" i="9"/>
  <c r="AN258" i="9"/>
  <c r="K259" i="9"/>
  <c r="L259" i="9"/>
  <c r="M259" i="9"/>
  <c r="N259" i="9"/>
  <c r="O259" i="9"/>
  <c r="P259" i="9"/>
  <c r="Q259" i="9"/>
  <c r="R259" i="9"/>
  <c r="S259" i="9"/>
  <c r="T259" i="9"/>
  <c r="U259" i="9"/>
  <c r="V259" i="9"/>
  <c r="W259" i="9"/>
  <c r="X259" i="9"/>
  <c r="Y259" i="9"/>
  <c r="Z259" i="9"/>
  <c r="AA259" i="9"/>
  <c r="AB259" i="9"/>
  <c r="AC259" i="9"/>
  <c r="AD259" i="9"/>
  <c r="AE259" i="9"/>
  <c r="AF259" i="9"/>
  <c r="AG259" i="9"/>
  <c r="AH259" i="9"/>
  <c r="AI259" i="9"/>
  <c r="AJ259" i="9"/>
  <c r="AK259" i="9"/>
  <c r="AL259" i="9"/>
  <c r="AM259" i="9"/>
  <c r="AN259" i="9"/>
  <c r="K260" i="9"/>
  <c r="L260" i="9"/>
  <c r="M260" i="9"/>
  <c r="N260" i="9"/>
  <c r="O260" i="9"/>
  <c r="P260" i="9"/>
  <c r="Q260" i="9"/>
  <c r="R260" i="9"/>
  <c r="S260" i="9"/>
  <c r="T260" i="9"/>
  <c r="U260" i="9"/>
  <c r="V260" i="9"/>
  <c r="W260" i="9"/>
  <c r="X260" i="9"/>
  <c r="Y260" i="9"/>
  <c r="Z260" i="9"/>
  <c r="AA260" i="9"/>
  <c r="AB260" i="9"/>
  <c r="AC260" i="9"/>
  <c r="AD260" i="9"/>
  <c r="AE260" i="9"/>
  <c r="AF260" i="9"/>
  <c r="AG260" i="9"/>
  <c r="AH260" i="9"/>
  <c r="AI260" i="9"/>
  <c r="AJ260" i="9"/>
  <c r="AK260" i="9"/>
  <c r="AL260" i="9"/>
  <c r="AM260" i="9"/>
  <c r="AN260" i="9"/>
  <c r="K261" i="9"/>
  <c r="L261" i="9"/>
  <c r="M261" i="9"/>
  <c r="N261" i="9"/>
  <c r="O261" i="9"/>
  <c r="P261" i="9"/>
  <c r="Q261" i="9"/>
  <c r="R261" i="9"/>
  <c r="S261" i="9"/>
  <c r="T261" i="9"/>
  <c r="U261" i="9"/>
  <c r="V261" i="9"/>
  <c r="W261" i="9"/>
  <c r="X261" i="9"/>
  <c r="Y261" i="9"/>
  <c r="Z261" i="9"/>
  <c r="AA261" i="9"/>
  <c r="AB261" i="9"/>
  <c r="AC261" i="9"/>
  <c r="AD261" i="9"/>
  <c r="AE261" i="9"/>
  <c r="AF261" i="9"/>
  <c r="AG261" i="9"/>
  <c r="AH261" i="9"/>
  <c r="AI261" i="9"/>
  <c r="AJ261" i="9"/>
  <c r="AK261" i="9"/>
  <c r="AL261" i="9"/>
  <c r="AM261" i="9"/>
  <c r="AN261" i="9"/>
  <c r="K262" i="9"/>
  <c r="L262" i="9"/>
  <c r="M262" i="9"/>
  <c r="N262" i="9"/>
  <c r="O262" i="9"/>
  <c r="P262" i="9"/>
  <c r="Q262" i="9"/>
  <c r="R262" i="9"/>
  <c r="S262" i="9"/>
  <c r="T262" i="9"/>
  <c r="U262" i="9"/>
  <c r="V262" i="9"/>
  <c r="W262" i="9"/>
  <c r="X262" i="9"/>
  <c r="Y262" i="9"/>
  <c r="Z262" i="9"/>
  <c r="AA262" i="9"/>
  <c r="AB262" i="9"/>
  <c r="AC262" i="9"/>
  <c r="AD262" i="9"/>
  <c r="AE262" i="9"/>
  <c r="AF262" i="9"/>
  <c r="AG262" i="9"/>
  <c r="AH262" i="9"/>
  <c r="AI262" i="9"/>
  <c r="AJ262" i="9"/>
  <c r="AK262" i="9"/>
  <c r="AL262" i="9"/>
  <c r="AM262" i="9"/>
  <c r="AN262" i="9"/>
  <c r="K263" i="9"/>
  <c r="L263" i="9"/>
  <c r="M263" i="9"/>
  <c r="N263" i="9"/>
  <c r="O263" i="9"/>
  <c r="P263" i="9"/>
  <c r="Q263" i="9"/>
  <c r="R263" i="9"/>
  <c r="S263" i="9"/>
  <c r="T263" i="9"/>
  <c r="U263" i="9"/>
  <c r="V263" i="9"/>
  <c r="W263" i="9"/>
  <c r="X263" i="9"/>
  <c r="Y263" i="9"/>
  <c r="Z263" i="9"/>
  <c r="AA263" i="9"/>
  <c r="AB263" i="9"/>
  <c r="AC263" i="9"/>
  <c r="AD263" i="9"/>
  <c r="AE263" i="9"/>
  <c r="AF263" i="9"/>
  <c r="AG263" i="9"/>
  <c r="AH263" i="9"/>
  <c r="AI263" i="9"/>
  <c r="AJ263" i="9"/>
  <c r="AK263" i="9"/>
  <c r="AL263" i="9"/>
  <c r="AM263" i="9"/>
  <c r="AN263" i="9"/>
  <c r="K264" i="9"/>
  <c r="L264" i="9"/>
  <c r="M264" i="9"/>
  <c r="N264" i="9"/>
  <c r="O264" i="9"/>
  <c r="P264" i="9"/>
  <c r="Q264" i="9"/>
  <c r="R264" i="9"/>
  <c r="S264" i="9"/>
  <c r="T264" i="9"/>
  <c r="U264" i="9"/>
  <c r="V264" i="9"/>
  <c r="W264" i="9"/>
  <c r="X264" i="9"/>
  <c r="Y264" i="9"/>
  <c r="Z264" i="9"/>
  <c r="AA264" i="9"/>
  <c r="AB264" i="9"/>
  <c r="AC264" i="9"/>
  <c r="AD264" i="9"/>
  <c r="AE264" i="9"/>
  <c r="AF264" i="9"/>
  <c r="AG264" i="9"/>
  <c r="AH264" i="9"/>
  <c r="AI264" i="9"/>
  <c r="AJ264" i="9"/>
  <c r="AK264" i="9"/>
  <c r="AL264" i="9"/>
  <c r="AM264" i="9"/>
  <c r="AN264" i="9"/>
  <c r="K265" i="9"/>
  <c r="L265" i="9"/>
  <c r="M265" i="9"/>
  <c r="N265" i="9"/>
  <c r="O265" i="9"/>
  <c r="P265" i="9"/>
  <c r="Q265" i="9"/>
  <c r="R265" i="9"/>
  <c r="S265" i="9"/>
  <c r="T265" i="9"/>
  <c r="U265" i="9"/>
  <c r="V265" i="9"/>
  <c r="W265" i="9"/>
  <c r="X265" i="9"/>
  <c r="Y265" i="9"/>
  <c r="Z265" i="9"/>
  <c r="AA265" i="9"/>
  <c r="AB265" i="9"/>
  <c r="AC265" i="9"/>
  <c r="AD265" i="9"/>
  <c r="AE265" i="9"/>
  <c r="AF265" i="9"/>
  <c r="AG265" i="9"/>
  <c r="AH265" i="9"/>
  <c r="AI265" i="9"/>
  <c r="AJ265" i="9"/>
  <c r="AK265" i="9"/>
  <c r="AL265" i="9"/>
  <c r="AM265" i="9"/>
  <c r="AN265" i="9"/>
  <c r="K266" i="9"/>
  <c r="L266" i="9"/>
  <c r="M266" i="9"/>
  <c r="N266" i="9"/>
  <c r="O266" i="9"/>
  <c r="P266" i="9"/>
  <c r="Q266" i="9"/>
  <c r="R266" i="9"/>
  <c r="S266" i="9"/>
  <c r="T266" i="9"/>
  <c r="U266" i="9"/>
  <c r="V266" i="9"/>
  <c r="W266" i="9"/>
  <c r="X266" i="9"/>
  <c r="Y266" i="9"/>
  <c r="Z266" i="9"/>
  <c r="AA266" i="9"/>
  <c r="AB266" i="9"/>
  <c r="AC266" i="9"/>
  <c r="AD266" i="9"/>
  <c r="AE266" i="9"/>
  <c r="AF266" i="9"/>
  <c r="AG266" i="9"/>
  <c r="AH266" i="9"/>
  <c r="AI266" i="9"/>
  <c r="AJ266" i="9"/>
  <c r="AK266" i="9"/>
  <c r="AL266" i="9"/>
  <c r="AM266" i="9"/>
  <c r="AN266" i="9"/>
  <c r="K267" i="9"/>
  <c r="L267" i="9"/>
  <c r="M267" i="9"/>
  <c r="N267" i="9"/>
  <c r="O267" i="9"/>
  <c r="P267" i="9"/>
  <c r="Q267" i="9"/>
  <c r="R267" i="9"/>
  <c r="S267" i="9"/>
  <c r="T267" i="9"/>
  <c r="U267" i="9"/>
  <c r="V267" i="9"/>
  <c r="W267" i="9"/>
  <c r="X267" i="9"/>
  <c r="Y267" i="9"/>
  <c r="Z267" i="9"/>
  <c r="AA267" i="9"/>
  <c r="AB267" i="9"/>
  <c r="AC267" i="9"/>
  <c r="AD267" i="9"/>
  <c r="AE267" i="9"/>
  <c r="AF267" i="9"/>
  <c r="AG267" i="9"/>
  <c r="AH267" i="9"/>
  <c r="AI267" i="9"/>
  <c r="AJ267" i="9"/>
  <c r="AK267" i="9"/>
  <c r="AL267" i="9"/>
  <c r="AM267" i="9"/>
  <c r="AN267" i="9"/>
  <c r="K268" i="9"/>
  <c r="L268" i="9"/>
  <c r="M268" i="9"/>
  <c r="N268" i="9"/>
  <c r="O268" i="9"/>
  <c r="P268" i="9"/>
  <c r="Q268" i="9"/>
  <c r="R268" i="9"/>
  <c r="S268" i="9"/>
  <c r="T268" i="9"/>
  <c r="U268" i="9"/>
  <c r="V268" i="9"/>
  <c r="W268" i="9"/>
  <c r="X268" i="9"/>
  <c r="Y268" i="9"/>
  <c r="Z268" i="9"/>
  <c r="AA268" i="9"/>
  <c r="AB268" i="9"/>
  <c r="AC268" i="9"/>
  <c r="AD268" i="9"/>
  <c r="AE268" i="9"/>
  <c r="AF268" i="9"/>
  <c r="AG268" i="9"/>
  <c r="AH268" i="9"/>
  <c r="AI268" i="9"/>
  <c r="AJ268" i="9"/>
  <c r="AK268" i="9"/>
  <c r="AL268" i="9"/>
  <c r="AM268" i="9"/>
  <c r="AN268" i="9"/>
  <c r="K269" i="9"/>
  <c r="L269" i="9"/>
  <c r="M269" i="9"/>
  <c r="N269" i="9"/>
  <c r="O269" i="9"/>
  <c r="P269" i="9"/>
  <c r="Q269" i="9"/>
  <c r="R269" i="9"/>
  <c r="S269" i="9"/>
  <c r="T269" i="9"/>
  <c r="U269" i="9"/>
  <c r="V269" i="9"/>
  <c r="W269" i="9"/>
  <c r="X269" i="9"/>
  <c r="Y269" i="9"/>
  <c r="Z269" i="9"/>
  <c r="AA269" i="9"/>
  <c r="AB269" i="9"/>
  <c r="AC269" i="9"/>
  <c r="AD269" i="9"/>
  <c r="AE269" i="9"/>
  <c r="AF269" i="9"/>
  <c r="AG269" i="9"/>
  <c r="AH269" i="9"/>
  <c r="AI269" i="9"/>
  <c r="AJ269" i="9"/>
  <c r="AK269" i="9"/>
  <c r="AL269" i="9"/>
  <c r="AM269" i="9"/>
  <c r="AN269" i="9"/>
  <c r="K270" i="9"/>
  <c r="L270" i="9"/>
  <c r="M270" i="9"/>
  <c r="N270" i="9"/>
  <c r="O270" i="9"/>
  <c r="P270" i="9"/>
  <c r="Q270" i="9"/>
  <c r="R270" i="9"/>
  <c r="S270" i="9"/>
  <c r="T270" i="9"/>
  <c r="U270" i="9"/>
  <c r="V270" i="9"/>
  <c r="W270" i="9"/>
  <c r="X270" i="9"/>
  <c r="Y270" i="9"/>
  <c r="Z270" i="9"/>
  <c r="AA270" i="9"/>
  <c r="AB270" i="9"/>
  <c r="AC270" i="9"/>
  <c r="AD270" i="9"/>
  <c r="AE270" i="9"/>
  <c r="AF270" i="9"/>
  <c r="AG270" i="9"/>
  <c r="AH270" i="9"/>
  <c r="AI270" i="9"/>
  <c r="AJ270" i="9"/>
  <c r="AK270" i="9"/>
  <c r="AL270" i="9"/>
  <c r="AM270" i="9"/>
  <c r="AN270" i="9"/>
  <c r="K271" i="9"/>
  <c r="L271" i="9"/>
  <c r="M271" i="9"/>
  <c r="N271" i="9"/>
  <c r="O271" i="9"/>
  <c r="P271" i="9"/>
  <c r="Q271" i="9"/>
  <c r="R271" i="9"/>
  <c r="S271" i="9"/>
  <c r="T271" i="9"/>
  <c r="U271" i="9"/>
  <c r="V271" i="9"/>
  <c r="W271" i="9"/>
  <c r="X271" i="9"/>
  <c r="Y271" i="9"/>
  <c r="Z271" i="9"/>
  <c r="AA271" i="9"/>
  <c r="AB271" i="9"/>
  <c r="AC271" i="9"/>
  <c r="AD271" i="9"/>
  <c r="AE271" i="9"/>
  <c r="AF271" i="9"/>
  <c r="AG271" i="9"/>
  <c r="AH271" i="9"/>
  <c r="AI271" i="9"/>
  <c r="AJ271" i="9"/>
  <c r="AK271" i="9"/>
  <c r="AL271" i="9"/>
  <c r="AM271" i="9"/>
  <c r="AN271" i="9"/>
  <c r="K272" i="9"/>
  <c r="L272" i="9"/>
  <c r="M272" i="9"/>
  <c r="N272" i="9"/>
  <c r="O272" i="9"/>
  <c r="P272" i="9"/>
  <c r="Q272" i="9"/>
  <c r="R272" i="9"/>
  <c r="S272" i="9"/>
  <c r="T272" i="9"/>
  <c r="U272" i="9"/>
  <c r="V272" i="9"/>
  <c r="W272" i="9"/>
  <c r="X272" i="9"/>
  <c r="Y272" i="9"/>
  <c r="Z272" i="9"/>
  <c r="AA272" i="9"/>
  <c r="AB272" i="9"/>
  <c r="AC272" i="9"/>
  <c r="AD272" i="9"/>
  <c r="AE272" i="9"/>
  <c r="AF272" i="9"/>
  <c r="AG272" i="9"/>
  <c r="AH272" i="9"/>
  <c r="AI272" i="9"/>
  <c r="AJ272" i="9"/>
  <c r="AK272" i="9"/>
  <c r="AL272" i="9"/>
  <c r="AM272" i="9"/>
  <c r="AN272" i="9"/>
  <c r="K273" i="9"/>
  <c r="L273" i="9"/>
  <c r="M273" i="9"/>
  <c r="N273" i="9"/>
  <c r="O273" i="9"/>
  <c r="P273" i="9"/>
  <c r="Q273" i="9"/>
  <c r="R273" i="9"/>
  <c r="S273" i="9"/>
  <c r="T273" i="9"/>
  <c r="U273" i="9"/>
  <c r="V273" i="9"/>
  <c r="W273" i="9"/>
  <c r="X273" i="9"/>
  <c r="Y273" i="9"/>
  <c r="Z273" i="9"/>
  <c r="AA273" i="9"/>
  <c r="AB273" i="9"/>
  <c r="AC273" i="9"/>
  <c r="AD273" i="9"/>
  <c r="AE273" i="9"/>
  <c r="AF273" i="9"/>
  <c r="AG273" i="9"/>
  <c r="AH273" i="9"/>
  <c r="AI273" i="9"/>
  <c r="AJ273" i="9"/>
  <c r="AK273" i="9"/>
  <c r="AL273" i="9"/>
  <c r="AM273" i="9"/>
  <c r="AN273" i="9"/>
  <c r="K274" i="9"/>
  <c r="L274" i="9"/>
  <c r="M274" i="9"/>
  <c r="N274" i="9"/>
  <c r="O274" i="9"/>
  <c r="P274" i="9"/>
  <c r="Q274" i="9"/>
  <c r="R274" i="9"/>
  <c r="S274" i="9"/>
  <c r="T274" i="9"/>
  <c r="U274" i="9"/>
  <c r="V274" i="9"/>
  <c r="W274" i="9"/>
  <c r="X274" i="9"/>
  <c r="Y274" i="9"/>
  <c r="Z274" i="9"/>
  <c r="AA274" i="9"/>
  <c r="AB274" i="9"/>
  <c r="AC274" i="9"/>
  <c r="AD274" i="9"/>
  <c r="AE274" i="9"/>
  <c r="AF274" i="9"/>
  <c r="AG274" i="9"/>
  <c r="AH274" i="9"/>
  <c r="AI274" i="9"/>
  <c r="AJ274" i="9"/>
  <c r="AK274" i="9"/>
  <c r="AL274" i="9"/>
  <c r="AM274" i="9"/>
  <c r="AN274" i="9"/>
  <c r="K275" i="9"/>
  <c r="L275" i="9"/>
  <c r="M275" i="9"/>
  <c r="N275" i="9"/>
  <c r="O275" i="9"/>
  <c r="P275" i="9"/>
  <c r="Q275" i="9"/>
  <c r="R275" i="9"/>
  <c r="S275" i="9"/>
  <c r="T275" i="9"/>
  <c r="U275" i="9"/>
  <c r="V275" i="9"/>
  <c r="W275" i="9"/>
  <c r="X275" i="9"/>
  <c r="Y275" i="9"/>
  <c r="Z275" i="9"/>
  <c r="AA275" i="9"/>
  <c r="AB275" i="9"/>
  <c r="AC275" i="9"/>
  <c r="AD275" i="9"/>
  <c r="AE275" i="9"/>
  <c r="AF275" i="9"/>
  <c r="AG275" i="9"/>
  <c r="AH275" i="9"/>
  <c r="AI275" i="9"/>
  <c r="AJ275" i="9"/>
  <c r="AK275" i="9"/>
  <c r="AL275" i="9"/>
  <c r="AM275" i="9"/>
  <c r="AN275" i="9"/>
  <c r="K276" i="9"/>
  <c r="L276" i="9"/>
  <c r="M276" i="9"/>
  <c r="N276" i="9"/>
  <c r="O276" i="9"/>
  <c r="P276" i="9"/>
  <c r="Q276" i="9"/>
  <c r="R276" i="9"/>
  <c r="S276" i="9"/>
  <c r="T276" i="9"/>
  <c r="U276" i="9"/>
  <c r="V276" i="9"/>
  <c r="W276" i="9"/>
  <c r="X276" i="9"/>
  <c r="Y276" i="9"/>
  <c r="Z276" i="9"/>
  <c r="AA276" i="9"/>
  <c r="AB276" i="9"/>
  <c r="AC276" i="9"/>
  <c r="AD276" i="9"/>
  <c r="AE276" i="9"/>
  <c r="AF276" i="9"/>
  <c r="AG276" i="9"/>
  <c r="AH276" i="9"/>
  <c r="AI276" i="9"/>
  <c r="AJ276" i="9"/>
  <c r="AK276" i="9"/>
  <c r="AL276" i="9"/>
  <c r="AM276" i="9"/>
  <c r="AN276" i="9"/>
  <c r="K277" i="9"/>
  <c r="L277" i="9"/>
  <c r="M277" i="9"/>
  <c r="N277" i="9"/>
  <c r="O277" i="9"/>
  <c r="P277" i="9"/>
  <c r="Q277" i="9"/>
  <c r="R277" i="9"/>
  <c r="S277" i="9"/>
  <c r="T277" i="9"/>
  <c r="U277" i="9"/>
  <c r="V277" i="9"/>
  <c r="W277" i="9"/>
  <c r="X277" i="9"/>
  <c r="Y277" i="9"/>
  <c r="Z277" i="9"/>
  <c r="AA277" i="9"/>
  <c r="AB277" i="9"/>
  <c r="AC277" i="9"/>
  <c r="AD277" i="9"/>
  <c r="AE277" i="9"/>
  <c r="AF277" i="9"/>
  <c r="AG277" i="9"/>
  <c r="AH277" i="9"/>
  <c r="AI277" i="9"/>
  <c r="AJ277" i="9"/>
  <c r="AK277" i="9"/>
  <c r="AL277" i="9"/>
  <c r="AM277" i="9"/>
  <c r="AN277" i="9"/>
  <c r="K278" i="9"/>
  <c r="L278" i="9"/>
  <c r="M278" i="9"/>
  <c r="N278" i="9"/>
  <c r="O278" i="9"/>
  <c r="P278" i="9"/>
  <c r="Q278" i="9"/>
  <c r="R278" i="9"/>
  <c r="S278" i="9"/>
  <c r="T278" i="9"/>
  <c r="U278" i="9"/>
  <c r="V278" i="9"/>
  <c r="W278" i="9"/>
  <c r="X278" i="9"/>
  <c r="Y278" i="9"/>
  <c r="Z278" i="9"/>
  <c r="AA278" i="9"/>
  <c r="AB278" i="9"/>
  <c r="AC278" i="9"/>
  <c r="AD278" i="9"/>
  <c r="AE278" i="9"/>
  <c r="AF278" i="9"/>
  <c r="AG278" i="9"/>
  <c r="AH278" i="9"/>
  <c r="AI278" i="9"/>
  <c r="AJ278" i="9"/>
  <c r="AK278" i="9"/>
  <c r="AL278" i="9"/>
  <c r="AM278" i="9"/>
  <c r="AN278" i="9"/>
  <c r="K279" i="9"/>
  <c r="L279" i="9"/>
  <c r="M279" i="9"/>
  <c r="N279" i="9"/>
  <c r="O279" i="9"/>
  <c r="P279" i="9"/>
  <c r="Q279" i="9"/>
  <c r="R279" i="9"/>
  <c r="S279" i="9"/>
  <c r="T279" i="9"/>
  <c r="U279" i="9"/>
  <c r="V279" i="9"/>
  <c r="W279" i="9"/>
  <c r="X279" i="9"/>
  <c r="Y279" i="9"/>
  <c r="Z279" i="9"/>
  <c r="AA279" i="9"/>
  <c r="AB279" i="9"/>
  <c r="AC279" i="9"/>
  <c r="AD279" i="9"/>
  <c r="AE279" i="9"/>
  <c r="AF279" i="9"/>
  <c r="AG279" i="9"/>
  <c r="AH279" i="9"/>
  <c r="AI279" i="9"/>
  <c r="AJ279" i="9"/>
  <c r="AK279" i="9"/>
  <c r="AL279" i="9"/>
  <c r="AM279" i="9"/>
  <c r="AN279" i="9"/>
  <c r="K280" i="9"/>
  <c r="L280" i="9"/>
  <c r="M280" i="9"/>
  <c r="N280" i="9"/>
  <c r="O280" i="9"/>
  <c r="P280" i="9"/>
  <c r="Q280" i="9"/>
  <c r="R280" i="9"/>
  <c r="S280" i="9"/>
  <c r="T280" i="9"/>
  <c r="U280" i="9"/>
  <c r="V280" i="9"/>
  <c r="W280" i="9"/>
  <c r="X280" i="9"/>
  <c r="Y280" i="9"/>
  <c r="Z280" i="9"/>
  <c r="AA280" i="9"/>
  <c r="AB280" i="9"/>
  <c r="AC280" i="9"/>
  <c r="AD280" i="9"/>
  <c r="AE280" i="9"/>
  <c r="AF280" i="9"/>
  <c r="AG280" i="9"/>
  <c r="AH280" i="9"/>
  <c r="AI280" i="9"/>
  <c r="AJ280" i="9"/>
  <c r="AK280" i="9"/>
  <c r="AL280" i="9"/>
  <c r="AM280" i="9"/>
  <c r="AN280" i="9"/>
  <c r="K281" i="9"/>
  <c r="L281" i="9"/>
  <c r="M281" i="9"/>
  <c r="N281" i="9"/>
  <c r="O281" i="9"/>
  <c r="P281" i="9"/>
  <c r="Q281" i="9"/>
  <c r="R281" i="9"/>
  <c r="S281" i="9"/>
  <c r="T281" i="9"/>
  <c r="U281" i="9"/>
  <c r="V281" i="9"/>
  <c r="W281" i="9"/>
  <c r="X281" i="9"/>
  <c r="Y281" i="9"/>
  <c r="Z281" i="9"/>
  <c r="AA281" i="9"/>
  <c r="AB281" i="9"/>
  <c r="AC281" i="9"/>
  <c r="AD281" i="9"/>
  <c r="AE281" i="9"/>
  <c r="AF281" i="9"/>
  <c r="AG281" i="9"/>
  <c r="AH281" i="9"/>
  <c r="AI281" i="9"/>
  <c r="AJ281" i="9"/>
  <c r="AK281" i="9"/>
  <c r="AL281" i="9"/>
  <c r="AM281" i="9"/>
  <c r="AN281" i="9"/>
  <c r="K282" i="9"/>
  <c r="L282" i="9"/>
  <c r="M282" i="9"/>
  <c r="N282" i="9"/>
  <c r="O282" i="9"/>
  <c r="P282" i="9"/>
  <c r="Q282" i="9"/>
  <c r="R282" i="9"/>
  <c r="S282" i="9"/>
  <c r="T282" i="9"/>
  <c r="U282" i="9"/>
  <c r="V282" i="9"/>
  <c r="W282" i="9"/>
  <c r="X282" i="9"/>
  <c r="Y282" i="9"/>
  <c r="Z282" i="9"/>
  <c r="AA282" i="9"/>
  <c r="AB282" i="9"/>
  <c r="AC282" i="9"/>
  <c r="AD282" i="9"/>
  <c r="AE282" i="9"/>
  <c r="AF282" i="9"/>
  <c r="AG282" i="9"/>
  <c r="AH282" i="9"/>
  <c r="AI282" i="9"/>
  <c r="AJ282" i="9"/>
  <c r="AK282" i="9"/>
  <c r="AL282" i="9"/>
  <c r="AM282" i="9"/>
  <c r="AN282" i="9"/>
  <c r="K283" i="9"/>
  <c r="L283" i="9"/>
  <c r="M283" i="9"/>
  <c r="N283" i="9"/>
  <c r="O283" i="9"/>
  <c r="P283" i="9"/>
  <c r="Q283" i="9"/>
  <c r="R283" i="9"/>
  <c r="S283" i="9"/>
  <c r="T283" i="9"/>
  <c r="U283" i="9"/>
  <c r="V283" i="9"/>
  <c r="W283" i="9"/>
  <c r="X283" i="9"/>
  <c r="Y283" i="9"/>
  <c r="Z283" i="9"/>
  <c r="AA283" i="9"/>
  <c r="AB283" i="9"/>
  <c r="AC283" i="9"/>
  <c r="AD283" i="9"/>
  <c r="AE283" i="9"/>
  <c r="AF283" i="9"/>
  <c r="AG283" i="9"/>
  <c r="AH283" i="9"/>
  <c r="AI283" i="9"/>
  <c r="AJ283" i="9"/>
  <c r="AK283" i="9"/>
  <c r="AL283" i="9"/>
  <c r="AM283" i="9"/>
  <c r="AN283" i="9"/>
  <c r="K284" i="9"/>
  <c r="L284" i="9"/>
  <c r="M284" i="9"/>
  <c r="N284" i="9"/>
  <c r="O284" i="9"/>
  <c r="P284" i="9"/>
  <c r="Q284" i="9"/>
  <c r="R284" i="9"/>
  <c r="S284" i="9"/>
  <c r="T284" i="9"/>
  <c r="U284" i="9"/>
  <c r="V284" i="9"/>
  <c r="W284" i="9"/>
  <c r="X284" i="9"/>
  <c r="Y284" i="9"/>
  <c r="Z284" i="9"/>
  <c r="AA284" i="9"/>
  <c r="AB284" i="9"/>
  <c r="AC284" i="9"/>
  <c r="AD284" i="9"/>
  <c r="AE284" i="9"/>
  <c r="AF284" i="9"/>
  <c r="AG284" i="9"/>
  <c r="AH284" i="9"/>
  <c r="AI284" i="9"/>
  <c r="AJ284" i="9"/>
  <c r="AK284" i="9"/>
  <c r="AL284" i="9"/>
  <c r="AM284" i="9"/>
  <c r="AN284" i="9"/>
  <c r="K285" i="9"/>
  <c r="L285" i="9"/>
  <c r="M285" i="9"/>
  <c r="N285" i="9"/>
  <c r="O285" i="9"/>
  <c r="P285" i="9"/>
  <c r="Q285" i="9"/>
  <c r="R285" i="9"/>
  <c r="S285" i="9"/>
  <c r="T285" i="9"/>
  <c r="U285" i="9"/>
  <c r="V285" i="9"/>
  <c r="W285" i="9"/>
  <c r="X285" i="9"/>
  <c r="Y285" i="9"/>
  <c r="Z285" i="9"/>
  <c r="AA285" i="9"/>
  <c r="AB285" i="9"/>
  <c r="AC285" i="9"/>
  <c r="AD285" i="9"/>
  <c r="AE285" i="9"/>
  <c r="AF285" i="9"/>
  <c r="AG285" i="9"/>
  <c r="AH285" i="9"/>
  <c r="AI285" i="9"/>
  <c r="AJ285" i="9"/>
  <c r="AK285" i="9"/>
  <c r="AL285" i="9"/>
  <c r="AM285" i="9"/>
  <c r="AN285" i="9"/>
  <c r="K286" i="9"/>
  <c r="L286" i="9"/>
  <c r="M286" i="9"/>
  <c r="N286" i="9"/>
  <c r="O286" i="9"/>
  <c r="P286" i="9"/>
  <c r="Q286" i="9"/>
  <c r="R286" i="9"/>
  <c r="S286" i="9"/>
  <c r="T286" i="9"/>
  <c r="U286" i="9"/>
  <c r="V286" i="9"/>
  <c r="W286" i="9"/>
  <c r="X286" i="9"/>
  <c r="Y286" i="9"/>
  <c r="Z286" i="9"/>
  <c r="AA286" i="9"/>
  <c r="AB286" i="9"/>
  <c r="AC286" i="9"/>
  <c r="AD286" i="9"/>
  <c r="AE286" i="9"/>
  <c r="AF286" i="9"/>
  <c r="AG286" i="9"/>
  <c r="AH286" i="9"/>
  <c r="AI286" i="9"/>
  <c r="AJ286" i="9"/>
  <c r="AK286" i="9"/>
  <c r="AL286" i="9"/>
  <c r="AM286" i="9"/>
  <c r="AN286" i="9"/>
  <c r="K287" i="9"/>
  <c r="L287" i="9"/>
  <c r="M287" i="9"/>
  <c r="N287" i="9"/>
  <c r="O287" i="9"/>
  <c r="P287" i="9"/>
  <c r="Q287" i="9"/>
  <c r="R287" i="9"/>
  <c r="S287" i="9"/>
  <c r="T287" i="9"/>
  <c r="U287" i="9"/>
  <c r="V287" i="9"/>
  <c r="W287" i="9"/>
  <c r="X287" i="9"/>
  <c r="Y287" i="9"/>
  <c r="Z287" i="9"/>
  <c r="AA287" i="9"/>
  <c r="AB287" i="9"/>
  <c r="AC287" i="9"/>
  <c r="AD287" i="9"/>
  <c r="AE287" i="9"/>
  <c r="AF287" i="9"/>
  <c r="AG287" i="9"/>
  <c r="AH287" i="9"/>
  <c r="AI287" i="9"/>
  <c r="AJ287" i="9"/>
  <c r="AK287" i="9"/>
  <c r="AL287" i="9"/>
  <c r="AM287" i="9"/>
  <c r="AN287" i="9"/>
  <c r="K288" i="9"/>
  <c r="L288" i="9"/>
  <c r="M288" i="9"/>
  <c r="N288" i="9"/>
  <c r="O288" i="9"/>
  <c r="P288" i="9"/>
  <c r="Q288" i="9"/>
  <c r="R288" i="9"/>
  <c r="S288" i="9"/>
  <c r="T288" i="9"/>
  <c r="U288" i="9"/>
  <c r="V288" i="9"/>
  <c r="W288" i="9"/>
  <c r="X288" i="9"/>
  <c r="Y288" i="9"/>
  <c r="Z288" i="9"/>
  <c r="AA288" i="9"/>
  <c r="AB288" i="9"/>
  <c r="AC288" i="9"/>
  <c r="AD288" i="9"/>
  <c r="AE288" i="9"/>
  <c r="AF288" i="9"/>
  <c r="AG288" i="9"/>
  <c r="AH288" i="9"/>
  <c r="AI288" i="9"/>
  <c r="AJ288" i="9"/>
  <c r="AK288" i="9"/>
  <c r="AL288" i="9"/>
  <c r="AM288" i="9"/>
  <c r="AN288" i="9"/>
  <c r="K289" i="9"/>
  <c r="L289" i="9"/>
  <c r="M289" i="9"/>
  <c r="N289" i="9"/>
  <c r="O289" i="9"/>
  <c r="P289" i="9"/>
  <c r="Q289" i="9"/>
  <c r="R289" i="9"/>
  <c r="S289" i="9"/>
  <c r="T289" i="9"/>
  <c r="U289" i="9"/>
  <c r="V289" i="9"/>
  <c r="W289" i="9"/>
  <c r="X289" i="9"/>
  <c r="Y289" i="9"/>
  <c r="Z289" i="9"/>
  <c r="AA289" i="9"/>
  <c r="AB289" i="9"/>
  <c r="AC289" i="9"/>
  <c r="AD289" i="9"/>
  <c r="AE289" i="9"/>
  <c r="AF289" i="9"/>
  <c r="AG289" i="9"/>
  <c r="AH289" i="9"/>
  <c r="AI289" i="9"/>
  <c r="AJ289" i="9"/>
  <c r="AK289" i="9"/>
  <c r="AL289" i="9"/>
  <c r="AM289" i="9"/>
  <c r="AN289" i="9"/>
  <c r="K290" i="9"/>
  <c r="L290" i="9"/>
  <c r="M290" i="9"/>
  <c r="N290" i="9"/>
  <c r="O290" i="9"/>
  <c r="P290" i="9"/>
  <c r="Q290" i="9"/>
  <c r="R290" i="9"/>
  <c r="S290" i="9"/>
  <c r="T290" i="9"/>
  <c r="U290" i="9"/>
  <c r="V290" i="9"/>
  <c r="W290" i="9"/>
  <c r="X290" i="9"/>
  <c r="Y290" i="9"/>
  <c r="Z290" i="9"/>
  <c r="AA290" i="9"/>
  <c r="AB290" i="9"/>
  <c r="AC290" i="9"/>
  <c r="AD290" i="9"/>
  <c r="AE290" i="9"/>
  <c r="AF290" i="9"/>
  <c r="AG290" i="9"/>
  <c r="AH290" i="9"/>
  <c r="AI290" i="9"/>
  <c r="AJ290" i="9"/>
  <c r="AK290" i="9"/>
  <c r="AL290" i="9"/>
  <c r="AM290" i="9"/>
  <c r="AN290" i="9"/>
  <c r="K291" i="9"/>
  <c r="L291" i="9"/>
  <c r="M291" i="9"/>
  <c r="N291" i="9"/>
  <c r="O291" i="9"/>
  <c r="P291" i="9"/>
  <c r="Q291" i="9"/>
  <c r="R291" i="9"/>
  <c r="S291" i="9"/>
  <c r="T291" i="9"/>
  <c r="U291" i="9"/>
  <c r="V291" i="9"/>
  <c r="W291" i="9"/>
  <c r="X291" i="9"/>
  <c r="Y291" i="9"/>
  <c r="Z291" i="9"/>
  <c r="AA291" i="9"/>
  <c r="AB291" i="9"/>
  <c r="AC291" i="9"/>
  <c r="AD291" i="9"/>
  <c r="AE291" i="9"/>
  <c r="AF291" i="9"/>
  <c r="AG291" i="9"/>
  <c r="AH291" i="9"/>
  <c r="AI291" i="9"/>
  <c r="AJ291" i="9"/>
  <c r="AK291" i="9"/>
  <c r="AL291" i="9"/>
  <c r="AM291" i="9"/>
  <c r="AN291" i="9"/>
  <c r="K292" i="9"/>
  <c r="L292" i="9"/>
  <c r="M292" i="9"/>
  <c r="N292" i="9"/>
  <c r="O292" i="9"/>
  <c r="P292" i="9"/>
  <c r="Q292" i="9"/>
  <c r="R292" i="9"/>
  <c r="S292" i="9"/>
  <c r="T292" i="9"/>
  <c r="U292" i="9"/>
  <c r="V292" i="9"/>
  <c r="W292" i="9"/>
  <c r="X292" i="9"/>
  <c r="Y292" i="9"/>
  <c r="Z292" i="9"/>
  <c r="AA292" i="9"/>
  <c r="AB292" i="9"/>
  <c r="AC292" i="9"/>
  <c r="AD292" i="9"/>
  <c r="AE292" i="9"/>
  <c r="AF292" i="9"/>
  <c r="AG292" i="9"/>
  <c r="AH292" i="9"/>
  <c r="AI292" i="9"/>
  <c r="AJ292" i="9"/>
  <c r="AK292" i="9"/>
  <c r="AL292" i="9"/>
  <c r="AM292" i="9"/>
  <c r="AN292" i="9"/>
  <c r="K293" i="9"/>
  <c r="L293" i="9"/>
  <c r="M293" i="9"/>
  <c r="N293" i="9"/>
  <c r="O293" i="9"/>
  <c r="P293" i="9"/>
  <c r="Q293" i="9"/>
  <c r="R293" i="9"/>
  <c r="S293" i="9"/>
  <c r="T293" i="9"/>
  <c r="U293" i="9"/>
  <c r="V293" i="9"/>
  <c r="W293" i="9"/>
  <c r="X293" i="9"/>
  <c r="Y293" i="9"/>
  <c r="Z293" i="9"/>
  <c r="AA293" i="9"/>
  <c r="AB293" i="9"/>
  <c r="AC293" i="9"/>
  <c r="AD293" i="9"/>
  <c r="AE293" i="9"/>
  <c r="AF293" i="9"/>
  <c r="AG293" i="9"/>
  <c r="AH293" i="9"/>
  <c r="AI293" i="9"/>
  <c r="AJ293" i="9"/>
  <c r="AK293" i="9"/>
  <c r="AL293" i="9"/>
  <c r="AM293" i="9"/>
  <c r="AN293" i="9"/>
  <c r="K294" i="9"/>
  <c r="L294" i="9"/>
  <c r="M294" i="9"/>
  <c r="N294" i="9"/>
  <c r="O294" i="9"/>
  <c r="P294" i="9"/>
  <c r="Q294" i="9"/>
  <c r="R294" i="9"/>
  <c r="S294" i="9"/>
  <c r="T294" i="9"/>
  <c r="U294" i="9"/>
  <c r="V294" i="9"/>
  <c r="W294" i="9"/>
  <c r="X294" i="9"/>
  <c r="Y294" i="9"/>
  <c r="Z294" i="9"/>
  <c r="AA294" i="9"/>
  <c r="AB294" i="9"/>
  <c r="AC294" i="9"/>
  <c r="AD294" i="9"/>
  <c r="AE294" i="9"/>
  <c r="AF294" i="9"/>
  <c r="AG294" i="9"/>
  <c r="AH294" i="9"/>
  <c r="AI294" i="9"/>
  <c r="AJ294" i="9"/>
  <c r="AK294" i="9"/>
  <c r="AL294" i="9"/>
  <c r="AM294" i="9"/>
  <c r="AN294" i="9"/>
  <c r="K295" i="9"/>
  <c r="L295" i="9"/>
  <c r="M295" i="9"/>
  <c r="N295" i="9"/>
  <c r="O295" i="9"/>
  <c r="P295" i="9"/>
  <c r="Q295" i="9"/>
  <c r="R295" i="9"/>
  <c r="S295" i="9"/>
  <c r="T295" i="9"/>
  <c r="U295" i="9"/>
  <c r="V295" i="9"/>
  <c r="W295" i="9"/>
  <c r="X295" i="9"/>
  <c r="Y295" i="9"/>
  <c r="Z295" i="9"/>
  <c r="AA295" i="9"/>
  <c r="AB295" i="9"/>
  <c r="AC295" i="9"/>
  <c r="AD295" i="9"/>
  <c r="AE295" i="9"/>
  <c r="AF295" i="9"/>
  <c r="AG295" i="9"/>
  <c r="AH295" i="9"/>
  <c r="AI295" i="9"/>
  <c r="AJ295" i="9"/>
  <c r="AK295" i="9"/>
  <c r="AL295" i="9"/>
  <c r="AM295" i="9"/>
  <c r="AN295" i="9"/>
  <c r="K296" i="9"/>
  <c r="L296" i="9"/>
  <c r="M296" i="9"/>
  <c r="N296" i="9"/>
  <c r="O296" i="9"/>
  <c r="P296" i="9"/>
  <c r="Q296" i="9"/>
  <c r="R296" i="9"/>
  <c r="S296" i="9"/>
  <c r="T296" i="9"/>
  <c r="U296" i="9"/>
  <c r="V296" i="9"/>
  <c r="W296" i="9"/>
  <c r="X296" i="9"/>
  <c r="Y296" i="9"/>
  <c r="Z296" i="9"/>
  <c r="AA296" i="9"/>
  <c r="AB296" i="9"/>
  <c r="AC296" i="9"/>
  <c r="AD296" i="9"/>
  <c r="AE296" i="9"/>
  <c r="AF296" i="9"/>
  <c r="AG296" i="9"/>
  <c r="AH296" i="9"/>
  <c r="AI296" i="9"/>
  <c r="AJ296" i="9"/>
  <c r="AK296" i="9"/>
  <c r="AL296" i="9"/>
  <c r="AM296" i="9"/>
  <c r="AN296" i="9"/>
  <c r="K297" i="9"/>
  <c r="L297" i="9"/>
  <c r="M297" i="9"/>
  <c r="N297" i="9"/>
  <c r="O297" i="9"/>
  <c r="P297" i="9"/>
  <c r="Q297" i="9"/>
  <c r="R297" i="9"/>
  <c r="S297" i="9"/>
  <c r="T297" i="9"/>
  <c r="U297" i="9"/>
  <c r="V297" i="9"/>
  <c r="W297" i="9"/>
  <c r="X297" i="9"/>
  <c r="Y297" i="9"/>
  <c r="Z297" i="9"/>
  <c r="AA297" i="9"/>
  <c r="AB297" i="9"/>
  <c r="AC297" i="9"/>
  <c r="AD297" i="9"/>
  <c r="AE297" i="9"/>
  <c r="AF297" i="9"/>
  <c r="AG297" i="9"/>
  <c r="AH297" i="9"/>
  <c r="AI297" i="9"/>
  <c r="AJ297" i="9"/>
  <c r="AK297" i="9"/>
  <c r="AL297" i="9"/>
  <c r="AM297" i="9"/>
  <c r="AN297" i="9"/>
  <c r="K298" i="9"/>
  <c r="L298" i="9"/>
  <c r="M298" i="9"/>
  <c r="N298" i="9"/>
  <c r="O298" i="9"/>
  <c r="P298" i="9"/>
  <c r="Q298" i="9"/>
  <c r="R298" i="9"/>
  <c r="S298" i="9"/>
  <c r="T298" i="9"/>
  <c r="U298" i="9"/>
  <c r="V298" i="9"/>
  <c r="W298" i="9"/>
  <c r="X298" i="9"/>
  <c r="Y298" i="9"/>
  <c r="Z298" i="9"/>
  <c r="AA298" i="9"/>
  <c r="AB298" i="9"/>
  <c r="AC298" i="9"/>
  <c r="AD298" i="9"/>
  <c r="AE298" i="9"/>
  <c r="AF298" i="9"/>
  <c r="AG298" i="9"/>
  <c r="AH298" i="9"/>
  <c r="AI298" i="9"/>
  <c r="AJ298" i="9"/>
  <c r="AK298" i="9"/>
  <c r="AL298" i="9"/>
  <c r="AM298" i="9"/>
  <c r="AN298" i="9"/>
  <c r="K299" i="9"/>
  <c r="L299" i="9"/>
  <c r="M299" i="9"/>
  <c r="N299" i="9"/>
  <c r="O299" i="9"/>
  <c r="P299" i="9"/>
  <c r="Q299" i="9"/>
  <c r="R299" i="9"/>
  <c r="S299" i="9"/>
  <c r="T299" i="9"/>
  <c r="U299" i="9"/>
  <c r="V299" i="9"/>
  <c r="W299" i="9"/>
  <c r="X299" i="9"/>
  <c r="Y299" i="9"/>
  <c r="Z299" i="9"/>
  <c r="AA299" i="9"/>
  <c r="AB299" i="9"/>
  <c r="AC299" i="9"/>
  <c r="AD299" i="9"/>
  <c r="AE299" i="9"/>
  <c r="AF299" i="9"/>
  <c r="AG299" i="9"/>
  <c r="AH299" i="9"/>
  <c r="AI299" i="9"/>
  <c r="AJ299" i="9"/>
  <c r="AK299" i="9"/>
  <c r="AL299" i="9"/>
  <c r="AM299" i="9"/>
  <c r="AN299" i="9"/>
  <c r="K300" i="9"/>
  <c r="L300" i="9"/>
  <c r="M300" i="9"/>
  <c r="N300" i="9"/>
  <c r="O300" i="9"/>
  <c r="P300" i="9"/>
  <c r="Q300" i="9"/>
  <c r="R300" i="9"/>
  <c r="S300" i="9"/>
  <c r="T300" i="9"/>
  <c r="U300" i="9"/>
  <c r="V300" i="9"/>
  <c r="W300" i="9"/>
  <c r="X300" i="9"/>
  <c r="Y300" i="9"/>
  <c r="Z300" i="9"/>
  <c r="AA300" i="9"/>
  <c r="AB300" i="9"/>
  <c r="AC300" i="9"/>
  <c r="AD300" i="9"/>
  <c r="AE300" i="9"/>
  <c r="AF300" i="9"/>
  <c r="AG300" i="9"/>
  <c r="AH300" i="9"/>
  <c r="AI300" i="9"/>
  <c r="AJ300" i="9"/>
  <c r="AK300" i="9"/>
  <c r="AL300" i="9"/>
  <c r="AM300" i="9"/>
  <c r="AN300" i="9"/>
  <c r="K301" i="9"/>
  <c r="L301" i="9"/>
  <c r="M301" i="9"/>
  <c r="N301" i="9"/>
  <c r="O301" i="9"/>
  <c r="P301" i="9"/>
  <c r="Q301" i="9"/>
  <c r="R301" i="9"/>
  <c r="S301" i="9"/>
  <c r="T301" i="9"/>
  <c r="U301" i="9"/>
  <c r="V301" i="9"/>
  <c r="W301" i="9"/>
  <c r="X301" i="9"/>
  <c r="Y301" i="9"/>
  <c r="Z301" i="9"/>
  <c r="AA301" i="9"/>
  <c r="AB301" i="9"/>
  <c r="AC301" i="9"/>
  <c r="AD301" i="9"/>
  <c r="AE301" i="9"/>
  <c r="AF301" i="9"/>
  <c r="AG301" i="9"/>
  <c r="AH301" i="9"/>
  <c r="AI301" i="9"/>
  <c r="AJ301" i="9"/>
  <c r="AK301" i="9"/>
  <c r="AL301" i="9"/>
  <c r="AM301" i="9"/>
  <c r="AN301" i="9"/>
  <c r="K302" i="9"/>
  <c r="L302" i="9"/>
  <c r="M302" i="9"/>
  <c r="N302" i="9"/>
  <c r="O302" i="9"/>
  <c r="P302" i="9"/>
  <c r="Q302" i="9"/>
  <c r="R302" i="9"/>
  <c r="S302" i="9"/>
  <c r="T302" i="9"/>
  <c r="U302" i="9"/>
  <c r="V302" i="9"/>
  <c r="W302" i="9"/>
  <c r="X302" i="9"/>
  <c r="Y302" i="9"/>
  <c r="Z302" i="9"/>
  <c r="AA302" i="9"/>
  <c r="AB302" i="9"/>
  <c r="AC302" i="9"/>
  <c r="AD302" i="9"/>
  <c r="AE302" i="9"/>
  <c r="AF302" i="9"/>
  <c r="AG302" i="9"/>
  <c r="AH302" i="9"/>
  <c r="AI302" i="9"/>
  <c r="AJ302" i="9"/>
  <c r="AK302" i="9"/>
  <c r="AL302" i="9"/>
  <c r="AM302" i="9"/>
  <c r="AN302" i="9"/>
  <c r="K303" i="9"/>
  <c r="L303" i="9"/>
  <c r="M303" i="9"/>
  <c r="N303" i="9"/>
  <c r="O303" i="9"/>
  <c r="P303" i="9"/>
  <c r="Q303" i="9"/>
  <c r="R303" i="9"/>
  <c r="S303" i="9"/>
  <c r="T303" i="9"/>
  <c r="U303" i="9"/>
  <c r="V303" i="9"/>
  <c r="W303" i="9"/>
  <c r="X303" i="9"/>
  <c r="Y303" i="9"/>
  <c r="Z303" i="9"/>
  <c r="AA303" i="9"/>
  <c r="AB303" i="9"/>
  <c r="AC303" i="9"/>
  <c r="AD303" i="9"/>
  <c r="AE303" i="9"/>
  <c r="AF303" i="9"/>
  <c r="AG303" i="9"/>
  <c r="AH303" i="9"/>
  <c r="AI303" i="9"/>
  <c r="AJ303" i="9"/>
  <c r="AK303" i="9"/>
  <c r="AL303" i="9"/>
  <c r="AM303" i="9"/>
  <c r="AN303" i="9"/>
  <c r="K304" i="9"/>
  <c r="L304" i="9"/>
  <c r="M304" i="9"/>
  <c r="N304" i="9"/>
  <c r="O304" i="9"/>
  <c r="P304" i="9"/>
  <c r="Q304" i="9"/>
  <c r="R304" i="9"/>
  <c r="S304" i="9"/>
  <c r="T304" i="9"/>
  <c r="U304" i="9"/>
  <c r="V304" i="9"/>
  <c r="W304" i="9"/>
  <c r="X304" i="9"/>
  <c r="Y304" i="9"/>
  <c r="Z304" i="9"/>
  <c r="AA304" i="9"/>
  <c r="AB304" i="9"/>
  <c r="AC304" i="9"/>
  <c r="AD304" i="9"/>
  <c r="AE304" i="9"/>
  <c r="AF304" i="9"/>
  <c r="AG304" i="9"/>
  <c r="AH304" i="9"/>
  <c r="AI304" i="9"/>
  <c r="AJ304" i="9"/>
  <c r="AK304" i="9"/>
  <c r="AL304" i="9"/>
  <c r="AM304" i="9"/>
  <c r="AN304" i="9"/>
  <c r="K305" i="9"/>
  <c r="L305" i="9"/>
  <c r="M305" i="9"/>
  <c r="N305" i="9"/>
  <c r="O305" i="9"/>
  <c r="P305" i="9"/>
  <c r="Q305" i="9"/>
  <c r="R305" i="9"/>
  <c r="S305" i="9"/>
  <c r="T305" i="9"/>
  <c r="U305" i="9"/>
  <c r="V305" i="9"/>
  <c r="W305" i="9"/>
  <c r="X305" i="9"/>
  <c r="Y305" i="9"/>
  <c r="Z305" i="9"/>
  <c r="AA305" i="9"/>
  <c r="AB305" i="9"/>
  <c r="AC305" i="9"/>
  <c r="AD305" i="9"/>
  <c r="AE305" i="9"/>
  <c r="AF305" i="9"/>
  <c r="AG305" i="9"/>
  <c r="AH305" i="9"/>
  <c r="AI305" i="9"/>
  <c r="AJ305" i="9"/>
  <c r="AK305" i="9"/>
  <c r="AL305" i="9"/>
  <c r="AM305" i="9"/>
  <c r="AN305" i="9"/>
  <c r="K306" i="9"/>
  <c r="L306" i="9"/>
  <c r="M306" i="9"/>
  <c r="N306" i="9"/>
  <c r="O306" i="9"/>
  <c r="P306" i="9"/>
  <c r="Q306" i="9"/>
  <c r="R306" i="9"/>
  <c r="S306" i="9"/>
  <c r="T306" i="9"/>
  <c r="U306" i="9"/>
  <c r="V306" i="9"/>
  <c r="W306" i="9"/>
  <c r="X306" i="9"/>
  <c r="Y306" i="9"/>
  <c r="Z306" i="9"/>
  <c r="AA306" i="9"/>
  <c r="AB306" i="9"/>
  <c r="AC306" i="9"/>
  <c r="AD306" i="9"/>
  <c r="AE306" i="9"/>
  <c r="AF306" i="9"/>
  <c r="AG306" i="9"/>
  <c r="AH306" i="9"/>
  <c r="AI306" i="9"/>
  <c r="AJ306" i="9"/>
  <c r="AK306" i="9"/>
  <c r="AL306" i="9"/>
  <c r="AM306" i="9"/>
  <c r="AN306" i="9"/>
  <c r="K307" i="9"/>
  <c r="L307" i="9"/>
  <c r="M307" i="9"/>
  <c r="N307" i="9"/>
  <c r="O307" i="9"/>
  <c r="P307" i="9"/>
  <c r="Q307" i="9"/>
  <c r="R307" i="9"/>
  <c r="S307" i="9"/>
  <c r="T307" i="9"/>
  <c r="U307" i="9"/>
  <c r="V307" i="9"/>
  <c r="W307" i="9"/>
  <c r="X307" i="9"/>
  <c r="Y307" i="9"/>
  <c r="Z307" i="9"/>
  <c r="AA307" i="9"/>
  <c r="AB307" i="9"/>
  <c r="AC307" i="9"/>
  <c r="AD307" i="9"/>
  <c r="AE307" i="9"/>
  <c r="AF307" i="9"/>
  <c r="AG307" i="9"/>
  <c r="AH307" i="9"/>
  <c r="AI307" i="9"/>
  <c r="AJ307" i="9"/>
  <c r="AK307" i="9"/>
  <c r="AL307" i="9"/>
  <c r="AM307" i="9"/>
  <c r="AN307" i="9"/>
  <c r="K308" i="9"/>
  <c r="L308" i="9"/>
  <c r="M308" i="9"/>
  <c r="N308" i="9"/>
  <c r="O308" i="9"/>
  <c r="P308" i="9"/>
  <c r="Q308" i="9"/>
  <c r="R308" i="9"/>
  <c r="S308" i="9"/>
  <c r="T308" i="9"/>
  <c r="U308" i="9"/>
  <c r="V308" i="9"/>
  <c r="W308" i="9"/>
  <c r="X308" i="9"/>
  <c r="Y308" i="9"/>
  <c r="Z308" i="9"/>
  <c r="AA308" i="9"/>
  <c r="AB308" i="9"/>
  <c r="AC308" i="9"/>
  <c r="AD308" i="9"/>
  <c r="AE308" i="9"/>
  <c r="AF308" i="9"/>
  <c r="AG308" i="9"/>
  <c r="AH308" i="9"/>
  <c r="AI308" i="9"/>
  <c r="AJ308" i="9"/>
  <c r="AK308" i="9"/>
  <c r="AL308" i="9"/>
  <c r="AM308" i="9"/>
  <c r="AN308" i="9"/>
  <c r="K309" i="9"/>
  <c r="L309" i="9"/>
  <c r="M309" i="9"/>
  <c r="N309" i="9"/>
  <c r="O309" i="9"/>
  <c r="P309" i="9"/>
  <c r="Q309" i="9"/>
  <c r="R309" i="9"/>
  <c r="S309" i="9"/>
  <c r="T309" i="9"/>
  <c r="U309" i="9"/>
  <c r="V309" i="9"/>
  <c r="W309" i="9"/>
  <c r="X309" i="9"/>
  <c r="Y309" i="9"/>
  <c r="Z309" i="9"/>
  <c r="AA309" i="9"/>
  <c r="AB309" i="9"/>
  <c r="AC309" i="9"/>
  <c r="AD309" i="9"/>
  <c r="AE309" i="9"/>
  <c r="AF309" i="9"/>
  <c r="AG309" i="9"/>
  <c r="AH309" i="9"/>
  <c r="AI309" i="9"/>
  <c r="AJ309" i="9"/>
  <c r="AK309" i="9"/>
  <c r="AL309" i="9"/>
  <c r="AM309" i="9"/>
  <c r="AN309" i="9"/>
  <c r="K310" i="9"/>
  <c r="L310" i="9"/>
  <c r="M310" i="9"/>
  <c r="N310" i="9"/>
  <c r="O310" i="9"/>
  <c r="P310" i="9"/>
  <c r="Q310" i="9"/>
  <c r="R310" i="9"/>
  <c r="S310" i="9"/>
  <c r="T310" i="9"/>
  <c r="U310" i="9"/>
  <c r="V310" i="9"/>
  <c r="W310" i="9"/>
  <c r="X310" i="9"/>
  <c r="Y310" i="9"/>
  <c r="Z310" i="9"/>
  <c r="AA310" i="9"/>
  <c r="AB310" i="9"/>
  <c r="AC310" i="9"/>
  <c r="AD310" i="9"/>
  <c r="AE310" i="9"/>
  <c r="AF310" i="9"/>
  <c r="AG310" i="9"/>
  <c r="AH310" i="9"/>
  <c r="AI310" i="9"/>
  <c r="AJ310" i="9"/>
  <c r="AK310" i="9"/>
  <c r="AL310" i="9"/>
  <c r="AM310" i="9"/>
  <c r="AN310" i="9"/>
  <c r="K311" i="9"/>
  <c r="L311" i="9"/>
  <c r="M311" i="9"/>
  <c r="N311" i="9"/>
  <c r="O311" i="9"/>
  <c r="P311" i="9"/>
  <c r="Q311" i="9"/>
  <c r="R311" i="9"/>
  <c r="S311" i="9"/>
  <c r="T311" i="9"/>
  <c r="U311" i="9"/>
  <c r="V311" i="9"/>
  <c r="W311" i="9"/>
  <c r="X311" i="9"/>
  <c r="Y311" i="9"/>
  <c r="Z311" i="9"/>
  <c r="AA311" i="9"/>
  <c r="AB311" i="9"/>
  <c r="AC311" i="9"/>
  <c r="AD311" i="9"/>
  <c r="AE311" i="9"/>
  <c r="AF311" i="9"/>
  <c r="AG311" i="9"/>
  <c r="AH311" i="9"/>
  <c r="AI311" i="9"/>
  <c r="AJ311" i="9"/>
  <c r="AK311" i="9"/>
  <c r="AL311" i="9"/>
  <c r="AM311" i="9"/>
  <c r="AN311" i="9"/>
  <c r="K312" i="9"/>
  <c r="L312" i="9"/>
  <c r="M312" i="9"/>
  <c r="N312" i="9"/>
  <c r="O312" i="9"/>
  <c r="P312" i="9"/>
  <c r="Q312" i="9"/>
  <c r="R312" i="9"/>
  <c r="S312" i="9"/>
  <c r="T312" i="9"/>
  <c r="U312" i="9"/>
  <c r="V312" i="9"/>
  <c r="W312" i="9"/>
  <c r="X312" i="9"/>
  <c r="Y312" i="9"/>
  <c r="Z312" i="9"/>
  <c r="AA312" i="9"/>
  <c r="AB312" i="9"/>
  <c r="AC312" i="9"/>
  <c r="AD312" i="9"/>
  <c r="AE312" i="9"/>
  <c r="AF312" i="9"/>
  <c r="AG312" i="9"/>
  <c r="AH312" i="9"/>
  <c r="AI312" i="9"/>
  <c r="AJ312" i="9"/>
  <c r="AK312" i="9"/>
  <c r="AL312" i="9"/>
  <c r="AM312" i="9"/>
  <c r="AN312" i="9"/>
  <c r="K313" i="9"/>
  <c r="L313" i="9"/>
  <c r="M313" i="9"/>
  <c r="N313" i="9"/>
  <c r="O313" i="9"/>
  <c r="P313" i="9"/>
  <c r="Q313" i="9"/>
  <c r="R313" i="9"/>
  <c r="S313" i="9"/>
  <c r="T313" i="9"/>
  <c r="U313" i="9"/>
  <c r="V313" i="9"/>
  <c r="W313" i="9"/>
  <c r="X313" i="9"/>
  <c r="Y313" i="9"/>
  <c r="Z313" i="9"/>
  <c r="AA313" i="9"/>
  <c r="AB313" i="9"/>
  <c r="AC313" i="9"/>
  <c r="AD313" i="9"/>
  <c r="AE313" i="9"/>
  <c r="AF313" i="9"/>
  <c r="AG313" i="9"/>
  <c r="AH313" i="9"/>
  <c r="AI313" i="9"/>
  <c r="AJ313" i="9"/>
  <c r="AK313" i="9"/>
  <c r="AL313" i="9"/>
  <c r="AM313" i="9"/>
  <c r="AN313" i="9"/>
  <c r="K314" i="9"/>
  <c r="L314" i="9"/>
  <c r="M314" i="9"/>
  <c r="N314" i="9"/>
  <c r="O314" i="9"/>
  <c r="P314" i="9"/>
  <c r="Q314" i="9"/>
  <c r="R314" i="9"/>
  <c r="S314" i="9"/>
  <c r="T314" i="9"/>
  <c r="U314" i="9"/>
  <c r="V314" i="9"/>
  <c r="W314" i="9"/>
  <c r="X314" i="9"/>
  <c r="Y314" i="9"/>
  <c r="Z314" i="9"/>
  <c r="AA314" i="9"/>
  <c r="AB314" i="9"/>
  <c r="AC314" i="9"/>
  <c r="AD314" i="9"/>
  <c r="AE314" i="9"/>
  <c r="AF314" i="9"/>
  <c r="AG314" i="9"/>
  <c r="AH314" i="9"/>
  <c r="AI314" i="9"/>
  <c r="AJ314" i="9"/>
  <c r="AK314" i="9"/>
  <c r="AL314" i="9"/>
  <c r="AM314" i="9"/>
  <c r="AN314" i="9"/>
  <c r="K315" i="9"/>
  <c r="L315" i="9"/>
  <c r="M315" i="9"/>
  <c r="N315" i="9"/>
  <c r="O315" i="9"/>
  <c r="P315" i="9"/>
  <c r="Q315" i="9"/>
  <c r="R315" i="9"/>
  <c r="S315" i="9"/>
  <c r="T315" i="9"/>
  <c r="U315" i="9"/>
  <c r="V315" i="9"/>
  <c r="W315" i="9"/>
  <c r="X315" i="9"/>
  <c r="Y315" i="9"/>
  <c r="Z315" i="9"/>
  <c r="AA315" i="9"/>
  <c r="AB315" i="9"/>
  <c r="AC315" i="9"/>
  <c r="AD315" i="9"/>
  <c r="AE315" i="9"/>
  <c r="AF315" i="9"/>
  <c r="AG315" i="9"/>
  <c r="AH315" i="9"/>
  <c r="AI315" i="9"/>
  <c r="AJ315" i="9"/>
  <c r="AK315" i="9"/>
  <c r="AL315" i="9"/>
  <c r="AM315" i="9"/>
  <c r="AN315" i="9"/>
  <c r="K316" i="9"/>
  <c r="L316" i="9"/>
  <c r="M316" i="9"/>
  <c r="N316" i="9"/>
  <c r="O316" i="9"/>
  <c r="P316" i="9"/>
  <c r="Q316" i="9"/>
  <c r="R316" i="9"/>
  <c r="S316" i="9"/>
  <c r="T316" i="9"/>
  <c r="U316" i="9"/>
  <c r="V316" i="9"/>
  <c r="W316" i="9"/>
  <c r="X316" i="9"/>
  <c r="Y316" i="9"/>
  <c r="Z316" i="9"/>
  <c r="AA316" i="9"/>
  <c r="AB316" i="9"/>
  <c r="AC316" i="9"/>
  <c r="AD316" i="9"/>
  <c r="AE316" i="9"/>
  <c r="AF316" i="9"/>
  <c r="AG316" i="9"/>
  <c r="AH316" i="9"/>
  <c r="AI316" i="9"/>
  <c r="AJ316" i="9"/>
  <c r="AK316" i="9"/>
  <c r="AL316" i="9"/>
  <c r="AM316" i="9"/>
  <c r="AN316" i="9"/>
  <c r="K317" i="9"/>
  <c r="L317" i="9"/>
  <c r="M317" i="9"/>
  <c r="N317" i="9"/>
  <c r="O317" i="9"/>
  <c r="P317" i="9"/>
  <c r="Q317" i="9"/>
  <c r="R317" i="9"/>
  <c r="S317" i="9"/>
  <c r="T317" i="9"/>
  <c r="U317" i="9"/>
  <c r="V317" i="9"/>
  <c r="W317" i="9"/>
  <c r="X317" i="9"/>
  <c r="Y317" i="9"/>
  <c r="Z317" i="9"/>
  <c r="AA317" i="9"/>
  <c r="AB317" i="9"/>
  <c r="AC317" i="9"/>
  <c r="AD317" i="9"/>
  <c r="AE317" i="9"/>
  <c r="AF317" i="9"/>
  <c r="AG317" i="9"/>
  <c r="AH317" i="9"/>
  <c r="AI317" i="9"/>
  <c r="AJ317" i="9"/>
  <c r="AK317" i="9"/>
  <c r="AL317" i="9"/>
  <c r="AM317" i="9"/>
  <c r="AN317" i="9"/>
  <c r="K318" i="9"/>
  <c r="L318" i="9"/>
  <c r="M318" i="9"/>
  <c r="N318" i="9"/>
  <c r="O318" i="9"/>
  <c r="P318" i="9"/>
  <c r="Q318" i="9"/>
  <c r="R318" i="9"/>
  <c r="S318" i="9"/>
  <c r="T318" i="9"/>
  <c r="U318" i="9"/>
  <c r="V318" i="9"/>
  <c r="W318" i="9"/>
  <c r="X318" i="9"/>
  <c r="Y318" i="9"/>
  <c r="Z318" i="9"/>
  <c r="AA318" i="9"/>
  <c r="AB318" i="9"/>
  <c r="AC318" i="9"/>
  <c r="AD318" i="9"/>
  <c r="AE318" i="9"/>
  <c r="AF318" i="9"/>
  <c r="AG318" i="9"/>
  <c r="AH318" i="9"/>
  <c r="AI318" i="9"/>
  <c r="AJ318" i="9"/>
  <c r="AK318" i="9"/>
  <c r="AL318" i="9"/>
  <c r="AM318" i="9"/>
  <c r="AN318" i="9"/>
  <c r="K319" i="9"/>
  <c r="L319" i="9"/>
  <c r="M319" i="9"/>
  <c r="N319" i="9"/>
  <c r="O319" i="9"/>
  <c r="P319" i="9"/>
  <c r="Q319" i="9"/>
  <c r="R319" i="9"/>
  <c r="S319" i="9"/>
  <c r="T319" i="9"/>
  <c r="U319" i="9"/>
  <c r="V319" i="9"/>
  <c r="W319" i="9"/>
  <c r="X319" i="9"/>
  <c r="Y319" i="9"/>
  <c r="Z319" i="9"/>
  <c r="AA319" i="9"/>
  <c r="AB319" i="9"/>
  <c r="AC319" i="9"/>
  <c r="AD319" i="9"/>
  <c r="AE319" i="9"/>
  <c r="AF319" i="9"/>
  <c r="AG319" i="9"/>
  <c r="AH319" i="9"/>
  <c r="AI319" i="9"/>
  <c r="AJ319" i="9"/>
  <c r="AK319" i="9"/>
  <c r="AL319" i="9"/>
  <c r="AM319" i="9"/>
  <c r="AN319" i="9"/>
  <c r="K320" i="9"/>
  <c r="L320" i="9"/>
  <c r="M320" i="9"/>
  <c r="N320" i="9"/>
  <c r="O320" i="9"/>
  <c r="P320" i="9"/>
  <c r="Q320" i="9"/>
  <c r="R320" i="9"/>
  <c r="S320" i="9"/>
  <c r="T320" i="9"/>
  <c r="U320" i="9"/>
  <c r="V320" i="9"/>
  <c r="W320" i="9"/>
  <c r="X320" i="9"/>
  <c r="Y320" i="9"/>
  <c r="Z320" i="9"/>
  <c r="AA320" i="9"/>
  <c r="AB320" i="9"/>
  <c r="AC320" i="9"/>
  <c r="AD320" i="9"/>
  <c r="AE320" i="9"/>
  <c r="AF320" i="9"/>
  <c r="AG320" i="9"/>
  <c r="AH320" i="9"/>
  <c r="AI320" i="9"/>
  <c r="AJ320" i="9"/>
  <c r="AK320" i="9"/>
  <c r="AL320" i="9"/>
  <c r="AM320" i="9"/>
  <c r="AN320" i="9"/>
  <c r="K321" i="9"/>
  <c r="L321" i="9"/>
  <c r="M321" i="9"/>
  <c r="N321" i="9"/>
  <c r="O321" i="9"/>
  <c r="P321" i="9"/>
  <c r="Q321" i="9"/>
  <c r="R321" i="9"/>
  <c r="S321" i="9"/>
  <c r="T321" i="9"/>
  <c r="U321" i="9"/>
  <c r="V321" i="9"/>
  <c r="W321" i="9"/>
  <c r="X321" i="9"/>
  <c r="Y321" i="9"/>
  <c r="Z321" i="9"/>
  <c r="AA321" i="9"/>
  <c r="AB321" i="9"/>
  <c r="AC321" i="9"/>
  <c r="AD321" i="9"/>
  <c r="AE321" i="9"/>
  <c r="AF321" i="9"/>
  <c r="AG321" i="9"/>
  <c r="AH321" i="9"/>
  <c r="AI321" i="9"/>
  <c r="AJ321" i="9"/>
  <c r="AK321" i="9"/>
  <c r="AL321" i="9"/>
  <c r="AM321" i="9"/>
  <c r="AN321" i="9"/>
  <c r="K322" i="9"/>
  <c r="L322" i="9"/>
  <c r="M322" i="9"/>
  <c r="N322" i="9"/>
  <c r="O322" i="9"/>
  <c r="P322" i="9"/>
  <c r="Q322" i="9"/>
  <c r="R322" i="9"/>
  <c r="S322" i="9"/>
  <c r="T322" i="9"/>
  <c r="U322" i="9"/>
  <c r="V322" i="9"/>
  <c r="W322" i="9"/>
  <c r="X322" i="9"/>
  <c r="Y322" i="9"/>
  <c r="Z322" i="9"/>
  <c r="AA322" i="9"/>
  <c r="AB322" i="9"/>
  <c r="AC322" i="9"/>
  <c r="AD322" i="9"/>
  <c r="AE322" i="9"/>
  <c r="AF322" i="9"/>
  <c r="AG322" i="9"/>
  <c r="AH322" i="9"/>
  <c r="AI322" i="9"/>
  <c r="AJ322" i="9"/>
  <c r="AK322" i="9"/>
  <c r="AL322" i="9"/>
  <c r="AM322" i="9"/>
  <c r="AN322" i="9"/>
  <c r="K323" i="9"/>
  <c r="L323" i="9"/>
  <c r="M323" i="9"/>
  <c r="N323" i="9"/>
  <c r="O323" i="9"/>
  <c r="P323" i="9"/>
  <c r="Q323" i="9"/>
  <c r="R323" i="9"/>
  <c r="S323" i="9"/>
  <c r="T323" i="9"/>
  <c r="U323" i="9"/>
  <c r="V323" i="9"/>
  <c r="W323" i="9"/>
  <c r="X323" i="9"/>
  <c r="Y323" i="9"/>
  <c r="Z323" i="9"/>
  <c r="AA323" i="9"/>
  <c r="AB323" i="9"/>
  <c r="AC323" i="9"/>
  <c r="AD323" i="9"/>
  <c r="AE323" i="9"/>
  <c r="AF323" i="9"/>
  <c r="AG323" i="9"/>
  <c r="AH323" i="9"/>
  <c r="AI323" i="9"/>
  <c r="AJ323" i="9"/>
  <c r="AK323" i="9"/>
  <c r="AL323" i="9"/>
  <c r="AM323" i="9"/>
  <c r="AN323" i="9"/>
  <c r="K324" i="9"/>
  <c r="L324" i="9"/>
  <c r="M324" i="9"/>
  <c r="N324" i="9"/>
  <c r="O324" i="9"/>
  <c r="P324" i="9"/>
  <c r="Q324" i="9"/>
  <c r="R324" i="9"/>
  <c r="S324" i="9"/>
  <c r="T324" i="9"/>
  <c r="U324" i="9"/>
  <c r="V324" i="9"/>
  <c r="W324" i="9"/>
  <c r="X324" i="9"/>
  <c r="Y324" i="9"/>
  <c r="Z324" i="9"/>
  <c r="AA324" i="9"/>
  <c r="AB324" i="9"/>
  <c r="AC324" i="9"/>
  <c r="AD324" i="9"/>
  <c r="AE324" i="9"/>
  <c r="AF324" i="9"/>
  <c r="AG324" i="9"/>
  <c r="AH324" i="9"/>
  <c r="AI324" i="9"/>
  <c r="AJ324" i="9"/>
  <c r="AK324" i="9"/>
  <c r="AL324" i="9"/>
  <c r="AM324" i="9"/>
  <c r="AN324" i="9"/>
  <c r="K325" i="9"/>
  <c r="L325" i="9"/>
  <c r="M325" i="9"/>
  <c r="N325" i="9"/>
  <c r="O325" i="9"/>
  <c r="P325" i="9"/>
  <c r="Q325" i="9"/>
  <c r="R325" i="9"/>
  <c r="S325" i="9"/>
  <c r="T325" i="9"/>
  <c r="U325" i="9"/>
  <c r="V325" i="9"/>
  <c r="W325" i="9"/>
  <c r="X325" i="9"/>
  <c r="Y325" i="9"/>
  <c r="Z325" i="9"/>
  <c r="AA325" i="9"/>
  <c r="AB325" i="9"/>
  <c r="AC325" i="9"/>
  <c r="AD325" i="9"/>
  <c r="AE325" i="9"/>
  <c r="AF325" i="9"/>
  <c r="AG325" i="9"/>
  <c r="AH325" i="9"/>
  <c r="AI325" i="9"/>
  <c r="AJ325" i="9"/>
  <c r="AK325" i="9"/>
  <c r="AL325" i="9"/>
  <c r="AM325" i="9"/>
  <c r="AN325" i="9"/>
  <c r="K326" i="9"/>
  <c r="L326" i="9"/>
  <c r="M326" i="9"/>
  <c r="N326" i="9"/>
  <c r="O326" i="9"/>
  <c r="P326" i="9"/>
  <c r="Q326" i="9"/>
  <c r="R326" i="9"/>
  <c r="S326" i="9"/>
  <c r="T326" i="9"/>
  <c r="U326" i="9"/>
  <c r="V326" i="9"/>
  <c r="W326" i="9"/>
  <c r="X326" i="9"/>
  <c r="Y326" i="9"/>
  <c r="Z326" i="9"/>
  <c r="AA326" i="9"/>
  <c r="AB326" i="9"/>
  <c r="AC326" i="9"/>
  <c r="AD326" i="9"/>
  <c r="AE326" i="9"/>
  <c r="AF326" i="9"/>
  <c r="AG326" i="9"/>
  <c r="AH326" i="9"/>
  <c r="AI326" i="9"/>
  <c r="AJ326" i="9"/>
  <c r="AK326" i="9"/>
  <c r="AL326" i="9"/>
  <c r="AM326" i="9"/>
  <c r="AN326" i="9"/>
  <c r="K327" i="9"/>
  <c r="L327" i="9"/>
  <c r="M327" i="9"/>
  <c r="N327" i="9"/>
  <c r="O327" i="9"/>
  <c r="P327" i="9"/>
  <c r="Q327" i="9"/>
  <c r="R327" i="9"/>
  <c r="S327" i="9"/>
  <c r="T327" i="9"/>
  <c r="U327" i="9"/>
  <c r="V327" i="9"/>
  <c r="W327" i="9"/>
  <c r="X327" i="9"/>
  <c r="Y327" i="9"/>
  <c r="Z327" i="9"/>
  <c r="AA327" i="9"/>
  <c r="AB327" i="9"/>
  <c r="AC327" i="9"/>
  <c r="AD327" i="9"/>
  <c r="AE327" i="9"/>
  <c r="AF327" i="9"/>
  <c r="AG327" i="9"/>
  <c r="AH327" i="9"/>
  <c r="AI327" i="9"/>
  <c r="AJ327" i="9"/>
  <c r="AK327" i="9"/>
  <c r="AL327" i="9"/>
  <c r="AM327" i="9"/>
  <c r="AN327" i="9"/>
  <c r="K328" i="9"/>
  <c r="L328" i="9"/>
  <c r="M328" i="9"/>
  <c r="N328" i="9"/>
  <c r="O328" i="9"/>
  <c r="P328" i="9"/>
  <c r="Q328" i="9"/>
  <c r="R328" i="9"/>
  <c r="S328" i="9"/>
  <c r="T328" i="9"/>
  <c r="U328" i="9"/>
  <c r="V328" i="9"/>
  <c r="W328" i="9"/>
  <c r="X328" i="9"/>
  <c r="Y328" i="9"/>
  <c r="Z328" i="9"/>
  <c r="AA328" i="9"/>
  <c r="AB328" i="9"/>
  <c r="AC328" i="9"/>
  <c r="AD328" i="9"/>
  <c r="AE328" i="9"/>
  <c r="AF328" i="9"/>
  <c r="AG328" i="9"/>
  <c r="AH328" i="9"/>
  <c r="AI328" i="9"/>
  <c r="AJ328" i="9"/>
  <c r="AK328" i="9"/>
  <c r="AL328" i="9"/>
  <c r="AM328" i="9"/>
  <c r="AN328" i="9"/>
  <c r="K329" i="9"/>
  <c r="L329" i="9"/>
  <c r="M329" i="9"/>
  <c r="N329" i="9"/>
  <c r="O329" i="9"/>
  <c r="P329" i="9"/>
  <c r="Q329" i="9"/>
  <c r="R329" i="9"/>
  <c r="S329" i="9"/>
  <c r="T329" i="9"/>
  <c r="U329" i="9"/>
  <c r="V329" i="9"/>
  <c r="W329" i="9"/>
  <c r="X329" i="9"/>
  <c r="Y329" i="9"/>
  <c r="Z329" i="9"/>
  <c r="AA329" i="9"/>
  <c r="AB329" i="9"/>
  <c r="AC329" i="9"/>
  <c r="AD329" i="9"/>
  <c r="AE329" i="9"/>
  <c r="AF329" i="9"/>
  <c r="AG329" i="9"/>
  <c r="AH329" i="9"/>
  <c r="AI329" i="9"/>
  <c r="AJ329" i="9"/>
  <c r="AK329" i="9"/>
  <c r="AL329" i="9"/>
  <c r="AM329" i="9"/>
  <c r="AN329" i="9"/>
  <c r="K330" i="9"/>
  <c r="L330" i="9"/>
  <c r="M330" i="9"/>
  <c r="N330" i="9"/>
  <c r="O330" i="9"/>
  <c r="P330" i="9"/>
  <c r="Q330" i="9"/>
  <c r="R330" i="9"/>
  <c r="S330" i="9"/>
  <c r="T330" i="9"/>
  <c r="U330" i="9"/>
  <c r="V330" i="9"/>
  <c r="W330" i="9"/>
  <c r="X330" i="9"/>
  <c r="Y330" i="9"/>
  <c r="Z330" i="9"/>
  <c r="AA330" i="9"/>
  <c r="AB330" i="9"/>
  <c r="AC330" i="9"/>
  <c r="AD330" i="9"/>
  <c r="AE330" i="9"/>
  <c r="AF330" i="9"/>
  <c r="AG330" i="9"/>
  <c r="AH330" i="9"/>
  <c r="AI330" i="9"/>
  <c r="AJ330" i="9"/>
  <c r="AK330" i="9"/>
  <c r="AL330" i="9"/>
  <c r="AM330" i="9"/>
  <c r="AN330" i="9"/>
  <c r="K331" i="9"/>
  <c r="L331" i="9"/>
  <c r="M331" i="9"/>
  <c r="N331" i="9"/>
  <c r="O331" i="9"/>
  <c r="P331" i="9"/>
  <c r="Q331" i="9"/>
  <c r="R331" i="9"/>
  <c r="S331" i="9"/>
  <c r="T331" i="9"/>
  <c r="U331" i="9"/>
  <c r="V331" i="9"/>
  <c r="W331" i="9"/>
  <c r="X331" i="9"/>
  <c r="Y331" i="9"/>
  <c r="Z331" i="9"/>
  <c r="AA331" i="9"/>
  <c r="AB331" i="9"/>
  <c r="AC331" i="9"/>
  <c r="AD331" i="9"/>
  <c r="AE331" i="9"/>
  <c r="AF331" i="9"/>
  <c r="AG331" i="9"/>
  <c r="AH331" i="9"/>
  <c r="AI331" i="9"/>
  <c r="AJ331" i="9"/>
  <c r="AK331" i="9"/>
  <c r="AL331" i="9"/>
  <c r="AM331" i="9"/>
  <c r="AN331" i="9"/>
  <c r="K332" i="9"/>
  <c r="L332" i="9"/>
  <c r="M332" i="9"/>
  <c r="N332" i="9"/>
  <c r="O332" i="9"/>
  <c r="P332" i="9"/>
  <c r="Q332" i="9"/>
  <c r="R332" i="9"/>
  <c r="S332" i="9"/>
  <c r="T332" i="9"/>
  <c r="U332" i="9"/>
  <c r="V332" i="9"/>
  <c r="W332" i="9"/>
  <c r="X332" i="9"/>
  <c r="Y332" i="9"/>
  <c r="Z332" i="9"/>
  <c r="AA332" i="9"/>
  <c r="AB332" i="9"/>
  <c r="AC332" i="9"/>
  <c r="AD332" i="9"/>
  <c r="AE332" i="9"/>
  <c r="AF332" i="9"/>
  <c r="AG332" i="9"/>
  <c r="AH332" i="9"/>
  <c r="AI332" i="9"/>
  <c r="AJ332" i="9"/>
  <c r="AK332" i="9"/>
  <c r="AL332" i="9"/>
  <c r="AM332" i="9"/>
  <c r="AN332" i="9"/>
  <c r="K333" i="9"/>
  <c r="L333" i="9"/>
  <c r="M333" i="9"/>
  <c r="N333" i="9"/>
  <c r="O333" i="9"/>
  <c r="P333" i="9"/>
  <c r="Q333" i="9"/>
  <c r="R333" i="9"/>
  <c r="S333" i="9"/>
  <c r="T333" i="9"/>
  <c r="U333" i="9"/>
  <c r="V333" i="9"/>
  <c r="W333" i="9"/>
  <c r="X333" i="9"/>
  <c r="Y333" i="9"/>
  <c r="Z333" i="9"/>
  <c r="AA333" i="9"/>
  <c r="AB333" i="9"/>
  <c r="AC333" i="9"/>
  <c r="AD333" i="9"/>
  <c r="AE333" i="9"/>
  <c r="AF333" i="9"/>
  <c r="AG333" i="9"/>
  <c r="AH333" i="9"/>
  <c r="AI333" i="9"/>
  <c r="AJ333" i="9"/>
  <c r="AK333" i="9"/>
  <c r="AL333" i="9"/>
  <c r="AM333" i="9"/>
  <c r="AN333" i="9"/>
  <c r="K334" i="9"/>
  <c r="L334" i="9"/>
  <c r="M334" i="9"/>
  <c r="N334" i="9"/>
  <c r="O334" i="9"/>
  <c r="P334" i="9"/>
  <c r="Q334" i="9"/>
  <c r="R334" i="9"/>
  <c r="S334" i="9"/>
  <c r="T334" i="9"/>
  <c r="U334" i="9"/>
  <c r="V334" i="9"/>
  <c r="W334" i="9"/>
  <c r="X334" i="9"/>
  <c r="Y334" i="9"/>
  <c r="Z334" i="9"/>
  <c r="AA334" i="9"/>
  <c r="AB334" i="9"/>
  <c r="AC334" i="9"/>
  <c r="AD334" i="9"/>
  <c r="AE334" i="9"/>
  <c r="AF334" i="9"/>
  <c r="AG334" i="9"/>
  <c r="AH334" i="9"/>
  <c r="AI334" i="9"/>
  <c r="AJ334" i="9"/>
  <c r="AK334" i="9"/>
  <c r="AL334" i="9"/>
  <c r="AM334" i="9"/>
  <c r="AN334" i="9"/>
  <c r="K335" i="9"/>
  <c r="L335" i="9"/>
  <c r="M335" i="9"/>
  <c r="N335" i="9"/>
  <c r="O335" i="9"/>
  <c r="P335" i="9"/>
  <c r="Q335" i="9"/>
  <c r="R335" i="9"/>
  <c r="S335" i="9"/>
  <c r="T335" i="9"/>
  <c r="U335" i="9"/>
  <c r="V335" i="9"/>
  <c r="W335" i="9"/>
  <c r="X335" i="9"/>
  <c r="Y335" i="9"/>
  <c r="Z335" i="9"/>
  <c r="AA335" i="9"/>
  <c r="AB335" i="9"/>
  <c r="AC335" i="9"/>
  <c r="AD335" i="9"/>
  <c r="AE335" i="9"/>
  <c r="AF335" i="9"/>
  <c r="AG335" i="9"/>
  <c r="AH335" i="9"/>
  <c r="AI335" i="9"/>
  <c r="AJ335" i="9"/>
  <c r="AK335" i="9"/>
  <c r="AL335" i="9"/>
  <c r="AM335" i="9"/>
  <c r="AN335" i="9"/>
  <c r="K336" i="9"/>
  <c r="L336" i="9"/>
  <c r="M336" i="9"/>
  <c r="N336" i="9"/>
  <c r="O336" i="9"/>
  <c r="P336" i="9"/>
  <c r="Q336" i="9"/>
  <c r="R336" i="9"/>
  <c r="S336" i="9"/>
  <c r="T336" i="9"/>
  <c r="U336" i="9"/>
  <c r="V336" i="9"/>
  <c r="W336" i="9"/>
  <c r="X336" i="9"/>
  <c r="Y336" i="9"/>
  <c r="Z336" i="9"/>
  <c r="AA336" i="9"/>
  <c r="AB336" i="9"/>
  <c r="AC336" i="9"/>
  <c r="AD336" i="9"/>
  <c r="AE336" i="9"/>
  <c r="AF336" i="9"/>
  <c r="AG336" i="9"/>
  <c r="AH336" i="9"/>
  <c r="AI336" i="9"/>
  <c r="AJ336" i="9"/>
  <c r="AK336" i="9"/>
  <c r="AL336" i="9"/>
  <c r="AM336" i="9"/>
  <c r="AN336" i="9"/>
  <c r="K337" i="9"/>
  <c r="L337" i="9"/>
  <c r="M337" i="9"/>
  <c r="N337" i="9"/>
  <c r="O337" i="9"/>
  <c r="P337" i="9"/>
  <c r="Q337" i="9"/>
  <c r="R337" i="9"/>
  <c r="S337" i="9"/>
  <c r="T337" i="9"/>
  <c r="U337" i="9"/>
  <c r="V337" i="9"/>
  <c r="W337" i="9"/>
  <c r="X337" i="9"/>
  <c r="Y337" i="9"/>
  <c r="Z337" i="9"/>
  <c r="AA337" i="9"/>
  <c r="AB337" i="9"/>
  <c r="AC337" i="9"/>
  <c r="AD337" i="9"/>
  <c r="AE337" i="9"/>
  <c r="AF337" i="9"/>
  <c r="AG337" i="9"/>
  <c r="AH337" i="9"/>
  <c r="AI337" i="9"/>
  <c r="AJ337" i="9"/>
  <c r="AK337" i="9"/>
  <c r="AL337" i="9"/>
  <c r="AM337" i="9"/>
  <c r="AN337" i="9"/>
  <c r="K338" i="9"/>
  <c r="L338" i="9"/>
  <c r="M338" i="9"/>
  <c r="N338" i="9"/>
  <c r="O338" i="9"/>
  <c r="P338" i="9"/>
  <c r="Q338" i="9"/>
  <c r="R338" i="9"/>
  <c r="S338" i="9"/>
  <c r="T338" i="9"/>
  <c r="U338" i="9"/>
  <c r="V338" i="9"/>
  <c r="W338" i="9"/>
  <c r="X338" i="9"/>
  <c r="Y338" i="9"/>
  <c r="Z338" i="9"/>
  <c r="AA338" i="9"/>
  <c r="AB338" i="9"/>
  <c r="AC338" i="9"/>
  <c r="AD338" i="9"/>
  <c r="AE338" i="9"/>
  <c r="AF338" i="9"/>
  <c r="AG338" i="9"/>
  <c r="AH338" i="9"/>
  <c r="AI338" i="9"/>
  <c r="AJ338" i="9"/>
  <c r="AK338" i="9"/>
  <c r="AL338" i="9"/>
  <c r="AM338" i="9"/>
  <c r="AN338" i="9"/>
  <c r="K339" i="9"/>
  <c r="L339" i="9"/>
  <c r="M339" i="9"/>
  <c r="N339" i="9"/>
  <c r="O339" i="9"/>
  <c r="P339" i="9"/>
  <c r="Q339" i="9"/>
  <c r="R339" i="9"/>
  <c r="S339" i="9"/>
  <c r="T339" i="9"/>
  <c r="U339" i="9"/>
  <c r="V339" i="9"/>
  <c r="W339" i="9"/>
  <c r="X339" i="9"/>
  <c r="Y339" i="9"/>
  <c r="Z339" i="9"/>
  <c r="AA339" i="9"/>
  <c r="AB339" i="9"/>
  <c r="AC339" i="9"/>
  <c r="AD339" i="9"/>
  <c r="AE339" i="9"/>
  <c r="AF339" i="9"/>
  <c r="AG339" i="9"/>
  <c r="AH339" i="9"/>
  <c r="AI339" i="9"/>
  <c r="AJ339" i="9"/>
  <c r="AK339" i="9"/>
  <c r="AL339" i="9"/>
  <c r="AM339" i="9"/>
  <c r="AN339" i="9"/>
  <c r="K340" i="9"/>
  <c r="L340" i="9"/>
  <c r="M340" i="9"/>
  <c r="N340" i="9"/>
  <c r="O340" i="9"/>
  <c r="P340" i="9"/>
  <c r="Q340" i="9"/>
  <c r="R340" i="9"/>
  <c r="S340" i="9"/>
  <c r="T340" i="9"/>
  <c r="U340" i="9"/>
  <c r="V340" i="9"/>
  <c r="W340" i="9"/>
  <c r="X340" i="9"/>
  <c r="Y340" i="9"/>
  <c r="Z340" i="9"/>
  <c r="AA340" i="9"/>
  <c r="AB340" i="9"/>
  <c r="AC340" i="9"/>
  <c r="AD340" i="9"/>
  <c r="AE340" i="9"/>
  <c r="AF340" i="9"/>
  <c r="AG340" i="9"/>
  <c r="AH340" i="9"/>
  <c r="AI340" i="9"/>
  <c r="AJ340" i="9"/>
  <c r="AK340" i="9"/>
  <c r="AL340" i="9"/>
  <c r="AM340" i="9"/>
  <c r="AN340" i="9"/>
  <c r="K341" i="9"/>
  <c r="L341" i="9"/>
  <c r="M341" i="9"/>
  <c r="N341" i="9"/>
  <c r="O341" i="9"/>
  <c r="P341" i="9"/>
  <c r="Q341" i="9"/>
  <c r="R341" i="9"/>
  <c r="S341" i="9"/>
  <c r="T341" i="9"/>
  <c r="U341" i="9"/>
  <c r="V341" i="9"/>
  <c r="W341" i="9"/>
  <c r="X341" i="9"/>
  <c r="Y341" i="9"/>
  <c r="Z341" i="9"/>
  <c r="AA341" i="9"/>
  <c r="AB341" i="9"/>
  <c r="AC341" i="9"/>
  <c r="AD341" i="9"/>
  <c r="AE341" i="9"/>
  <c r="AF341" i="9"/>
  <c r="AG341" i="9"/>
  <c r="AH341" i="9"/>
  <c r="AI341" i="9"/>
  <c r="AJ341" i="9"/>
  <c r="AK341" i="9"/>
  <c r="AL341" i="9"/>
  <c r="AM341" i="9"/>
  <c r="AN341" i="9"/>
  <c r="K342" i="9"/>
  <c r="L342" i="9"/>
  <c r="M342" i="9"/>
  <c r="N342" i="9"/>
  <c r="O342" i="9"/>
  <c r="P342" i="9"/>
  <c r="Q342" i="9"/>
  <c r="R342" i="9"/>
  <c r="S342" i="9"/>
  <c r="T342" i="9"/>
  <c r="U342" i="9"/>
  <c r="V342" i="9"/>
  <c r="W342" i="9"/>
  <c r="X342" i="9"/>
  <c r="Y342" i="9"/>
  <c r="Z342" i="9"/>
  <c r="AA342" i="9"/>
  <c r="AB342" i="9"/>
  <c r="AC342" i="9"/>
  <c r="AD342" i="9"/>
  <c r="AE342" i="9"/>
  <c r="AF342" i="9"/>
  <c r="AG342" i="9"/>
  <c r="AH342" i="9"/>
  <c r="AI342" i="9"/>
  <c r="AJ342" i="9"/>
  <c r="AK342" i="9"/>
  <c r="AL342" i="9"/>
  <c r="AM342" i="9"/>
  <c r="AN342" i="9"/>
  <c r="K343" i="9"/>
  <c r="L343" i="9"/>
  <c r="M343" i="9"/>
  <c r="N343" i="9"/>
  <c r="O343" i="9"/>
  <c r="P343" i="9"/>
  <c r="Q343" i="9"/>
  <c r="R343" i="9"/>
  <c r="S343" i="9"/>
  <c r="T343" i="9"/>
  <c r="U343" i="9"/>
  <c r="V343" i="9"/>
  <c r="W343" i="9"/>
  <c r="X343" i="9"/>
  <c r="Y343" i="9"/>
  <c r="Z343" i="9"/>
  <c r="AA343" i="9"/>
  <c r="AB343" i="9"/>
  <c r="AC343" i="9"/>
  <c r="AD343" i="9"/>
  <c r="AE343" i="9"/>
  <c r="AF343" i="9"/>
  <c r="AG343" i="9"/>
  <c r="AH343" i="9"/>
  <c r="AI343" i="9"/>
  <c r="AJ343" i="9"/>
  <c r="AK343" i="9"/>
  <c r="AL343" i="9"/>
  <c r="AM343" i="9"/>
  <c r="AN343" i="9"/>
  <c r="K344" i="9"/>
  <c r="L344" i="9"/>
  <c r="M344" i="9"/>
  <c r="N344" i="9"/>
  <c r="O344" i="9"/>
  <c r="P344" i="9"/>
  <c r="Q344" i="9"/>
  <c r="R344" i="9"/>
  <c r="S344" i="9"/>
  <c r="T344" i="9"/>
  <c r="U344" i="9"/>
  <c r="V344" i="9"/>
  <c r="W344" i="9"/>
  <c r="X344" i="9"/>
  <c r="Y344" i="9"/>
  <c r="Z344" i="9"/>
  <c r="AA344" i="9"/>
  <c r="AB344" i="9"/>
  <c r="AC344" i="9"/>
  <c r="AD344" i="9"/>
  <c r="AE344" i="9"/>
  <c r="AF344" i="9"/>
  <c r="AG344" i="9"/>
  <c r="AH344" i="9"/>
  <c r="AI344" i="9"/>
  <c r="AJ344" i="9"/>
  <c r="AK344" i="9"/>
  <c r="AL344" i="9"/>
  <c r="AM344" i="9"/>
  <c r="AN344" i="9"/>
  <c r="K345" i="9"/>
  <c r="L345" i="9"/>
  <c r="M345" i="9"/>
  <c r="N345" i="9"/>
  <c r="O345" i="9"/>
  <c r="P345" i="9"/>
  <c r="Q345" i="9"/>
  <c r="R345" i="9"/>
  <c r="S345" i="9"/>
  <c r="T345" i="9"/>
  <c r="U345" i="9"/>
  <c r="V345" i="9"/>
  <c r="W345" i="9"/>
  <c r="X345" i="9"/>
  <c r="Y345" i="9"/>
  <c r="Z345" i="9"/>
  <c r="AA345" i="9"/>
  <c r="AB345" i="9"/>
  <c r="AC345" i="9"/>
  <c r="AD345" i="9"/>
  <c r="AE345" i="9"/>
  <c r="AF345" i="9"/>
  <c r="AG345" i="9"/>
  <c r="AH345" i="9"/>
  <c r="AI345" i="9"/>
  <c r="AJ345" i="9"/>
  <c r="AK345" i="9"/>
  <c r="AL345" i="9"/>
  <c r="AM345" i="9"/>
  <c r="AN345" i="9"/>
  <c r="K346" i="9"/>
  <c r="L346" i="9"/>
  <c r="M346" i="9"/>
  <c r="N346" i="9"/>
  <c r="O346" i="9"/>
  <c r="P346" i="9"/>
  <c r="Q346" i="9"/>
  <c r="R346" i="9"/>
  <c r="S346" i="9"/>
  <c r="T346" i="9"/>
  <c r="U346" i="9"/>
  <c r="V346" i="9"/>
  <c r="W346" i="9"/>
  <c r="X346" i="9"/>
  <c r="Y346" i="9"/>
  <c r="Z346" i="9"/>
  <c r="AA346" i="9"/>
  <c r="AB346" i="9"/>
  <c r="AC346" i="9"/>
  <c r="AD346" i="9"/>
  <c r="AE346" i="9"/>
  <c r="AF346" i="9"/>
  <c r="AG346" i="9"/>
  <c r="AH346" i="9"/>
  <c r="AI346" i="9"/>
  <c r="AJ346" i="9"/>
  <c r="AK346" i="9"/>
  <c r="AL346" i="9"/>
  <c r="AM346" i="9"/>
  <c r="AN346" i="9"/>
  <c r="K347" i="9"/>
  <c r="L347" i="9"/>
  <c r="M347" i="9"/>
  <c r="N347" i="9"/>
  <c r="O347" i="9"/>
  <c r="P347" i="9"/>
  <c r="Q347" i="9"/>
  <c r="R347" i="9"/>
  <c r="S347" i="9"/>
  <c r="T347" i="9"/>
  <c r="U347" i="9"/>
  <c r="V347" i="9"/>
  <c r="W347" i="9"/>
  <c r="X347" i="9"/>
  <c r="Y347" i="9"/>
  <c r="Z347" i="9"/>
  <c r="AA347" i="9"/>
  <c r="AB347" i="9"/>
  <c r="AC347" i="9"/>
  <c r="AD347" i="9"/>
  <c r="AE347" i="9"/>
  <c r="AF347" i="9"/>
  <c r="AG347" i="9"/>
  <c r="AH347" i="9"/>
  <c r="AI347" i="9"/>
  <c r="AJ347" i="9"/>
  <c r="AK347" i="9"/>
  <c r="AL347" i="9"/>
  <c r="AM347" i="9"/>
  <c r="AN347" i="9"/>
  <c r="K348" i="9"/>
  <c r="L348" i="9"/>
  <c r="M348" i="9"/>
  <c r="N348" i="9"/>
  <c r="O348" i="9"/>
  <c r="P348" i="9"/>
  <c r="Q348" i="9"/>
  <c r="R348" i="9"/>
  <c r="S348" i="9"/>
  <c r="T348" i="9"/>
  <c r="U348" i="9"/>
  <c r="V348" i="9"/>
  <c r="W348" i="9"/>
  <c r="X348" i="9"/>
  <c r="Y348" i="9"/>
  <c r="Z348" i="9"/>
  <c r="AA348" i="9"/>
  <c r="AB348" i="9"/>
  <c r="AC348" i="9"/>
  <c r="AD348" i="9"/>
  <c r="AE348" i="9"/>
  <c r="AF348" i="9"/>
  <c r="AG348" i="9"/>
  <c r="AH348" i="9"/>
  <c r="AI348" i="9"/>
  <c r="AJ348" i="9"/>
  <c r="AK348" i="9"/>
  <c r="AL348" i="9"/>
  <c r="AM348" i="9"/>
  <c r="AN348" i="9"/>
  <c r="K349" i="9"/>
  <c r="L349" i="9"/>
  <c r="M349" i="9"/>
  <c r="N349" i="9"/>
  <c r="O349" i="9"/>
  <c r="P349" i="9"/>
  <c r="Q349" i="9"/>
  <c r="R349" i="9"/>
  <c r="S349" i="9"/>
  <c r="T349" i="9"/>
  <c r="U349" i="9"/>
  <c r="V349" i="9"/>
  <c r="W349" i="9"/>
  <c r="X349" i="9"/>
  <c r="Y349" i="9"/>
  <c r="Z349" i="9"/>
  <c r="AA349" i="9"/>
  <c r="AB349" i="9"/>
  <c r="AC349" i="9"/>
  <c r="AD349" i="9"/>
  <c r="AE349" i="9"/>
  <c r="AF349" i="9"/>
  <c r="AG349" i="9"/>
  <c r="AH349" i="9"/>
  <c r="AI349" i="9"/>
  <c r="AJ349" i="9"/>
  <c r="AK349" i="9"/>
  <c r="AL349" i="9"/>
  <c r="AM349" i="9"/>
  <c r="AN349" i="9"/>
  <c r="K350" i="9"/>
  <c r="L350" i="9"/>
  <c r="M350" i="9"/>
  <c r="N350" i="9"/>
  <c r="O350" i="9"/>
  <c r="P350" i="9"/>
  <c r="Q350" i="9"/>
  <c r="R350" i="9"/>
  <c r="S350" i="9"/>
  <c r="T350" i="9"/>
  <c r="U350" i="9"/>
  <c r="V350" i="9"/>
  <c r="W350" i="9"/>
  <c r="X350" i="9"/>
  <c r="Y350" i="9"/>
  <c r="Z350" i="9"/>
  <c r="AA350" i="9"/>
  <c r="AB350" i="9"/>
  <c r="AC350" i="9"/>
  <c r="AD350" i="9"/>
  <c r="AE350" i="9"/>
  <c r="AF350" i="9"/>
  <c r="AG350" i="9"/>
  <c r="AH350" i="9"/>
  <c r="AI350" i="9"/>
  <c r="AJ350" i="9"/>
  <c r="AK350" i="9"/>
  <c r="AL350" i="9"/>
  <c r="AM350" i="9"/>
  <c r="AN350" i="9"/>
  <c r="K351" i="9"/>
  <c r="L351" i="9"/>
  <c r="M351" i="9"/>
  <c r="N351" i="9"/>
  <c r="O351" i="9"/>
  <c r="P351" i="9"/>
  <c r="Q351" i="9"/>
  <c r="R351" i="9"/>
  <c r="S351" i="9"/>
  <c r="T351" i="9"/>
  <c r="U351" i="9"/>
  <c r="V351" i="9"/>
  <c r="W351" i="9"/>
  <c r="X351" i="9"/>
  <c r="Y351" i="9"/>
  <c r="Z351" i="9"/>
  <c r="AA351" i="9"/>
  <c r="AB351" i="9"/>
  <c r="AC351" i="9"/>
  <c r="AD351" i="9"/>
  <c r="AE351" i="9"/>
  <c r="AF351" i="9"/>
  <c r="AG351" i="9"/>
  <c r="AH351" i="9"/>
  <c r="AI351" i="9"/>
  <c r="AJ351" i="9"/>
  <c r="AK351" i="9"/>
  <c r="AL351" i="9"/>
  <c r="AM351" i="9"/>
  <c r="AN351" i="9"/>
  <c r="K352" i="9"/>
  <c r="L352" i="9"/>
  <c r="M352" i="9"/>
  <c r="N352" i="9"/>
  <c r="O352" i="9"/>
  <c r="P352" i="9"/>
  <c r="Q352" i="9"/>
  <c r="R352" i="9"/>
  <c r="S352" i="9"/>
  <c r="T352" i="9"/>
  <c r="U352" i="9"/>
  <c r="V352" i="9"/>
  <c r="W352" i="9"/>
  <c r="X352" i="9"/>
  <c r="Y352" i="9"/>
  <c r="Z352" i="9"/>
  <c r="AA352" i="9"/>
  <c r="AB352" i="9"/>
  <c r="AC352" i="9"/>
  <c r="AD352" i="9"/>
  <c r="AE352" i="9"/>
  <c r="AF352" i="9"/>
  <c r="AG352" i="9"/>
  <c r="AH352" i="9"/>
  <c r="AI352" i="9"/>
  <c r="AJ352" i="9"/>
  <c r="AK352" i="9"/>
  <c r="AL352" i="9"/>
  <c r="AM352" i="9"/>
  <c r="AN352" i="9"/>
  <c r="K353" i="9"/>
  <c r="L353" i="9"/>
  <c r="M353" i="9"/>
  <c r="N353" i="9"/>
  <c r="O353" i="9"/>
  <c r="P353" i="9"/>
  <c r="Q353" i="9"/>
  <c r="R353" i="9"/>
  <c r="S353" i="9"/>
  <c r="T353" i="9"/>
  <c r="U353" i="9"/>
  <c r="V353" i="9"/>
  <c r="W353" i="9"/>
  <c r="X353" i="9"/>
  <c r="Y353" i="9"/>
  <c r="Z353" i="9"/>
  <c r="AA353" i="9"/>
  <c r="AB353" i="9"/>
  <c r="AC353" i="9"/>
  <c r="AD353" i="9"/>
  <c r="AE353" i="9"/>
  <c r="AF353" i="9"/>
  <c r="AG353" i="9"/>
  <c r="AH353" i="9"/>
  <c r="AI353" i="9"/>
  <c r="AJ353" i="9"/>
  <c r="AK353" i="9"/>
  <c r="AL353" i="9"/>
  <c r="AM353" i="9"/>
  <c r="AN353" i="9"/>
  <c r="K354" i="9"/>
  <c r="L354" i="9"/>
  <c r="M354" i="9"/>
  <c r="N354" i="9"/>
  <c r="O354" i="9"/>
  <c r="P354" i="9"/>
  <c r="Q354" i="9"/>
  <c r="R354" i="9"/>
  <c r="S354" i="9"/>
  <c r="T354" i="9"/>
  <c r="U354" i="9"/>
  <c r="V354" i="9"/>
  <c r="W354" i="9"/>
  <c r="X354" i="9"/>
  <c r="Y354" i="9"/>
  <c r="Z354" i="9"/>
  <c r="AA354" i="9"/>
  <c r="AB354" i="9"/>
  <c r="AC354" i="9"/>
  <c r="AD354" i="9"/>
  <c r="AE354" i="9"/>
  <c r="AF354" i="9"/>
  <c r="AG354" i="9"/>
  <c r="AH354" i="9"/>
  <c r="AI354" i="9"/>
  <c r="AJ354" i="9"/>
  <c r="AK354" i="9"/>
  <c r="AL354" i="9"/>
  <c r="AM354" i="9"/>
  <c r="AN354" i="9"/>
  <c r="K355" i="9"/>
  <c r="L355" i="9"/>
  <c r="M355" i="9"/>
  <c r="N355" i="9"/>
  <c r="O355" i="9"/>
  <c r="P355" i="9"/>
  <c r="Q355" i="9"/>
  <c r="R355" i="9"/>
  <c r="S355" i="9"/>
  <c r="T355" i="9"/>
  <c r="U355" i="9"/>
  <c r="V355" i="9"/>
  <c r="W355" i="9"/>
  <c r="X355" i="9"/>
  <c r="Y355" i="9"/>
  <c r="Z355" i="9"/>
  <c r="AA355" i="9"/>
  <c r="AB355" i="9"/>
  <c r="AC355" i="9"/>
  <c r="AD355" i="9"/>
  <c r="AE355" i="9"/>
  <c r="AF355" i="9"/>
  <c r="AG355" i="9"/>
  <c r="AH355" i="9"/>
  <c r="AI355" i="9"/>
  <c r="AJ355" i="9"/>
  <c r="AK355" i="9"/>
  <c r="AL355" i="9"/>
  <c r="AM355" i="9"/>
  <c r="AN355" i="9"/>
  <c r="K356" i="9"/>
  <c r="L356" i="9"/>
  <c r="M356" i="9"/>
  <c r="N356" i="9"/>
  <c r="O356" i="9"/>
  <c r="P356" i="9"/>
  <c r="Q356" i="9"/>
  <c r="R356" i="9"/>
  <c r="S356" i="9"/>
  <c r="T356" i="9"/>
  <c r="U356" i="9"/>
  <c r="V356" i="9"/>
  <c r="W356" i="9"/>
  <c r="X356" i="9"/>
  <c r="Y356" i="9"/>
  <c r="Z356" i="9"/>
  <c r="AA356" i="9"/>
  <c r="AB356" i="9"/>
  <c r="AC356" i="9"/>
  <c r="AD356" i="9"/>
  <c r="AE356" i="9"/>
  <c r="AF356" i="9"/>
  <c r="AG356" i="9"/>
  <c r="AH356" i="9"/>
  <c r="AI356" i="9"/>
  <c r="AJ356" i="9"/>
  <c r="AK356" i="9"/>
  <c r="AL356" i="9"/>
  <c r="AM356" i="9"/>
  <c r="AN356" i="9"/>
  <c r="K357" i="9"/>
  <c r="L357" i="9"/>
  <c r="M357" i="9"/>
  <c r="N357" i="9"/>
  <c r="O357" i="9"/>
  <c r="P357" i="9"/>
  <c r="Q357" i="9"/>
  <c r="R357" i="9"/>
  <c r="S357" i="9"/>
  <c r="T357" i="9"/>
  <c r="U357" i="9"/>
  <c r="V357" i="9"/>
  <c r="W357" i="9"/>
  <c r="X357" i="9"/>
  <c r="Y357" i="9"/>
  <c r="Z357" i="9"/>
  <c r="AA357" i="9"/>
  <c r="AB357" i="9"/>
  <c r="AC357" i="9"/>
  <c r="AD357" i="9"/>
  <c r="AE357" i="9"/>
  <c r="AF357" i="9"/>
  <c r="AG357" i="9"/>
  <c r="AH357" i="9"/>
  <c r="AI357" i="9"/>
  <c r="AJ357" i="9"/>
  <c r="AK357" i="9"/>
  <c r="AL357" i="9"/>
  <c r="AM357" i="9"/>
  <c r="AN357" i="9"/>
  <c r="K358" i="9"/>
  <c r="L358" i="9"/>
  <c r="M358" i="9"/>
  <c r="N358" i="9"/>
  <c r="O358" i="9"/>
  <c r="P358" i="9"/>
  <c r="Q358" i="9"/>
  <c r="R358" i="9"/>
  <c r="S358" i="9"/>
  <c r="T358" i="9"/>
  <c r="U358" i="9"/>
  <c r="V358" i="9"/>
  <c r="W358" i="9"/>
  <c r="X358" i="9"/>
  <c r="Y358" i="9"/>
  <c r="Z358" i="9"/>
  <c r="AA358" i="9"/>
  <c r="AB358" i="9"/>
  <c r="AC358" i="9"/>
  <c r="AD358" i="9"/>
  <c r="AE358" i="9"/>
  <c r="AF358" i="9"/>
  <c r="AG358" i="9"/>
  <c r="AH358" i="9"/>
  <c r="AI358" i="9"/>
  <c r="AJ358" i="9"/>
  <c r="AK358" i="9"/>
  <c r="AL358" i="9"/>
  <c r="AM358" i="9"/>
  <c r="AN358" i="9"/>
  <c r="K359" i="9"/>
  <c r="L359" i="9"/>
  <c r="M359" i="9"/>
  <c r="N359" i="9"/>
  <c r="O359" i="9"/>
  <c r="P359" i="9"/>
  <c r="Q359" i="9"/>
  <c r="R359" i="9"/>
  <c r="S359" i="9"/>
  <c r="T359" i="9"/>
  <c r="U359" i="9"/>
  <c r="V359" i="9"/>
  <c r="W359" i="9"/>
  <c r="X359" i="9"/>
  <c r="Y359" i="9"/>
  <c r="Z359" i="9"/>
  <c r="AA359" i="9"/>
  <c r="AB359" i="9"/>
  <c r="AC359" i="9"/>
  <c r="AD359" i="9"/>
  <c r="AE359" i="9"/>
  <c r="AF359" i="9"/>
  <c r="AG359" i="9"/>
  <c r="AH359" i="9"/>
  <c r="AI359" i="9"/>
  <c r="AJ359" i="9"/>
  <c r="AK359" i="9"/>
  <c r="AL359" i="9"/>
  <c r="AM359" i="9"/>
  <c r="AN359" i="9"/>
  <c r="K360" i="9"/>
  <c r="L360" i="9"/>
  <c r="M360" i="9"/>
  <c r="N360" i="9"/>
  <c r="O360" i="9"/>
  <c r="P360" i="9"/>
  <c r="Q360" i="9"/>
  <c r="R360" i="9"/>
  <c r="S360" i="9"/>
  <c r="T360" i="9"/>
  <c r="U360" i="9"/>
  <c r="V360" i="9"/>
  <c r="W360" i="9"/>
  <c r="X360" i="9"/>
  <c r="Y360" i="9"/>
  <c r="Z360" i="9"/>
  <c r="AA360" i="9"/>
  <c r="AB360" i="9"/>
  <c r="AC360" i="9"/>
  <c r="AD360" i="9"/>
  <c r="AE360" i="9"/>
  <c r="AF360" i="9"/>
  <c r="AG360" i="9"/>
  <c r="AH360" i="9"/>
  <c r="AI360" i="9"/>
  <c r="AJ360" i="9"/>
  <c r="AK360" i="9"/>
  <c r="AL360" i="9"/>
  <c r="AM360" i="9"/>
  <c r="AN360" i="9"/>
  <c r="K361" i="9"/>
  <c r="L361" i="9"/>
  <c r="M361" i="9"/>
  <c r="N361" i="9"/>
  <c r="O361" i="9"/>
  <c r="P361" i="9"/>
  <c r="Q361" i="9"/>
  <c r="R361" i="9"/>
  <c r="S361" i="9"/>
  <c r="T361" i="9"/>
  <c r="U361" i="9"/>
  <c r="V361" i="9"/>
  <c r="W361" i="9"/>
  <c r="X361" i="9"/>
  <c r="Y361" i="9"/>
  <c r="Z361" i="9"/>
  <c r="AA361" i="9"/>
  <c r="AB361" i="9"/>
  <c r="AC361" i="9"/>
  <c r="AD361" i="9"/>
  <c r="AE361" i="9"/>
  <c r="AF361" i="9"/>
  <c r="AG361" i="9"/>
  <c r="AH361" i="9"/>
  <c r="AI361" i="9"/>
  <c r="AJ361" i="9"/>
  <c r="AK361" i="9"/>
  <c r="AL361" i="9"/>
  <c r="AM361" i="9"/>
  <c r="AN361" i="9"/>
  <c r="K362" i="9"/>
  <c r="L362" i="9"/>
  <c r="M362" i="9"/>
  <c r="N362" i="9"/>
  <c r="O362" i="9"/>
  <c r="P362" i="9"/>
  <c r="Q362" i="9"/>
  <c r="R362" i="9"/>
  <c r="S362" i="9"/>
  <c r="T362" i="9"/>
  <c r="U362" i="9"/>
  <c r="V362" i="9"/>
  <c r="W362" i="9"/>
  <c r="X362" i="9"/>
  <c r="Y362" i="9"/>
  <c r="Z362" i="9"/>
  <c r="AA362" i="9"/>
  <c r="AB362" i="9"/>
  <c r="AC362" i="9"/>
  <c r="AD362" i="9"/>
  <c r="AE362" i="9"/>
  <c r="AF362" i="9"/>
  <c r="AG362" i="9"/>
  <c r="AH362" i="9"/>
  <c r="AI362" i="9"/>
  <c r="AJ362" i="9"/>
  <c r="AK362" i="9"/>
  <c r="AL362" i="9"/>
  <c r="AM362" i="9"/>
  <c r="AN362" i="9"/>
  <c r="K363" i="9"/>
  <c r="L363" i="9"/>
  <c r="M363" i="9"/>
  <c r="N363" i="9"/>
  <c r="O363" i="9"/>
  <c r="P363" i="9"/>
  <c r="Q363" i="9"/>
  <c r="R363" i="9"/>
  <c r="S363" i="9"/>
  <c r="T363" i="9"/>
  <c r="U363" i="9"/>
  <c r="V363" i="9"/>
  <c r="W363" i="9"/>
  <c r="X363" i="9"/>
  <c r="Y363" i="9"/>
  <c r="Z363" i="9"/>
  <c r="AA363" i="9"/>
  <c r="AB363" i="9"/>
  <c r="AC363" i="9"/>
  <c r="AD363" i="9"/>
  <c r="AE363" i="9"/>
  <c r="AF363" i="9"/>
  <c r="AG363" i="9"/>
  <c r="AH363" i="9"/>
  <c r="AI363" i="9"/>
  <c r="AJ363" i="9"/>
  <c r="AK363" i="9"/>
  <c r="AL363" i="9"/>
  <c r="AM363" i="9"/>
  <c r="AN363" i="9"/>
  <c r="K364" i="9"/>
  <c r="L364" i="9"/>
  <c r="M364" i="9"/>
  <c r="N364" i="9"/>
  <c r="O364" i="9"/>
  <c r="P364" i="9"/>
  <c r="Q364" i="9"/>
  <c r="R364" i="9"/>
  <c r="S364" i="9"/>
  <c r="T364" i="9"/>
  <c r="U364" i="9"/>
  <c r="V364" i="9"/>
  <c r="W364" i="9"/>
  <c r="X364" i="9"/>
  <c r="Y364" i="9"/>
  <c r="Z364" i="9"/>
  <c r="AA364" i="9"/>
  <c r="AB364" i="9"/>
  <c r="AC364" i="9"/>
  <c r="AD364" i="9"/>
  <c r="AE364" i="9"/>
  <c r="AF364" i="9"/>
  <c r="AG364" i="9"/>
  <c r="AH364" i="9"/>
  <c r="AI364" i="9"/>
  <c r="AJ364" i="9"/>
  <c r="AK364" i="9"/>
  <c r="AL364" i="9"/>
  <c r="AM364" i="9"/>
  <c r="AN364" i="9"/>
  <c r="K365" i="9"/>
  <c r="L365" i="9"/>
  <c r="M365" i="9"/>
  <c r="N365" i="9"/>
  <c r="O365" i="9"/>
  <c r="P365" i="9"/>
  <c r="Q365" i="9"/>
  <c r="R365" i="9"/>
  <c r="S365" i="9"/>
  <c r="T365" i="9"/>
  <c r="U365" i="9"/>
  <c r="V365" i="9"/>
  <c r="W365" i="9"/>
  <c r="X365" i="9"/>
  <c r="Y365" i="9"/>
  <c r="Z365" i="9"/>
  <c r="AA365" i="9"/>
  <c r="AB365" i="9"/>
  <c r="AC365" i="9"/>
  <c r="AD365" i="9"/>
  <c r="AE365" i="9"/>
  <c r="AF365" i="9"/>
  <c r="AG365" i="9"/>
  <c r="AH365" i="9"/>
  <c r="AI365" i="9"/>
  <c r="AJ365" i="9"/>
  <c r="AK365" i="9"/>
  <c r="AL365" i="9"/>
  <c r="AM365" i="9"/>
  <c r="AN365" i="9"/>
  <c r="K366" i="9"/>
  <c r="L366" i="9"/>
  <c r="M366" i="9"/>
  <c r="N366" i="9"/>
  <c r="O366" i="9"/>
  <c r="P366" i="9"/>
  <c r="Q366" i="9"/>
  <c r="R366" i="9"/>
  <c r="S366" i="9"/>
  <c r="T366" i="9"/>
  <c r="U366" i="9"/>
  <c r="V366" i="9"/>
  <c r="W366" i="9"/>
  <c r="X366" i="9"/>
  <c r="Y366" i="9"/>
  <c r="Z366" i="9"/>
  <c r="AA366" i="9"/>
  <c r="AB366" i="9"/>
  <c r="AC366" i="9"/>
  <c r="AD366" i="9"/>
  <c r="AE366" i="9"/>
  <c r="AF366" i="9"/>
  <c r="AG366" i="9"/>
  <c r="AH366" i="9"/>
  <c r="AI366" i="9"/>
  <c r="AJ366" i="9"/>
  <c r="AK366" i="9"/>
  <c r="AL366" i="9"/>
  <c r="AM366" i="9"/>
  <c r="AN366" i="9"/>
  <c r="K367" i="9"/>
  <c r="L367" i="9"/>
  <c r="M367" i="9"/>
  <c r="N367" i="9"/>
  <c r="O367" i="9"/>
  <c r="P367" i="9"/>
  <c r="Q367" i="9"/>
  <c r="R367" i="9"/>
  <c r="S367" i="9"/>
  <c r="T367" i="9"/>
  <c r="U367" i="9"/>
  <c r="V367" i="9"/>
  <c r="W367" i="9"/>
  <c r="X367" i="9"/>
  <c r="Y367" i="9"/>
  <c r="Z367" i="9"/>
  <c r="AA367" i="9"/>
  <c r="AB367" i="9"/>
  <c r="AC367" i="9"/>
  <c r="AD367" i="9"/>
  <c r="AE367" i="9"/>
  <c r="AF367" i="9"/>
  <c r="AG367" i="9"/>
  <c r="AH367" i="9"/>
  <c r="AI367" i="9"/>
  <c r="AJ367" i="9"/>
  <c r="AK367" i="9"/>
  <c r="AL367" i="9"/>
  <c r="AM367" i="9"/>
  <c r="AN367" i="9"/>
  <c r="K368" i="9"/>
  <c r="L368" i="9"/>
  <c r="M368" i="9"/>
  <c r="N368" i="9"/>
  <c r="O368" i="9"/>
  <c r="P368" i="9"/>
  <c r="Q368" i="9"/>
  <c r="R368" i="9"/>
  <c r="S368" i="9"/>
  <c r="T368" i="9"/>
  <c r="U368" i="9"/>
  <c r="V368" i="9"/>
  <c r="W368" i="9"/>
  <c r="X368" i="9"/>
  <c r="Y368" i="9"/>
  <c r="Z368" i="9"/>
  <c r="AA368" i="9"/>
  <c r="AB368" i="9"/>
  <c r="AC368" i="9"/>
  <c r="AD368" i="9"/>
  <c r="AE368" i="9"/>
  <c r="AF368" i="9"/>
  <c r="AG368" i="9"/>
  <c r="AH368" i="9"/>
  <c r="AI368" i="9"/>
  <c r="AJ368" i="9"/>
  <c r="AK368" i="9"/>
  <c r="AL368" i="9"/>
  <c r="AM368" i="9"/>
  <c r="AN368" i="9"/>
  <c r="K369" i="9"/>
  <c r="L369" i="9"/>
  <c r="M369" i="9"/>
  <c r="N369" i="9"/>
  <c r="O369" i="9"/>
  <c r="P369" i="9"/>
  <c r="Q369" i="9"/>
  <c r="R369" i="9"/>
  <c r="S369" i="9"/>
  <c r="T369" i="9"/>
  <c r="U369" i="9"/>
  <c r="V369" i="9"/>
  <c r="W369" i="9"/>
  <c r="X369" i="9"/>
  <c r="Y369" i="9"/>
  <c r="Z369" i="9"/>
  <c r="AA369" i="9"/>
  <c r="AB369" i="9"/>
  <c r="AC369" i="9"/>
  <c r="AD369" i="9"/>
  <c r="AE369" i="9"/>
  <c r="AF369" i="9"/>
  <c r="AG369" i="9"/>
  <c r="AH369" i="9"/>
  <c r="AI369" i="9"/>
  <c r="AJ369" i="9"/>
  <c r="AK369" i="9"/>
  <c r="AL369" i="9"/>
  <c r="AM369" i="9"/>
  <c r="AN369" i="9"/>
  <c r="K370" i="9"/>
  <c r="L370" i="9"/>
  <c r="M370" i="9"/>
  <c r="N370" i="9"/>
  <c r="O370" i="9"/>
  <c r="P370" i="9"/>
  <c r="Q370" i="9"/>
  <c r="R370" i="9"/>
  <c r="S370" i="9"/>
  <c r="T370" i="9"/>
  <c r="U370" i="9"/>
  <c r="V370" i="9"/>
  <c r="W370" i="9"/>
  <c r="X370" i="9"/>
  <c r="Y370" i="9"/>
  <c r="Z370" i="9"/>
  <c r="AA370" i="9"/>
  <c r="AB370" i="9"/>
  <c r="AC370" i="9"/>
  <c r="AD370" i="9"/>
  <c r="AE370" i="9"/>
  <c r="AF370" i="9"/>
  <c r="AG370" i="9"/>
  <c r="AH370" i="9"/>
  <c r="AI370" i="9"/>
  <c r="AJ370" i="9"/>
  <c r="AK370" i="9"/>
  <c r="AL370" i="9"/>
  <c r="AM370" i="9"/>
  <c r="AN370" i="9"/>
  <c r="K371" i="9"/>
  <c r="L371" i="9"/>
  <c r="M371" i="9"/>
  <c r="N371" i="9"/>
  <c r="O371" i="9"/>
  <c r="P371" i="9"/>
  <c r="Q371" i="9"/>
  <c r="R371" i="9"/>
  <c r="S371" i="9"/>
  <c r="T371" i="9"/>
  <c r="U371" i="9"/>
  <c r="V371" i="9"/>
  <c r="W371" i="9"/>
  <c r="X371" i="9"/>
  <c r="Y371" i="9"/>
  <c r="Z371" i="9"/>
  <c r="AA371" i="9"/>
  <c r="AB371" i="9"/>
  <c r="AC371" i="9"/>
  <c r="AD371" i="9"/>
  <c r="AE371" i="9"/>
  <c r="AF371" i="9"/>
  <c r="AG371" i="9"/>
  <c r="AH371" i="9"/>
  <c r="AI371" i="9"/>
  <c r="AJ371" i="9"/>
  <c r="AK371" i="9"/>
  <c r="AL371" i="9"/>
  <c r="AM371" i="9"/>
  <c r="AN371" i="9"/>
  <c r="K372" i="9"/>
  <c r="L372" i="9"/>
  <c r="M372" i="9"/>
  <c r="N372" i="9"/>
  <c r="O372" i="9"/>
  <c r="P372" i="9"/>
  <c r="Q372" i="9"/>
  <c r="R372" i="9"/>
  <c r="S372" i="9"/>
  <c r="T372" i="9"/>
  <c r="U372" i="9"/>
  <c r="V372" i="9"/>
  <c r="W372" i="9"/>
  <c r="X372" i="9"/>
  <c r="Y372" i="9"/>
  <c r="Z372" i="9"/>
  <c r="AA372" i="9"/>
  <c r="AB372" i="9"/>
  <c r="AC372" i="9"/>
  <c r="AD372" i="9"/>
  <c r="AE372" i="9"/>
  <c r="AF372" i="9"/>
  <c r="AG372" i="9"/>
  <c r="AH372" i="9"/>
  <c r="AI372" i="9"/>
  <c r="AJ372" i="9"/>
  <c r="AK372" i="9"/>
  <c r="AL372" i="9"/>
  <c r="AM372" i="9"/>
  <c r="AN372" i="9"/>
  <c r="K373" i="9"/>
  <c r="L373" i="9"/>
  <c r="M373" i="9"/>
  <c r="N373" i="9"/>
  <c r="O373" i="9"/>
  <c r="P373" i="9"/>
  <c r="Q373" i="9"/>
  <c r="R373" i="9"/>
  <c r="S373" i="9"/>
  <c r="T373" i="9"/>
  <c r="U373" i="9"/>
  <c r="V373" i="9"/>
  <c r="W373" i="9"/>
  <c r="X373" i="9"/>
  <c r="Y373" i="9"/>
  <c r="Z373" i="9"/>
  <c r="AA373" i="9"/>
  <c r="AB373" i="9"/>
  <c r="AC373" i="9"/>
  <c r="AD373" i="9"/>
  <c r="AE373" i="9"/>
  <c r="AF373" i="9"/>
  <c r="AG373" i="9"/>
  <c r="AH373" i="9"/>
  <c r="AI373" i="9"/>
  <c r="AJ373" i="9"/>
  <c r="AK373" i="9"/>
  <c r="AL373" i="9"/>
  <c r="AM373" i="9"/>
  <c r="AN373" i="9"/>
  <c r="K374" i="9"/>
  <c r="L374" i="9"/>
  <c r="M374" i="9"/>
  <c r="N374" i="9"/>
  <c r="O374" i="9"/>
  <c r="P374" i="9"/>
  <c r="Q374" i="9"/>
  <c r="R374" i="9"/>
  <c r="S374" i="9"/>
  <c r="T374" i="9"/>
  <c r="U374" i="9"/>
  <c r="V374" i="9"/>
  <c r="W374" i="9"/>
  <c r="X374" i="9"/>
  <c r="Y374" i="9"/>
  <c r="Z374" i="9"/>
  <c r="AA374" i="9"/>
  <c r="AB374" i="9"/>
  <c r="AC374" i="9"/>
  <c r="AD374" i="9"/>
  <c r="AE374" i="9"/>
  <c r="AF374" i="9"/>
  <c r="AG374" i="9"/>
  <c r="AH374" i="9"/>
  <c r="AI374" i="9"/>
  <c r="AJ374" i="9"/>
  <c r="AK374" i="9"/>
  <c r="AL374" i="9"/>
  <c r="AM374" i="9"/>
  <c r="AN374" i="9"/>
  <c r="K375" i="9"/>
  <c r="L375" i="9"/>
  <c r="M375" i="9"/>
  <c r="N375" i="9"/>
  <c r="O375" i="9"/>
  <c r="P375" i="9"/>
  <c r="Q375" i="9"/>
  <c r="R375" i="9"/>
  <c r="S375" i="9"/>
  <c r="T375" i="9"/>
  <c r="U375" i="9"/>
  <c r="V375" i="9"/>
  <c r="W375" i="9"/>
  <c r="X375" i="9"/>
  <c r="Y375" i="9"/>
  <c r="Z375" i="9"/>
  <c r="AA375" i="9"/>
  <c r="AB375" i="9"/>
  <c r="AC375" i="9"/>
  <c r="AD375" i="9"/>
  <c r="AE375" i="9"/>
  <c r="AF375" i="9"/>
  <c r="AG375" i="9"/>
  <c r="AH375" i="9"/>
  <c r="AI375" i="9"/>
  <c r="AJ375" i="9"/>
  <c r="AK375" i="9"/>
  <c r="AL375" i="9"/>
  <c r="AM375" i="9"/>
  <c r="AN375" i="9"/>
  <c r="K376" i="9"/>
  <c r="L376" i="9"/>
  <c r="M376" i="9"/>
  <c r="N376" i="9"/>
  <c r="O376" i="9"/>
  <c r="P376" i="9"/>
  <c r="Q376" i="9"/>
  <c r="R376" i="9"/>
  <c r="S376" i="9"/>
  <c r="T376" i="9"/>
  <c r="U376" i="9"/>
  <c r="V376" i="9"/>
  <c r="W376" i="9"/>
  <c r="X376" i="9"/>
  <c r="Y376" i="9"/>
  <c r="Z376" i="9"/>
  <c r="AA376" i="9"/>
  <c r="AB376" i="9"/>
  <c r="AC376" i="9"/>
  <c r="AD376" i="9"/>
  <c r="AE376" i="9"/>
  <c r="AF376" i="9"/>
  <c r="AG376" i="9"/>
  <c r="AH376" i="9"/>
  <c r="AI376" i="9"/>
  <c r="AJ376" i="9"/>
  <c r="AK376" i="9"/>
  <c r="AL376" i="9"/>
  <c r="AM376" i="9"/>
  <c r="AN376" i="9"/>
  <c r="K377" i="9"/>
  <c r="L377" i="9"/>
  <c r="M377" i="9"/>
  <c r="N377" i="9"/>
  <c r="O377" i="9"/>
  <c r="P377" i="9"/>
  <c r="Q377" i="9"/>
  <c r="R377" i="9"/>
  <c r="S377" i="9"/>
  <c r="T377" i="9"/>
  <c r="U377" i="9"/>
  <c r="V377" i="9"/>
  <c r="W377" i="9"/>
  <c r="X377" i="9"/>
  <c r="Y377" i="9"/>
  <c r="Z377" i="9"/>
  <c r="AA377" i="9"/>
  <c r="AB377" i="9"/>
  <c r="AC377" i="9"/>
  <c r="AD377" i="9"/>
  <c r="AE377" i="9"/>
  <c r="AF377" i="9"/>
  <c r="AG377" i="9"/>
  <c r="AH377" i="9"/>
  <c r="AI377" i="9"/>
  <c r="AJ377" i="9"/>
  <c r="AK377" i="9"/>
  <c r="AL377" i="9"/>
  <c r="AM377" i="9"/>
  <c r="AN377" i="9"/>
  <c r="K378" i="9"/>
  <c r="L378" i="9"/>
  <c r="M378" i="9"/>
  <c r="N378" i="9"/>
  <c r="O378" i="9"/>
  <c r="P378" i="9"/>
  <c r="Q378" i="9"/>
  <c r="R378" i="9"/>
  <c r="S378" i="9"/>
  <c r="T378" i="9"/>
  <c r="U378" i="9"/>
  <c r="V378" i="9"/>
  <c r="W378" i="9"/>
  <c r="X378" i="9"/>
  <c r="Y378" i="9"/>
  <c r="Z378" i="9"/>
  <c r="AA378" i="9"/>
  <c r="AB378" i="9"/>
  <c r="AC378" i="9"/>
  <c r="AD378" i="9"/>
  <c r="AE378" i="9"/>
  <c r="AF378" i="9"/>
  <c r="AG378" i="9"/>
  <c r="AH378" i="9"/>
  <c r="AI378" i="9"/>
  <c r="AJ378" i="9"/>
  <c r="AK378" i="9"/>
  <c r="AL378" i="9"/>
  <c r="AM378" i="9"/>
  <c r="AN378" i="9"/>
  <c r="K379" i="9"/>
  <c r="L379" i="9"/>
  <c r="M379" i="9"/>
  <c r="N379" i="9"/>
  <c r="O379" i="9"/>
  <c r="P379" i="9"/>
  <c r="Q379" i="9"/>
  <c r="R379" i="9"/>
  <c r="S379" i="9"/>
  <c r="T379" i="9"/>
  <c r="U379" i="9"/>
  <c r="V379" i="9"/>
  <c r="W379" i="9"/>
  <c r="X379" i="9"/>
  <c r="Y379" i="9"/>
  <c r="Z379" i="9"/>
  <c r="AA379" i="9"/>
  <c r="AB379" i="9"/>
  <c r="AC379" i="9"/>
  <c r="AD379" i="9"/>
  <c r="AE379" i="9"/>
  <c r="AF379" i="9"/>
  <c r="AG379" i="9"/>
  <c r="AH379" i="9"/>
  <c r="AI379" i="9"/>
  <c r="AJ379" i="9"/>
  <c r="AK379" i="9"/>
  <c r="AL379" i="9"/>
  <c r="AM379" i="9"/>
  <c r="AN379" i="9"/>
  <c r="K380" i="9"/>
  <c r="L380" i="9"/>
  <c r="M380" i="9"/>
  <c r="N380" i="9"/>
  <c r="O380" i="9"/>
  <c r="P380" i="9"/>
  <c r="Q380" i="9"/>
  <c r="R380" i="9"/>
  <c r="S380" i="9"/>
  <c r="T380" i="9"/>
  <c r="U380" i="9"/>
  <c r="V380" i="9"/>
  <c r="W380" i="9"/>
  <c r="X380" i="9"/>
  <c r="Y380" i="9"/>
  <c r="Z380" i="9"/>
  <c r="AA380" i="9"/>
  <c r="AB380" i="9"/>
  <c r="AC380" i="9"/>
  <c r="AD380" i="9"/>
  <c r="AE380" i="9"/>
  <c r="AF380" i="9"/>
  <c r="AG380" i="9"/>
  <c r="AH380" i="9"/>
  <c r="AI380" i="9"/>
  <c r="AJ380" i="9"/>
  <c r="AK380" i="9"/>
  <c r="AL380" i="9"/>
  <c r="AM380" i="9"/>
  <c r="AN380" i="9"/>
  <c r="K381" i="9"/>
  <c r="L381" i="9"/>
  <c r="M381" i="9"/>
  <c r="N381" i="9"/>
  <c r="O381" i="9"/>
  <c r="P381" i="9"/>
  <c r="Q381" i="9"/>
  <c r="R381" i="9"/>
  <c r="S381" i="9"/>
  <c r="T381" i="9"/>
  <c r="U381" i="9"/>
  <c r="V381" i="9"/>
  <c r="W381" i="9"/>
  <c r="X381" i="9"/>
  <c r="Y381" i="9"/>
  <c r="Z381" i="9"/>
  <c r="AA381" i="9"/>
  <c r="AB381" i="9"/>
  <c r="AC381" i="9"/>
  <c r="AD381" i="9"/>
  <c r="AE381" i="9"/>
  <c r="AF381" i="9"/>
  <c r="AG381" i="9"/>
  <c r="AH381" i="9"/>
  <c r="AI381" i="9"/>
  <c r="AJ381" i="9"/>
  <c r="AK381" i="9"/>
  <c r="AL381" i="9"/>
  <c r="AM381" i="9"/>
  <c r="AN381" i="9"/>
  <c r="K382" i="9"/>
  <c r="L382" i="9"/>
  <c r="M382" i="9"/>
  <c r="N382" i="9"/>
  <c r="O382" i="9"/>
  <c r="P382" i="9"/>
  <c r="Q382" i="9"/>
  <c r="R382" i="9"/>
  <c r="S382" i="9"/>
  <c r="T382" i="9"/>
  <c r="U382" i="9"/>
  <c r="V382" i="9"/>
  <c r="W382" i="9"/>
  <c r="X382" i="9"/>
  <c r="Y382" i="9"/>
  <c r="Z382" i="9"/>
  <c r="AA382" i="9"/>
  <c r="AB382" i="9"/>
  <c r="AC382" i="9"/>
  <c r="AD382" i="9"/>
  <c r="AE382" i="9"/>
  <c r="AF382" i="9"/>
  <c r="AG382" i="9"/>
  <c r="AH382" i="9"/>
  <c r="AI382" i="9"/>
  <c r="AJ382" i="9"/>
  <c r="AK382" i="9"/>
  <c r="AL382" i="9"/>
  <c r="AM382" i="9"/>
  <c r="AN382" i="9"/>
  <c r="K383" i="9"/>
  <c r="L383" i="9"/>
  <c r="M383" i="9"/>
  <c r="N383" i="9"/>
  <c r="O383" i="9"/>
  <c r="P383" i="9"/>
  <c r="Q383" i="9"/>
  <c r="R383" i="9"/>
  <c r="S383" i="9"/>
  <c r="T383" i="9"/>
  <c r="U383" i="9"/>
  <c r="V383" i="9"/>
  <c r="W383" i="9"/>
  <c r="X383" i="9"/>
  <c r="Y383" i="9"/>
  <c r="Z383" i="9"/>
  <c r="AA383" i="9"/>
  <c r="AB383" i="9"/>
  <c r="AC383" i="9"/>
  <c r="AD383" i="9"/>
  <c r="AE383" i="9"/>
  <c r="AF383" i="9"/>
  <c r="AG383" i="9"/>
  <c r="AH383" i="9"/>
  <c r="AI383" i="9"/>
  <c r="AJ383" i="9"/>
  <c r="AK383" i="9"/>
  <c r="AL383" i="9"/>
  <c r="AM383" i="9"/>
  <c r="AN383" i="9"/>
  <c r="K384" i="9"/>
  <c r="L384" i="9"/>
  <c r="M384" i="9"/>
  <c r="N384" i="9"/>
  <c r="O384" i="9"/>
  <c r="P384" i="9"/>
  <c r="Q384" i="9"/>
  <c r="R384" i="9"/>
  <c r="S384" i="9"/>
  <c r="T384" i="9"/>
  <c r="U384" i="9"/>
  <c r="V384" i="9"/>
  <c r="W384" i="9"/>
  <c r="X384" i="9"/>
  <c r="Y384" i="9"/>
  <c r="Z384" i="9"/>
  <c r="AA384" i="9"/>
  <c r="AB384" i="9"/>
  <c r="AC384" i="9"/>
  <c r="AD384" i="9"/>
  <c r="AE384" i="9"/>
  <c r="AF384" i="9"/>
  <c r="AG384" i="9"/>
  <c r="AH384" i="9"/>
  <c r="AI384" i="9"/>
  <c r="AJ384" i="9"/>
  <c r="AK384" i="9"/>
  <c r="AL384" i="9"/>
  <c r="AM384" i="9"/>
  <c r="AN384" i="9"/>
  <c r="K385" i="9"/>
  <c r="L385" i="9"/>
  <c r="M385" i="9"/>
  <c r="N385" i="9"/>
  <c r="O385" i="9"/>
  <c r="P385" i="9"/>
  <c r="Q385" i="9"/>
  <c r="R385" i="9"/>
  <c r="S385" i="9"/>
  <c r="T385" i="9"/>
  <c r="U385" i="9"/>
  <c r="V385" i="9"/>
  <c r="W385" i="9"/>
  <c r="X385" i="9"/>
  <c r="Y385" i="9"/>
  <c r="Z385" i="9"/>
  <c r="AA385" i="9"/>
  <c r="AB385" i="9"/>
  <c r="AC385" i="9"/>
  <c r="AD385" i="9"/>
  <c r="AE385" i="9"/>
  <c r="AF385" i="9"/>
  <c r="AG385" i="9"/>
  <c r="AH385" i="9"/>
  <c r="AI385" i="9"/>
  <c r="AJ385" i="9"/>
  <c r="AK385" i="9"/>
  <c r="AL385" i="9"/>
  <c r="AM385" i="9"/>
  <c r="AN385" i="9"/>
  <c r="K386" i="9"/>
  <c r="L386" i="9"/>
  <c r="M386" i="9"/>
  <c r="N386" i="9"/>
  <c r="O386" i="9"/>
  <c r="P386" i="9"/>
  <c r="Q386" i="9"/>
  <c r="R386" i="9"/>
  <c r="S386" i="9"/>
  <c r="T386" i="9"/>
  <c r="U386" i="9"/>
  <c r="V386" i="9"/>
  <c r="W386" i="9"/>
  <c r="X386" i="9"/>
  <c r="Y386" i="9"/>
  <c r="Z386" i="9"/>
  <c r="AA386" i="9"/>
  <c r="AB386" i="9"/>
  <c r="AC386" i="9"/>
  <c r="AD386" i="9"/>
  <c r="AE386" i="9"/>
  <c r="AF386" i="9"/>
  <c r="AG386" i="9"/>
  <c r="AH386" i="9"/>
  <c r="AI386" i="9"/>
  <c r="AJ386" i="9"/>
  <c r="AK386" i="9"/>
  <c r="AL386" i="9"/>
  <c r="AM386" i="9"/>
  <c r="AN386" i="9"/>
  <c r="K387" i="9"/>
  <c r="L387" i="9"/>
  <c r="M387" i="9"/>
  <c r="N387" i="9"/>
  <c r="O387" i="9"/>
  <c r="P387" i="9"/>
  <c r="Q387" i="9"/>
  <c r="R387" i="9"/>
  <c r="S387" i="9"/>
  <c r="T387" i="9"/>
  <c r="U387" i="9"/>
  <c r="V387" i="9"/>
  <c r="W387" i="9"/>
  <c r="X387" i="9"/>
  <c r="Y387" i="9"/>
  <c r="Z387" i="9"/>
  <c r="AA387" i="9"/>
  <c r="AB387" i="9"/>
  <c r="AC387" i="9"/>
  <c r="AD387" i="9"/>
  <c r="AE387" i="9"/>
  <c r="AF387" i="9"/>
  <c r="AG387" i="9"/>
  <c r="AH387" i="9"/>
  <c r="AI387" i="9"/>
  <c r="AJ387" i="9"/>
  <c r="AK387" i="9"/>
  <c r="AL387" i="9"/>
  <c r="AM387" i="9"/>
  <c r="AN387" i="9"/>
  <c r="K388" i="9"/>
  <c r="L388" i="9"/>
  <c r="M388" i="9"/>
  <c r="N388" i="9"/>
  <c r="O388" i="9"/>
  <c r="P388" i="9"/>
  <c r="Q388" i="9"/>
  <c r="R388" i="9"/>
  <c r="S388" i="9"/>
  <c r="T388" i="9"/>
  <c r="U388" i="9"/>
  <c r="V388" i="9"/>
  <c r="W388" i="9"/>
  <c r="X388" i="9"/>
  <c r="Y388" i="9"/>
  <c r="Z388" i="9"/>
  <c r="AA388" i="9"/>
  <c r="AB388" i="9"/>
  <c r="AC388" i="9"/>
  <c r="AD388" i="9"/>
  <c r="AE388" i="9"/>
  <c r="AF388" i="9"/>
  <c r="AG388" i="9"/>
  <c r="AH388" i="9"/>
  <c r="AI388" i="9"/>
  <c r="AJ388" i="9"/>
  <c r="AK388" i="9"/>
  <c r="AL388" i="9"/>
  <c r="AM388" i="9"/>
  <c r="AN388" i="9"/>
  <c r="K389" i="9"/>
  <c r="L389" i="9"/>
  <c r="M389" i="9"/>
  <c r="N389" i="9"/>
  <c r="O389" i="9"/>
  <c r="P389" i="9"/>
  <c r="Q389" i="9"/>
  <c r="R389" i="9"/>
  <c r="S389" i="9"/>
  <c r="T389" i="9"/>
  <c r="U389" i="9"/>
  <c r="V389" i="9"/>
  <c r="W389" i="9"/>
  <c r="X389" i="9"/>
  <c r="Y389" i="9"/>
  <c r="Z389" i="9"/>
  <c r="AA389" i="9"/>
  <c r="AB389" i="9"/>
  <c r="AC389" i="9"/>
  <c r="AD389" i="9"/>
  <c r="AE389" i="9"/>
  <c r="AF389" i="9"/>
  <c r="AG389" i="9"/>
  <c r="AH389" i="9"/>
  <c r="AI389" i="9"/>
  <c r="AJ389" i="9"/>
  <c r="AK389" i="9"/>
  <c r="AL389" i="9"/>
  <c r="AM389" i="9"/>
  <c r="AN389" i="9"/>
  <c r="K390" i="9"/>
  <c r="L390" i="9"/>
  <c r="M390" i="9"/>
  <c r="N390" i="9"/>
  <c r="O390" i="9"/>
  <c r="P390" i="9"/>
  <c r="Q390" i="9"/>
  <c r="R390" i="9"/>
  <c r="S390" i="9"/>
  <c r="T390" i="9"/>
  <c r="U390" i="9"/>
  <c r="V390" i="9"/>
  <c r="W390" i="9"/>
  <c r="X390" i="9"/>
  <c r="Y390" i="9"/>
  <c r="Z390" i="9"/>
  <c r="AA390" i="9"/>
  <c r="AB390" i="9"/>
  <c r="AC390" i="9"/>
  <c r="AD390" i="9"/>
  <c r="AE390" i="9"/>
  <c r="AF390" i="9"/>
  <c r="AG390" i="9"/>
  <c r="AH390" i="9"/>
  <c r="AI390" i="9"/>
  <c r="AJ390" i="9"/>
  <c r="AK390" i="9"/>
  <c r="AL390" i="9"/>
  <c r="AM390" i="9"/>
  <c r="AN390" i="9"/>
  <c r="K391" i="9"/>
  <c r="L391" i="9"/>
  <c r="M391" i="9"/>
  <c r="N391" i="9"/>
  <c r="O391" i="9"/>
  <c r="P391" i="9"/>
  <c r="Q391" i="9"/>
  <c r="R391" i="9"/>
  <c r="S391" i="9"/>
  <c r="T391" i="9"/>
  <c r="U391" i="9"/>
  <c r="V391" i="9"/>
  <c r="W391" i="9"/>
  <c r="X391" i="9"/>
  <c r="Y391" i="9"/>
  <c r="Z391" i="9"/>
  <c r="AA391" i="9"/>
  <c r="AB391" i="9"/>
  <c r="AC391" i="9"/>
  <c r="AD391" i="9"/>
  <c r="AE391" i="9"/>
  <c r="AF391" i="9"/>
  <c r="AG391" i="9"/>
  <c r="AH391" i="9"/>
  <c r="AI391" i="9"/>
  <c r="AJ391" i="9"/>
  <c r="AK391" i="9"/>
  <c r="AL391" i="9"/>
  <c r="AM391" i="9"/>
  <c r="AN391" i="9"/>
  <c r="K392" i="9"/>
  <c r="L392" i="9"/>
  <c r="M392" i="9"/>
  <c r="N392" i="9"/>
  <c r="O392" i="9"/>
  <c r="P392" i="9"/>
  <c r="Q392" i="9"/>
  <c r="R392" i="9"/>
  <c r="S392" i="9"/>
  <c r="T392" i="9"/>
  <c r="U392" i="9"/>
  <c r="V392" i="9"/>
  <c r="W392" i="9"/>
  <c r="X392" i="9"/>
  <c r="Y392" i="9"/>
  <c r="Z392" i="9"/>
  <c r="AA392" i="9"/>
  <c r="AB392" i="9"/>
  <c r="AC392" i="9"/>
  <c r="AD392" i="9"/>
  <c r="AE392" i="9"/>
  <c r="AF392" i="9"/>
  <c r="AG392" i="9"/>
  <c r="AH392" i="9"/>
  <c r="AI392" i="9"/>
  <c r="AJ392" i="9"/>
  <c r="AK392" i="9"/>
  <c r="AL392" i="9"/>
  <c r="AM392" i="9"/>
  <c r="AN392" i="9"/>
  <c r="K393" i="9"/>
  <c r="L393" i="9"/>
  <c r="M393" i="9"/>
  <c r="N393" i="9"/>
  <c r="O393" i="9"/>
  <c r="P393" i="9"/>
  <c r="Q393" i="9"/>
  <c r="R393" i="9"/>
  <c r="S393" i="9"/>
  <c r="T393" i="9"/>
  <c r="U393" i="9"/>
  <c r="V393" i="9"/>
  <c r="W393" i="9"/>
  <c r="X393" i="9"/>
  <c r="Y393" i="9"/>
  <c r="Z393" i="9"/>
  <c r="AA393" i="9"/>
  <c r="AB393" i="9"/>
  <c r="AC393" i="9"/>
  <c r="AD393" i="9"/>
  <c r="AE393" i="9"/>
  <c r="AF393" i="9"/>
  <c r="AG393" i="9"/>
  <c r="AH393" i="9"/>
  <c r="AI393" i="9"/>
  <c r="AJ393" i="9"/>
  <c r="AK393" i="9"/>
  <c r="AL393" i="9"/>
  <c r="AM393" i="9"/>
  <c r="AN393" i="9"/>
  <c r="K394" i="9"/>
  <c r="L394" i="9"/>
  <c r="M394" i="9"/>
  <c r="N394" i="9"/>
  <c r="O394" i="9"/>
  <c r="P394" i="9"/>
  <c r="Q394" i="9"/>
  <c r="R394" i="9"/>
  <c r="S394" i="9"/>
  <c r="T394" i="9"/>
  <c r="U394" i="9"/>
  <c r="V394" i="9"/>
  <c r="W394" i="9"/>
  <c r="X394" i="9"/>
  <c r="Y394" i="9"/>
  <c r="Z394" i="9"/>
  <c r="AA394" i="9"/>
  <c r="AB394" i="9"/>
  <c r="AC394" i="9"/>
  <c r="AD394" i="9"/>
  <c r="AE394" i="9"/>
  <c r="AF394" i="9"/>
  <c r="AG394" i="9"/>
  <c r="AH394" i="9"/>
  <c r="AI394" i="9"/>
  <c r="AJ394" i="9"/>
  <c r="AK394" i="9"/>
  <c r="AL394" i="9"/>
  <c r="AM394" i="9"/>
  <c r="AN394" i="9"/>
  <c r="K395" i="9"/>
  <c r="L395" i="9"/>
  <c r="M395" i="9"/>
  <c r="N395" i="9"/>
  <c r="O395" i="9"/>
  <c r="P395" i="9"/>
  <c r="Q395" i="9"/>
  <c r="R395" i="9"/>
  <c r="S395" i="9"/>
  <c r="T395" i="9"/>
  <c r="U395" i="9"/>
  <c r="V395" i="9"/>
  <c r="W395" i="9"/>
  <c r="X395" i="9"/>
  <c r="Y395" i="9"/>
  <c r="Z395" i="9"/>
  <c r="AA395" i="9"/>
  <c r="AB395" i="9"/>
  <c r="AC395" i="9"/>
  <c r="AD395" i="9"/>
  <c r="AE395" i="9"/>
  <c r="AF395" i="9"/>
  <c r="AG395" i="9"/>
  <c r="AH395" i="9"/>
  <c r="AI395" i="9"/>
  <c r="AJ395" i="9"/>
  <c r="AK395" i="9"/>
  <c r="AL395" i="9"/>
  <c r="AM395" i="9"/>
  <c r="AN395" i="9"/>
  <c r="K396" i="9"/>
  <c r="L396" i="9"/>
  <c r="M396" i="9"/>
  <c r="N396" i="9"/>
  <c r="O396" i="9"/>
  <c r="P396" i="9"/>
  <c r="Q396" i="9"/>
  <c r="R396" i="9"/>
  <c r="S396" i="9"/>
  <c r="T396" i="9"/>
  <c r="U396" i="9"/>
  <c r="V396" i="9"/>
  <c r="W396" i="9"/>
  <c r="X396" i="9"/>
  <c r="Y396" i="9"/>
  <c r="Z396" i="9"/>
  <c r="AA396" i="9"/>
  <c r="AB396" i="9"/>
  <c r="AC396" i="9"/>
  <c r="AD396" i="9"/>
  <c r="AE396" i="9"/>
  <c r="AF396" i="9"/>
  <c r="AG396" i="9"/>
  <c r="AH396" i="9"/>
  <c r="AI396" i="9"/>
  <c r="AJ396" i="9"/>
  <c r="AK396" i="9"/>
  <c r="AL396" i="9"/>
  <c r="AM396" i="9"/>
  <c r="AN396" i="9"/>
  <c r="K397" i="9"/>
  <c r="L397" i="9"/>
  <c r="M397" i="9"/>
  <c r="N397" i="9"/>
  <c r="O397" i="9"/>
  <c r="P397" i="9"/>
  <c r="Q397" i="9"/>
  <c r="R397" i="9"/>
  <c r="S397" i="9"/>
  <c r="T397" i="9"/>
  <c r="U397" i="9"/>
  <c r="V397" i="9"/>
  <c r="W397" i="9"/>
  <c r="X397" i="9"/>
  <c r="Y397" i="9"/>
  <c r="Z397" i="9"/>
  <c r="AA397" i="9"/>
  <c r="AB397" i="9"/>
  <c r="AC397" i="9"/>
  <c r="AD397" i="9"/>
  <c r="AE397" i="9"/>
  <c r="AF397" i="9"/>
  <c r="AG397" i="9"/>
  <c r="AH397" i="9"/>
  <c r="AI397" i="9"/>
  <c r="AJ397" i="9"/>
  <c r="AK397" i="9"/>
  <c r="AL397" i="9"/>
  <c r="AM397" i="9"/>
  <c r="AN397" i="9"/>
  <c r="K398" i="9"/>
  <c r="L398" i="9"/>
  <c r="M398" i="9"/>
  <c r="N398" i="9"/>
  <c r="O398" i="9"/>
  <c r="P398" i="9"/>
  <c r="Q398" i="9"/>
  <c r="R398" i="9"/>
  <c r="S398" i="9"/>
  <c r="T398" i="9"/>
  <c r="U398" i="9"/>
  <c r="V398" i="9"/>
  <c r="W398" i="9"/>
  <c r="X398" i="9"/>
  <c r="Y398" i="9"/>
  <c r="Z398" i="9"/>
  <c r="AA398" i="9"/>
  <c r="AB398" i="9"/>
  <c r="AC398" i="9"/>
  <c r="AD398" i="9"/>
  <c r="AE398" i="9"/>
  <c r="AF398" i="9"/>
  <c r="AG398" i="9"/>
  <c r="AH398" i="9"/>
  <c r="AI398" i="9"/>
  <c r="AJ398" i="9"/>
  <c r="AK398" i="9"/>
  <c r="AL398" i="9"/>
  <c r="AM398" i="9"/>
  <c r="AN398" i="9"/>
  <c r="K399" i="9"/>
  <c r="L399" i="9"/>
  <c r="M399" i="9"/>
  <c r="N399" i="9"/>
  <c r="O399" i="9"/>
  <c r="P399" i="9"/>
  <c r="Q399" i="9"/>
  <c r="R399" i="9"/>
  <c r="S399" i="9"/>
  <c r="T399" i="9"/>
  <c r="U399" i="9"/>
  <c r="V399" i="9"/>
  <c r="W399" i="9"/>
  <c r="X399" i="9"/>
  <c r="Y399" i="9"/>
  <c r="Z399" i="9"/>
  <c r="AA399" i="9"/>
  <c r="AB399" i="9"/>
  <c r="AC399" i="9"/>
  <c r="AD399" i="9"/>
  <c r="AE399" i="9"/>
  <c r="AF399" i="9"/>
  <c r="AG399" i="9"/>
  <c r="AH399" i="9"/>
  <c r="AI399" i="9"/>
  <c r="AJ399" i="9"/>
  <c r="AK399" i="9"/>
  <c r="AL399" i="9"/>
  <c r="AM399" i="9"/>
  <c r="AN399" i="9"/>
  <c r="K400" i="9"/>
  <c r="L400" i="9"/>
  <c r="M400" i="9"/>
  <c r="N400" i="9"/>
  <c r="O400" i="9"/>
  <c r="P400" i="9"/>
  <c r="Q400" i="9"/>
  <c r="R400" i="9"/>
  <c r="S400" i="9"/>
  <c r="T400" i="9"/>
  <c r="U400" i="9"/>
  <c r="V400" i="9"/>
  <c r="W400" i="9"/>
  <c r="X400" i="9"/>
  <c r="Y400" i="9"/>
  <c r="Z400" i="9"/>
  <c r="AA400" i="9"/>
  <c r="AB400" i="9"/>
  <c r="AC400" i="9"/>
  <c r="AD400" i="9"/>
  <c r="AE400" i="9"/>
  <c r="AF400" i="9"/>
  <c r="AG400" i="9"/>
  <c r="AH400" i="9"/>
  <c r="AI400" i="9"/>
  <c r="AJ400" i="9"/>
  <c r="AK400" i="9"/>
  <c r="AL400" i="9"/>
  <c r="AM400" i="9"/>
  <c r="AN400" i="9"/>
  <c r="K401" i="9"/>
  <c r="L401" i="9"/>
  <c r="M401" i="9"/>
  <c r="N401" i="9"/>
  <c r="O401" i="9"/>
  <c r="P401" i="9"/>
  <c r="Q401" i="9"/>
  <c r="R401" i="9"/>
  <c r="S401" i="9"/>
  <c r="T401" i="9"/>
  <c r="U401" i="9"/>
  <c r="V401" i="9"/>
  <c r="W401" i="9"/>
  <c r="X401" i="9"/>
  <c r="Y401" i="9"/>
  <c r="Z401" i="9"/>
  <c r="AA401" i="9"/>
  <c r="AB401" i="9"/>
  <c r="AC401" i="9"/>
  <c r="AD401" i="9"/>
  <c r="AE401" i="9"/>
  <c r="AF401" i="9"/>
  <c r="AG401" i="9"/>
  <c r="AH401" i="9"/>
  <c r="AI401" i="9"/>
  <c r="AJ401" i="9"/>
  <c r="AK401" i="9"/>
  <c r="AL401" i="9"/>
  <c r="AM401" i="9"/>
  <c r="AN401" i="9"/>
  <c r="K402" i="9"/>
  <c r="L402" i="9"/>
  <c r="M402" i="9"/>
  <c r="N402" i="9"/>
  <c r="O402" i="9"/>
  <c r="P402" i="9"/>
  <c r="Q402" i="9"/>
  <c r="R402" i="9"/>
  <c r="S402" i="9"/>
  <c r="T402" i="9"/>
  <c r="U402" i="9"/>
  <c r="V402" i="9"/>
  <c r="W402" i="9"/>
  <c r="X402" i="9"/>
  <c r="Y402" i="9"/>
  <c r="Z402" i="9"/>
  <c r="AA402" i="9"/>
  <c r="AB402" i="9"/>
  <c r="AC402" i="9"/>
  <c r="AD402" i="9"/>
  <c r="AE402" i="9"/>
  <c r="AF402" i="9"/>
  <c r="AG402" i="9"/>
  <c r="AH402" i="9"/>
  <c r="AI402" i="9"/>
  <c r="AJ402" i="9"/>
  <c r="AK402" i="9"/>
  <c r="AL402" i="9"/>
  <c r="AM402" i="9"/>
  <c r="AN402" i="9"/>
  <c r="K403" i="9"/>
  <c r="L403" i="9"/>
  <c r="M403" i="9"/>
  <c r="N403" i="9"/>
  <c r="O403" i="9"/>
  <c r="P403" i="9"/>
  <c r="Q403" i="9"/>
  <c r="R403" i="9"/>
  <c r="S403" i="9"/>
  <c r="T403" i="9"/>
  <c r="U403" i="9"/>
  <c r="V403" i="9"/>
  <c r="W403" i="9"/>
  <c r="X403" i="9"/>
  <c r="Y403" i="9"/>
  <c r="Z403" i="9"/>
  <c r="AA403" i="9"/>
  <c r="AB403" i="9"/>
  <c r="AC403" i="9"/>
  <c r="AD403" i="9"/>
  <c r="AE403" i="9"/>
  <c r="AF403" i="9"/>
  <c r="AG403" i="9"/>
  <c r="AH403" i="9"/>
  <c r="AI403" i="9"/>
  <c r="AJ403" i="9"/>
  <c r="AK403" i="9"/>
  <c r="AL403" i="9"/>
  <c r="AM403" i="9"/>
  <c r="AN403" i="9"/>
  <c r="K404" i="9"/>
  <c r="L404" i="9"/>
  <c r="M404" i="9"/>
  <c r="N404" i="9"/>
  <c r="O404" i="9"/>
  <c r="P404" i="9"/>
  <c r="Q404" i="9"/>
  <c r="R404" i="9"/>
  <c r="S404" i="9"/>
  <c r="T404" i="9"/>
  <c r="U404" i="9"/>
  <c r="V404" i="9"/>
  <c r="W404" i="9"/>
  <c r="X404" i="9"/>
  <c r="Y404" i="9"/>
  <c r="Z404" i="9"/>
  <c r="AA404" i="9"/>
  <c r="AB404" i="9"/>
  <c r="AC404" i="9"/>
  <c r="AD404" i="9"/>
  <c r="AE404" i="9"/>
  <c r="AF404" i="9"/>
  <c r="AG404" i="9"/>
  <c r="AH404" i="9"/>
  <c r="AI404" i="9"/>
  <c r="AJ404" i="9"/>
  <c r="AK404" i="9"/>
  <c r="AL404" i="9"/>
  <c r="AM404" i="9"/>
  <c r="AN404" i="9"/>
  <c r="K405" i="9"/>
  <c r="L405" i="9"/>
  <c r="M405" i="9"/>
  <c r="N405" i="9"/>
  <c r="O405" i="9"/>
  <c r="P405" i="9"/>
  <c r="Q405" i="9"/>
  <c r="R405" i="9"/>
  <c r="S405" i="9"/>
  <c r="T405" i="9"/>
  <c r="U405" i="9"/>
  <c r="V405" i="9"/>
  <c r="W405" i="9"/>
  <c r="X405" i="9"/>
  <c r="Y405" i="9"/>
  <c r="Z405" i="9"/>
  <c r="AA405" i="9"/>
  <c r="AB405" i="9"/>
  <c r="AC405" i="9"/>
  <c r="AD405" i="9"/>
  <c r="AE405" i="9"/>
  <c r="AF405" i="9"/>
  <c r="AG405" i="9"/>
  <c r="AH405" i="9"/>
  <c r="AI405" i="9"/>
  <c r="AJ405" i="9"/>
  <c r="AK405" i="9"/>
  <c r="AL405" i="9"/>
  <c r="AM405" i="9"/>
  <c r="AN405" i="9"/>
  <c r="K406" i="9"/>
  <c r="L406" i="9"/>
  <c r="M406" i="9"/>
  <c r="N406" i="9"/>
  <c r="O406" i="9"/>
  <c r="P406" i="9"/>
  <c r="Q406" i="9"/>
  <c r="R406" i="9"/>
  <c r="S406" i="9"/>
  <c r="T406" i="9"/>
  <c r="U406" i="9"/>
  <c r="V406" i="9"/>
  <c r="W406" i="9"/>
  <c r="X406" i="9"/>
  <c r="Y406" i="9"/>
  <c r="Z406" i="9"/>
  <c r="AA406" i="9"/>
  <c r="AB406" i="9"/>
  <c r="AC406" i="9"/>
  <c r="AD406" i="9"/>
  <c r="AE406" i="9"/>
  <c r="AF406" i="9"/>
  <c r="AG406" i="9"/>
  <c r="AH406" i="9"/>
  <c r="AI406" i="9"/>
  <c r="AJ406" i="9"/>
  <c r="AK406" i="9"/>
  <c r="AL406" i="9"/>
  <c r="AM406" i="9"/>
  <c r="AN406" i="9"/>
  <c r="K407" i="9"/>
  <c r="L407" i="9"/>
  <c r="M407" i="9"/>
  <c r="N407" i="9"/>
  <c r="O407" i="9"/>
  <c r="P407" i="9"/>
  <c r="Q407" i="9"/>
  <c r="R407" i="9"/>
  <c r="S407" i="9"/>
  <c r="T407" i="9"/>
  <c r="U407" i="9"/>
  <c r="V407" i="9"/>
  <c r="W407" i="9"/>
  <c r="X407" i="9"/>
  <c r="Y407" i="9"/>
  <c r="Z407" i="9"/>
  <c r="AA407" i="9"/>
  <c r="AB407" i="9"/>
  <c r="AC407" i="9"/>
  <c r="AD407" i="9"/>
  <c r="AE407" i="9"/>
  <c r="AF407" i="9"/>
  <c r="AG407" i="9"/>
  <c r="AH407" i="9"/>
  <c r="AI407" i="9"/>
  <c r="AJ407" i="9"/>
  <c r="AK407" i="9"/>
  <c r="AL407" i="9"/>
  <c r="AM407" i="9"/>
  <c r="AN407" i="9"/>
  <c r="K408" i="9"/>
  <c r="L408" i="9"/>
  <c r="M408" i="9"/>
  <c r="N408" i="9"/>
  <c r="O408" i="9"/>
  <c r="P408" i="9"/>
  <c r="Q408" i="9"/>
  <c r="R408" i="9"/>
  <c r="S408" i="9"/>
  <c r="T408" i="9"/>
  <c r="U408" i="9"/>
  <c r="V408" i="9"/>
  <c r="W408" i="9"/>
  <c r="X408" i="9"/>
  <c r="Y408" i="9"/>
  <c r="Z408" i="9"/>
  <c r="AA408" i="9"/>
  <c r="AB408" i="9"/>
  <c r="AC408" i="9"/>
  <c r="AD408" i="9"/>
  <c r="AE408" i="9"/>
  <c r="AF408" i="9"/>
  <c r="AG408" i="9"/>
  <c r="AH408" i="9"/>
  <c r="AI408" i="9"/>
  <c r="AJ408" i="9"/>
  <c r="AK408" i="9"/>
  <c r="AL408" i="9"/>
  <c r="AM408" i="9"/>
  <c r="AN408" i="9"/>
  <c r="K409" i="9"/>
  <c r="L409" i="9"/>
  <c r="M409" i="9"/>
  <c r="N409" i="9"/>
  <c r="O409" i="9"/>
  <c r="P409" i="9"/>
  <c r="Q409" i="9"/>
  <c r="R409" i="9"/>
  <c r="S409" i="9"/>
  <c r="T409" i="9"/>
  <c r="U409" i="9"/>
  <c r="V409" i="9"/>
  <c r="W409" i="9"/>
  <c r="X409" i="9"/>
  <c r="Y409" i="9"/>
  <c r="Z409" i="9"/>
  <c r="AA409" i="9"/>
  <c r="AB409" i="9"/>
  <c r="AC409" i="9"/>
  <c r="AD409" i="9"/>
  <c r="AE409" i="9"/>
  <c r="AF409" i="9"/>
  <c r="AG409" i="9"/>
  <c r="AH409" i="9"/>
  <c r="AI409" i="9"/>
  <c r="AJ409" i="9"/>
  <c r="AK409" i="9"/>
  <c r="AL409" i="9"/>
  <c r="AM409" i="9"/>
  <c r="AN409" i="9"/>
  <c r="K410" i="9"/>
  <c r="L410" i="9"/>
  <c r="M410" i="9"/>
  <c r="N410" i="9"/>
  <c r="O410" i="9"/>
  <c r="P410" i="9"/>
  <c r="Q410" i="9"/>
  <c r="R410" i="9"/>
  <c r="S410" i="9"/>
  <c r="T410" i="9"/>
  <c r="U410" i="9"/>
  <c r="V410" i="9"/>
  <c r="W410" i="9"/>
  <c r="X410" i="9"/>
  <c r="Y410" i="9"/>
  <c r="Z410" i="9"/>
  <c r="AA410" i="9"/>
  <c r="AB410" i="9"/>
  <c r="AC410" i="9"/>
  <c r="AD410" i="9"/>
  <c r="AE410" i="9"/>
  <c r="AF410" i="9"/>
  <c r="AG410" i="9"/>
  <c r="AH410" i="9"/>
  <c r="AI410" i="9"/>
  <c r="AJ410" i="9"/>
  <c r="AK410" i="9"/>
  <c r="AL410" i="9"/>
  <c r="AM410" i="9"/>
  <c r="AN410" i="9"/>
  <c r="K411" i="9"/>
  <c r="L411" i="9"/>
  <c r="M411" i="9"/>
  <c r="N411" i="9"/>
  <c r="O411" i="9"/>
  <c r="P411" i="9"/>
  <c r="Q411" i="9"/>
  <c r="R411" i="9"/>
  <c r="S411" i="9"/>
  <c r="T411" i="9"/>
  <c r="U411" i="9"/>
  <c r="V411" i="9"/>
  <c r="W411" i="9"/>
  <c r="X411" i="9"/>
  <c r="Y411" i="9"/>
  <c r="Z411" i="9"/>
  <c r="AA411" i="9"/>
  <c r="AB411" i="9"/>
  <c r="AC411" i="9"/>
  <c r="AD411" i="9"/>
  <c r="AE411" i="9"/>
  <c r="AF411" i="9"/>
  <c r="AG411" i="9"/>
  <c r="AH411" i="9"/>
  <c r="AI411" i="9"/>
  <c r="AJ411" i="9"/>
  <c r="AK411" i="9"/>
  <c r="AL411" i="9"/>
  <c r="AM411" i="9"/>
  <c r="AN411" i="9"/>
  <c r="K412" i="9"/>
  <c r="L412" i="9"/>
  <c r="M412" i="9"/>
  <c r="N412" i="9"/>
  <c r="O412" i="9"/>
  <c r="P412" i="9"/>
  <c r="Q412" i="9"/>
  <c r="R412" i="9"/>
  <c r="S412" i="9"/>
  <c r="T412" i="9"/>
  <c r="U412" i="9"/>
  <c r="V412" i="9"/>
  <c r="W412" i="9"/>
  <c r="X412" i="9"/>
  <c r="Y412" i="9"/>
  <c r="Z412" i="9"/>
  <c r="AA412" i="9"/>
  <c r="AB412" i="9"/>
  <c r="AC412" i="9"/>
  <c r="AD412" i="9"/>
  <c r="AE412" i="9"/>
  <c r="AF412" i="9"/>
  <c r="AG412" i="9"/>
  <c r="AH412" i="9"/>
  <c r="AI412" i="9"/>
  <c r="AJ412" i="9"/>
  <c r="AK412" i="9"/>
  <c r="AL412" i="9"/>
  <c r="AM412" i="9"/>
  <c r="AN412" i="9"/>
  <c r="K413" i="9"/>
  <c r="L413" i="9"/>
  <c r="M413" i="9"/>
  <c r="N413" i="9"/>
  <c r="O413" i="9"/>
  <c r="P413" i="9"/>
  <c r="Q413" i="9"/>
  <c r="R413" i="9"/>
  <c r="S413" i="9"/>
  <c r="T413" i="9"/>
  <c r="U413" i="9"/>
  <c r="V413" i="9"/>
  <c r="W413" i="9"/>
  <c r="X413" i="9"/>
  <c r="Y413" i="9"/>
  <c r="Z413" i="9"/>
  <c r="AA413" i="9"/>
  <c r="AB413" i="9"/>
  <c r="AC413" i="9"/>
  <c r="AD413" i="9"/>
  <c r="AE413" i="9"/>
  <c r="AF413" i="9"/>
  <c r="AG413" i="9"/>
  <c r="AH413" i="9"/>
  <c r="AI413" i="9"/>
  <c r="AJ413" i="9"/>
  <c r="AK413" i="9"/>
  <c r="AL413" i="9"/>
  <c r="AM413" i="9"/>
  <c r="AN413" i="9"/>
  <c r="K414" i="9"/>
  <c r="L414" i="9"/>
  <c r="M414" i="9"/>
  <c r="N414" i="9"/>
  <c r="O414" i="9"/>
  <c r="P414" i="9"/>
  <c r="Q414" i="9"/>
  <c r="R414" i="9"/>
  <c r="S414" i="9"/>
  <c r="T414" i="9"/>
  <c r="U414" i="9"/>
  <c r="V414" i="9"/>
  <c r="W414" i="9"/>
  <c r="X414" i="9"/>
  <c r="Y414" i="9"/>
  <c r="Z414" i="9"/>
  <c r="AA414" i="9"/>
  <c r="AB414" i="9"/>
  <c r="AC414" i="9"/>
  <c r="AD414" i="9"/>
  <c r="AE414" i="9"/>
  <c r="AF414" i="9"/>
  <c r="AG414" i="9"/>
  <c r="AH414" i="9"/>
  <c r="AI414" i="9"/>
  <c r="AJ414" i="9"/>
  <c r="AK414" i="9"/>
  <c r="AL414" i="9"/>
  <c r="AM414" i="9"/>
  <c r="AN414" i="9"/>
  <c r="K415" i="9"/>
  <c r="L415" i="9"/>
  <c r="M415" i="9"/>
  <c r="N415" i="9"/>
  <c r="O415" i="9"/>
  <c r="P415" i="9"/>
  <c r="Q415" i="9"/>
  <c r="R415" i="9"/>
  <c r="S415" i="9"/>
  <c r="T415" i="9"/>
  <c r="U415" i="9"/>
  <c r="V415" i="9"/>
  <c r="W415" i="9"/>
  <c r="X415" i="9"/>
  <c r="Y415" i="9"/>
  <c r="Z415" i="9"/>
  <c r="AA415" i="9"/>
  <c r="AB415" i="9"/>
  <c r="AC415" i="9"/>
  <c r="AD415" i="9"/>
  <c r="AE415" i="9"/>
  <c r="AF415" i="9"/>
  <c r="AG415" i="9"/>
  <c r="AH415" i="9"/>
  <c r="AI415" i="9"/>
  <c r="AJ415" i="9"/>
  <c r="AK415" i="9"/>
  <c r="AL415" i="9"/>
  <c r="AM415" i="9"/>
  <c r="AN415" i="9"/>
  <c r="K416" i="9"/>
  <c r="L416" i="9"/>
  <c r="M416" i="9"/>
  <c r="N416" i="9"/>
  <c r="O416" i="9"/>
  <c r="P416" i="9"/>
  <c r="Q416" i="9"/>
  <c r="R416" i="9"/>
  <c r="S416" i="9"/>
  <c r="T416" i="9"/>
  <c r="U416" i="9"/>
  <c r="V416" i="9"/>
  <c r="W416" i="9"/>
  <c r="X416" i="9"/>
  <c r="Y416" i="9"/>
  <c r="Z416" i="9"/>
  <c r="AA416" i="9"/>
  <c r="AB416" i="9"/>
  <c r="AC416" i="9"/>
  <c r="AD416" i="9"/>
  <c r="AE416" i="9"/>
  <c r="AF416" i="9"/>
  <c r="AG416" i="9"/>
  <c r="AH416" i="9"/>
  <c r="AI416" i="9"/>
  <c r="AJ416" i="9"/>
  <c r="AK416" i="9"/>
  <c r="AL416" i="9"/>
  <c r="AM416" i="9"/>
  <c r="AN416" i="9"/>
  <c r="K417" i="9"/>
  <c r="L417" i="9"/>
  <c r="M417" i="9"/>
  <c r="N417" i="9"/>
  <c r="O417" i="9"/>
  <c r="P417" i="9"/>
  <c r="Q417" i="9"/>
  <c r="R417" i="9"/>
  <c r="S417" i="9"/>
  <c r="T417" i="9"/>
  <c r="U417" i="9"/>
  <c r="V417" i="9"/>
  <c r="W417" i="9"/>
  <c r="X417" i="9"/>
  <c r="Y417" i="9"/>
  <c r="Z417" i="9"/>
  <c r="AA417" i="9"/>
  <c r="AB417" i="9"/>
  <c r="AC417" i="9"/>
  <c r="AD417" i="9"/>
  <c r="AE417" i="9"/>
  <c r="AF417" i="9"/>
  <c r="AG417" i="9"/>
  <c r="AH417" i="9"/>
  <c r="AI417" i="9"/>
  <c r="AJ417" i="9"/>
  <c r="AK417" i="9"/>
  <c r="AL417" i="9"/>
  <c r="AM417" i="9"/>
  <c r="AN417" i="9"/>
  <c r="K418" i="9"/>
  <c r="L418" i="9"/>
  <c r="M418" i="9"/>
  <c r="N418" i="9"/>
  <c r="O418" i="9"/>
  <c r="P418" i="9"/>
  <c r="Q418" i="9"/>
  <c r="R418" i="9"/>
  <c r="S418" i="9"/>
  <c r="T418" i="9"/>
  <c r="U418" i="9"/>
  <c r="V418" i="9"/>
  <c r="W418" i="9"/>
  <c r="X418" i="9"/>
  <c r="Y418" i="9"/>
  <c r="Z418" i="9"/>
  <c r="AA418" i="9"/>
  <c r="AB418" i="9"/>
  <c r="AC418" i="9"/>
  <c r="AD418" i="9"/>
  <c r="AE418" i="9"/>
  <c r="AF418" i="9"/>
  <c r="AG418" i="9"/>
  <c r="AH418" i="9"/>
  <c r="AI418" i="9"/>
  <c r="AJ418" i="9"/>
  <c r="AK418" i="9"/>
  <c r="AL418" i="9"/>
  <c r="AM418" i="9"/>
  <c r="AN418" i="9"/>
  <c r="K419" i="9"/>
  <c r="L419" i="9"/>
  <c r="M419" i="9"/>
  <c r="N419" i="9"/>
  <c r="O419" i="9"/>
  <c r="P419" i="9"/>
  <c r="Q419" i="9"/>
  <c r="R419" i="9"/>
  <c r="S419" i="9"/>
  <c r="T419" i="9"/>
  <c r="U419" i="9"/>
  <c r="V419" i="9"/>
  <c r="W419" i="9"/>
  <c r="X419" i="9"/>
  <c r="Y419" i="9"/>
  <c r="Z419" i="9"/>
  <c r="AA419" i="9"/>
  <c r="AB419" i="9"/>
  <c r="AC419" i="9"/>
  <c r="AD419" i="9"/>
  <c r="AE419" i="9"/>
  <c r="AF419" i="9"/>
  <c r="AG419" i="9"/>
  <c r="AH419" i="9"/>
  <c r="AI419" i="9"/>
  <c r="AJ419" i="9"/>
  <c r="AK419" i="9"/>
  <c r="AL419" i="9"/>
  <c r="AM419" i="9"/>
  <c r="AN419" i="9"/>
  <c r="K420" i="9"/>
  <c r="L420" i="9"/>
  <c r="M420" i="9"/>
  <c r="N420" i="9"/>
  <c r="O420" i="9"/>
  <c r="P420" i="9"/>
  <c r="Q420" i="9"/>
  <c r="R420" i="9"/>
  <c r="S420" i="9"/>
  <c r="T420" i="9"/>
  <c r="U420" i="9"/>
  <c r="V420" i="9"/>
  <c r="W420" i="9"/>
  <c r="X420" i="9"/>
  <c r="Y420" i="9"/>
  <c r="Z420" i="9"/>
  <c r="AA420" i="9"/>
  <c r="AB420" i="9"/>
  <c r="AC420" i="9"/>
  <c r="AD420" i="9"/>
  <c r="AE420" i="9"/>
  <c r="AF420" i="9"/>
  <c r="AG420" i="9"/>
  <c r="AH420" i="9"/>
  <c r="AI420" i="9"/>
  <c r="AJ420" i="9"/>
  <c r="AK420" i="9"/>
  <c r="AL420" i="9"/>
  <c r="AM420" i="9"/>
  <c r="AN420" i="9"/>
  <c r="K421" i="9"/>
  <c r="L421" i="9"/>
  <c r="M421" i="9"/>
  <c r="N421" i="9"/>
  <c r="O421" i="9"/>
  <c r="P421" i="9"/>
  <c r="Q421" i="9"/>
  <c r="R421" i="9"/>
  <c r="S421" i="9"/>
  <c r="T421" i="9"/>
  <c r="U421" i="9"/>
  <c r="V421" i="9"/>
  <c r="W421" i="9"/>
  <c r="X421" i="9"/>
  <c r="Y421" i="9"/>
  <c r="Z421" i="9"/>
  <c r="AA421" i="9"/>
  <c r="AB421" i="9"/>
  <c r="AC421" i="9"/>
  <c r="AD421" i="9"/>
  <c r="AE421" i="9"/>
  <c r="AF421" i="9"/>
  <c r="AG421" i="9"/>
  <c r="AH421" i="9"/>
  <c r="AI421" i="9"/>
  <c r="AJ421" i="9"/>
  <c r="AK421" i="9"/>
  <c r="AL421" i="9"/>
  <c r="AM421" i="9"/>
  <c r="AN421" i="9"/>
  <c r="K422" i="9"/>
  <c r="L422" i="9"/>
  <c r="M422" i="9"/>
  <c r="N422" i="9"/>
  <c r="O422" i="9"/>
  <c r="P422" i="9"/>
  <c r="Q422" i="9"/>
  <c r="R422" i="9"/>
  <c r="S422" i="9"/>
  <c r="T422" i="9"/>
  <c r="U422" i="9"/>
  <c r="V422" i="9"/>
  <c r="W422" i="9"/>
  <c r="X422" i="9"/>
  <c r="Y422" i="9"/>
  <c r="Z422" i="9"/>
  <c r="AA422" i="9"/>
  <c r="AB422" i="9"/>
  <c r="AC422" i="9"/>
  <c r="AD422" i="9"/>
  <c r="AE422" i="9"/>
  <c r="AF422" i="9"/>
  <c r="AG422" i="9"/>
  <c r="AH422" i="9"/>
  <c r="AI422" i="9"/>
  <c r="AJ422" i="9"/>
  <c r="AK422" i="9"/>
  <c r="AL422" i="9"/>
  <c r="AM422" i="9"/>
  <c r="AN422" i="9"/>
  <c r="K423" i="9"/>
  <c r="L423" i="9"/>
  <c r="M423" i="9"/>
  <c r="N423" i="9"/>
  <c r="O423" i="9"/>
  <c r="P423" i="9"/>
  <c r="Q423" i="9"/>
  <c r="R423" i="9"/>
  <c r="S423" i="9"/>
  <c r="T423" i="9"/>
  <c r="U423" i="9"/>
  <c r="V423" i="9"/>
  <c r="W423" i="9"/>
  <c r="X423" i="9"/>
  <c r="Y423" i="9"/>
  <c r="Z423" i="9"/>
  <c r="AA423" i="9"/>
  <c r="AB423" i="9"/>
  <c r="AC423" i="9"/>
  <c r="AD423" i="9"/>
  <c r="AE423" i="9"/>
  <c r="AF423" i="9"/>
  <c r="AG423" i="9"/>
  <c r="AH423" i="9"/>
  <c r="AI423" i="9"/>
  <c r="AJ423" i="9"/>
  <c r="AK423" i="9"/>
  <c r="AL423" i="9"/>
  <c r="AM423" i="9"/>
  <c r="AN423" i="9"/>
  <c r="K424" i="9"/>
  <c r="L424" i="9"/>
  <c r="M424" i="9"/>
  <c r="N424" i="9"/>
  <c r="O424" i="9"/>
  <c r="P424" i="9"/>
  <c r="Q424" i="9"/>
  <c r="R424" i="9"/>
  <c r="S424" i="9"/>
  <c r="T424" i="9"/>
  <c r="U424" i="9"/>
  <c r="V424" i="9"/>
  <c r="W424" i="9"/>
  <c r="X424" i="9"/>
  <c r="Y424" i="9"/>
  <c r="Z424" i="9"/>
  <c r="AA424" i="9"/>
  <c r="AB424" i="9"/>
  <c r="AC424" i="9"/>
  <c r="AD424" i="9"/>
  <c r="AE424" i="9"/>
  <c r="AF424" i="9"/>
  <c r="AG424" i="9"/>
  <c r="AH424" i="9"/>
  <c r="AI424" i="9"/>
  <c r="AJ424" i="9"/>
  <c r="AK424" i="9"/>
  <c r="AL424" i="9"/>
  <c r="AM424" i="9"/>
  <c r="AN424" i="9"/>
  <c r="K425" i="9"/>
  <c r="L425" i="9"/>
  <c r="M425" i="9"/>
  <c r="N425" i="9"/>
  <c r="O425" i="9"/>
  <c r="P425" i="9"/>
  <c r="Q425" i="9"/>
  <c r="R425" i="9"/>
  <c r="S425" i="9"/>
  <c r="T425" i="9"/>
  <c r="U425" i="9"/>
  <c r="V425" i="9"/>
  <c r="W425" i="9"/>
  <c r="X425" i="9"/>
  <c r="Y425" i="9"/>
  <c r="Z425" i="9"/>
  <c r="AA425" i="9"/>
  <c r="AB425" i="9"/>
  <c r="AC425" i="9"/>
  <c r="AD425" i="9"/>
  <c r="AE425" i="9"/>
  <c r="AF425" i="9"/>
  <c r="AG425" i="9"/>
  <c r="AH425" i="9"/>
  <c r="AI425" i="9"/>
  <c r="AJ425" i="9"/>
  <c r="AK425" i="9"/>
  <c r="AL425" i="9"/>
  <c r="AM425" i="9"/>
  <c r="AN425" i="9"/>
  <c r="K426" i="9"/>
  <c r="L426" i="9"/>
  <c r="M426" i="9"/>
  <c r="N426" i="9"/>
  <c r="O426" i="9"/>
  <c r="P426" i="9"/>
  <c r="Q426" i="9"/>
  <c r="R426" i="9"/>
  <c r="S426" i="9"/>
  <c r="T426" i="9"/>
  <c r="U426" i="9"/>
  <c r="V426" i="9"/>
  <c r="W426" i="9"/>
  <c r="X426" i="9"/>
  <c r="Y426" i="9"/>
  <c r="Z426" i="9"/>
  <c r="AA426" i="9"/>
  <c r="AB426" i="9"/>
  <c r="AC426" i="9"/>
  <c r="AD426" i="9"/>
  <c r="AE426" i="9"/>
  <c r="AF426" i="9"/>
  <c r="AG426" i="9"/>
  <c r="AH426" i="9"/>
  <c r="AI426" i="9"/>
  <c r="AJ426" i="9"/>
  <c r="AK426" i="9"/>
  <c r="AL426" i="9"/>
  <c r="AM426" i="9"/>
  <c r="AN426" i="9"/>
  <c r="K427" i="9"/>
  <c r="L427" i="9"/>
  <c r="M427" i="9"/>
  <c r="N427" i="9"/>
  <c r="O427" i="9"/>
  <c r="P427" i="9"/>
  <c r="Q427" i="9"/>
  <c r="R427" i="9"/>
  <c r="S427" i="9"/>
  <c r="T427" i="9"/>
  <c r="U427" i="9"/>
  <c r="V427" i="9"/>
  <c r="W427" i="9"/>
  <c r="X427" i="9"/>
  <c r="Y427" i="9"/>
  <c r="Z427" i="9"/>
  <c r="AA427" i="9"/>
  <c r="AB427" i="9"/>
  <c r="AC427" i="9"/>
  <c r="AD427" i="9"/>
  <c r="AE427" i="9"/>
  <c r="AF427" i="9"/>
  <c r="AG427" i="9"/>
  <c r="AH427" i="9"/>
  <c r="AI427" i="9"/>
  <c r="AJ427" i="9"/>
  <c r="AK427" i="9"/>
  <c r="AL427" i="9"/>
  <c r="AM427" i="9"/>
  <c r="AN427" i="9"/>
  <c r="K428" i="9"/>
  <c r="L428" i="9"/>
  <c r="M428" i="9"/>
  <c r="N428" i="9"/>
  <c r="O428" i="9"/>
  <c r="P428" i="9"/>
  <c r="Q428" i="9"/>
  <c r="R428" i="9"/>
  <c r="S428" i="9"/>
  <c r="T428" i="9"/>
  <c r="U428" i="9"/>
  <c r="V428" i="9"/>
  <c r="W428" i="9"/>
  <c r="X428" i="9"/>
  <c r="Y428" i="9"/>
  <c r="Z428" i="9"/>
  <c r="AA428" i="9"/>
  <c r="AB428" i="9"/>
  <c r="AC428" i="9"/>
  <c r="AD428" i="9"/>
  <c r="AE428" i="9"/>
  <c r="AF428" i="9"/>
  <c r="AG428" i="9"/>
  <c r="AH428" i="9"/>
  <c r="AI428" i="9"/>
  <c r="AJ428" i="9"/>
  <c r="AK428" i="9"/>
  <c r="AL428" i="9"/>
  <c r="AM428" i="9"/>
  <c r="AN428" i="9"/>
  <c r="K429" i="9"/>
  <c r="L429" i="9"/>
  <c r="M429" i="9"/>
  <c r="N429" i="9"/>
  <c r="O429" i="9"/>
  <c r="P429" i="9"/>
  <c r="Q429" i="9"/>
  <c r="R429" i="9"/>
  <c r="S429" i="9"/>
  <c r="T429" i="9"/>
  <c r="U429" i="9"/>
  <c r="V429" i="9"/>
  <c r="W429" i="9"/>
  <c r="X429" i="9"/>
  <c r="Y429" i="9"/>
  <c r="Z429" i="9"/>
  <c r="AA429" i="9"/>
  <c r="AB429" i="9"/>
  <c r="AC429" i="9"/>
  <c r="AD429" i="9"/>
  <c r="AE429" i="9"/>
  <c r="AF429" i="9"/>
  <c r="AG429" i="9"/>
  <c r="AH429" i="9"/>
  <c r="AI429" i="9"/>
  <c r="AJ429" i="9"/>
  <c r="AK429" i="9"/>
  <c r="AL429" i="9"/>
  <c r="AM429" i="9"/>
  <c r="AN429" i="9"/>
  <c r="K430" i="9"/>
  <c r="L430" i="9"/>
  <c r="M430" i="9"/>
  <c r="N430" i="9"/>
  <c r="O430" i="9"/>
  <c r="P430" i="9"/>
  <c r="Q430" i="9"/>
  <c r="R430" i="9"/>
  <c r="S430" i="9"/>
  <c r="T430" i="9"/>
  <c r="U430" i="9"/>
  <c r="V430" i="9"/>
  <c r="W430" i="9"/>
  <c r="X430" i="9"/>
  <c r="Y430" i="9"/>
  <c r="Z430" i="9"/>
  <c r="AA430" i="9"/>
  <c r="AB430" i="9"/>
  <c r="AC430" i="9"/>
  <c r="AD430" i="9"/>
  <c r="AE430" i="9"/>
  <c r="AF430" i="9"/>
  <c r="AG430" i="9"/>
  <c r="AH430" i="9"/>
  <c r="AI430" i="9"/>
  <c r="AJ430" i="9"/>
  <c r="AK430" i="9"/>
  <c r="AL430" i="9"/>
  <c r="AM430" i="9"/>
  <c r="AN430" i="9"/>
  <c r="K431" i="9"/>
  <c r="L431" i="9"/>
  <c r="M431" i="9"/>
  <c r="N431" i="9"/>
  <c r="O431" i="9"/>
  <c r="P431" i="9"/>
  <c r="Q431" i="9"/>
  <c r="R431" i="9"/>
  <c r="S431" i="9"/>
  <c r="T431" i="9"/>
  <c r="U431" i="9"/>
  <c r="V431" i="9"/>
  <c r="W431" i="9"/>
  <c r="X431" i="9"/>
  <c r="Y431" i="9"/>
  <c r="Z431" i="9"/>
  <c r="AA431" i="9"/>
  <c r="AB431" i="9"/>
  <c r="AC431" i="9"/>
  <c r="AD431" i="9"/>
  <c r="AE431" i="9"/>
  <c r="AF431" i="9"/>
  <c r="AG431" i="9"/>
  <c r="AH431" i="9"/>
  <c r="AI431" i="9"/>
  <c r="AJ431" i="9"/>
  <c r="AK431" i="9"/>
  <c r="AL431" i="9"/>
  <c r="AM431" i="9"/>
  <c r="AN431" i="9"/>
  <c r="K432" i="9"/>
  <c r="L432" i="9"/>
  <c r="M432" i="9"/>
  <c r="N432" i="9"/>
  <c r="O432" i="9"/>
  <c r="P432" i="9"/>
  <c r="Q432" i="9"/>
  <c r="R432" i="9"/>
  <c r="S432" i="9"/>
  <c r="T432" i="9"/>
  <c r="U432" i="9"/>
  <c r="V432" i="9"/>
  <c r="W432" i="9"/>
  <c r="X432" i="9"/>
  <c r="Y432" i="9"/>
  <c r="Z432" i="9"/>
  <c r="AA432" i="9"/>
  <c r="AB432" i="9"/>
  <c r="AC432" i="9"/>
  <c r="AD432" i="9"/>
  <c r="AE432" i="9"/>
  <c r="AF432" i="9"/>
  <c r="AG432" i="9"/>
  <c r="AH432" i="9"/>
  <c r="AI432" i="9"/>
  <c r="AJ432" i="9"/>
  <c r="AK432" i="9"/>
  <c r="AL432" i="9"/>
  <c r="AM432" i="9"/>
  <c r="AN432" i="9"/>
  <c r="K433" i="9"/>
  <c r="L433" i="9"/>
  <c r="M433" i="9"/>
  <c r="N433" i="9"/>
  <c r="O433" i="9"/>
  <c r="P433" i="9"/>
  <c r="Q433" i="9"/>
  <c r="R433" i="9"/>
  <c r="S433" i="9"/>
  <c r="T433" i="9"/>
  <c r="U433" i="9"/>
  <c r="V433" i="9"/>
  <c r="W433" i="9"/>
  <c r="X433" i="9"/>
  <c r="Y433" i="9"/>
  <c r="Z433" i="9"/>
  <c r="AA433" i="9"/>
  <c r="AB433" i="9"/>
  <c r="AC433" i="9"/>
  <c r="AD433" i="9"/>
  <c r="AE433" i="9"/>
  <c r="AF433" i="9"/>
  <c r="AG433" i="9"/>
  <c r="AH433" i="9"/>
  <c r="AI433" i="9"/>
  <c r="AJ433" i="9"/>
  <c r="AK433" i="9"/>
  <c r="AL433" i="9"/>
  <c r="AM433" i="9"/>
  <c r="AN433" i="9"/>
  <c r="K434" i="9"/>
  <c r="L434" i="9"/>
  <c r="M434" i="9"/>
  <c r="N434" i="9"/>
  <c r="O434" i="9"/>
  <c r="P434" i="9"/>
  <c r="Q434" i="9"/>
  <c r="R434" i="9"/>
  <c r="S434" i="9"/>
  <c r="T434" i="9"/>
  <c r="U434" i="9"/>
  <c r="V434" i="9"/>
  <c r="W434" i="9"/>
  <c r="X434" i="9"/>
  <c r="Y434" i="9"/>
  <c r="Z434" i="9"/>
  <c r="AA434" i="9"/>
  <c r="AB434" i="9"/>
  <c r="AC434" i="9"/>
  <c r="AD434" i="9"/>
  <c r="AE434" i="9"/>
  <c r="AF434" i="9"/>
  <c r="AG434" i="9"/>
  <c r="AH434" i="9"/>
  <c r="AI434" i="9"/>
  <c r="AJ434" i="9"/>
  <c r="AK434" i="9"/>
  <c r="AL434" i="9"/>
  <c r="AM434" i="9"/>
  <c r="AN434" i="9"/>
  <c r="K435" i="9"/>
  <c r="L435" i="9"/>
  <c r="M435" i="9"/>
  <c r="N435" i="9"/>
  <c r="O435" i="9"/>
  <c r="P435" i="9"/>
  <c r="Q435" i="9"/>
  <c r="R435" i="9"/>
  <c r="S435" i="9"/>
  <c r="T435" i="9"/>
  <c r="U435" i="9"/>
  <c r="V435" i="9"/>
  <c r="W435" i="9"/>
  <c r="X435" i="9"/>
  <c r="Y435" i="9"/>
  <c r="Z435" i="9"/>
  <c r="AA435" i="9"/>
  <c r="AB435" i="9"/>
  <c r="AC435" i="9"/>
  <c r="AD435" i="9"/>
  <c r="AE435" i="9"/>
  <c r="AF435" i="9"/>
  <c r="AG435" i="9"/>
  <c r="AH435" i="9"/>
  <c r="AI435" i="9"/>
  <c r="AJ435" i="9"/>
  <c r="AK435" i="9"/>
  <c r="AL435" i="9"/>
  <c r="AM435" i="9"/>
  <c r="AN435" i="9"/>
  <c r="K436" i="9"/>
  <c r="L436" i="9"/>
  <c r="M436" i="9"/>
  <c r="N436" i="9"/>
  <c r="O436" i="9"/>
  <c r="P436" i="9"/>
  <c r="Q436" i="9"/>
  <c r="R436" i="9"/>
  <c r="S436" i="9"/>
  <c r="T436" i="9"/>
  <c r="U436" i="9"/>
  <c r="V436" i="9"/>
  <c r="W436" i="9"/>
  <c r="X436" i="9"/>
  <c r="Y436" i="9"/>
  <c r="Z436" i="9"/>
  <c r="AA436" i="9"/>
  <c r="AB436" i="9"/>
  <c r="AC436" i="9"/>
  <c r="AD436" i="9"/>
  <c r="AE436" i="9"/>
  <c r="AF436" i="9"/>
  <c r="AG436" i="9"/>
  <c r="AH436" i="9"/>
  <c r="AI436" i="9"/>
  <c r="AJ436" i="9"/>
  <c r="AK436" i="9"/>
  <c r="AL436" i="9"/>
  <c r="AM436" i="9"/>
  <c r="AN436" i="9"/>
  <c r="K437" i="9"/>
  <c r="L437" i="9"/>
  <c r="M437" i="9"/>
  <c r="N437" i="9"/>
  <c r="O437" i="9"/>
  <c r="P437" i="9"/>
  <c r="Q437" i="9"/>
  <c r="R437" i="9"/>
  <c r="S437" i="9"/>
  <c r="T437" i="9"/>
  <c r="U437" i="9"/>
  <c r="V437" i="9"/>
  <c r="W437" i="9"/>
  <c r="X437" i="9"/>
  <c r="Y437" i="9"/>
  <c r="Z437" i="9"/>
  <c r="AA437" i="9"/>
  <c r="AB437" i="9"/>
  <c r="AC437" i="9"/>
  <c r="AD437" i="9"/>
  <c r="AE437" i="9"/>
  <c r="AF437" i="9"/>
  <c r="AG437" i="9"/>
  <c r="AH437" i="9"/>
  <c r="AI437" i="9"/>
  <c r="AJ437" i="9"/>
  <c r="AK437" i="9"/>
  <c r="AL437" i="9"/>
  <c r="AM437" i="9"/>
  <c r="AN437" i="9"/>
  <c r="K438" i="9"/>
  <c r="L438" i="9"/>
  <c r="M438" i="9"/>
  <c r="N438" i="9"/>
  <c r="O438" i="9"/>
  <c r="P438" i="9"/>
  <c r="Q438" i="9"/>
  <c r="R438" i="9"/>
  <c r="S438" i="9"/>
  <c r="T438" i="9"/>
  <c r="U438" i="9"/>
  <c r="V438" i="9"/>
  <c r="W438" i="9"/>
  <c r="X438" i="9"/>
  <c r="Y438" i="9"/>
  <c r="Z438" i="9"/>
  <c r="AA438" i="9"/>
  <c r="AB438" i="9"/>
  <c r="AC438" i="9"/>
  <c r="AD438" i="9"/>
  <c r="AE438" i="9"/>
  <c r="AF438" i="9"/>
  <c r="AG438" i="9"/>
  <c r="AH438" i="9"/>
  <c r="AI438" i="9"/>
  <c r="AJ438" i="9"/>
  <c r="AK438" i="9"/>
  <c r="AL438" i="9"/>
  <c r="AM438" i="9"/>
  <c r="AN438" i="9"/>
  <c r="K439" i="9"/>
  <c r="L439" i="9"/>
  <c r="M439" i="9"/>
  <c r="N439" i="9"/>
  <c r="O439" i="9"/>
  <c r="P439" i="9"/>
  <c r="Q439" i="9"/>
  <c r="R439" i="9"/>
  <c r="S439" i="9"/>
  <c r="T439" i="9"/>
  <c r="U439" i="9"/>
  <c r="V439" i="9"/>
  <c r="W439" i="9"/>
  <c r="X439" i="9"/>
  <c r="Y439" i="9"/>
  <c r="Z439" i="9"/>
  <c r="AA439" i="9"/>
  <c r="AB439" i="9"/>
  <c r="AC439" i="9"/>
  <c r="AD439" i="9"/>
  <c r="AE439" i="9"/>
  <c r="AF439" i="9"/>
  <c r="AG439" i="9"/>
  <c r="AH439" i="9"/>
  <c r="AI439" i="9"/>
  <c r="AJ439" i="9"/>
  <c r="AK439" i="9"/>
  <c r="AL439" i="9"/>
  <c r="AM439" i="9"/>
  <c r="AN439" i="9"/>
  <c r="K440" i="9"/>
  <c r="L440" i="9"/>
  <c r="M440" i="9"/>
  <c r="N440" i="9"/>
  <c r="O440" i="9"/>
  <c r="P440" i="9"/>
  <c r="Q440" i="9"/>
  <c r="R440" i="9"/>
  <c r="S440" i="9"/>
  <c r="T440" i="9"/>
  <c r="U440" i="9"/>
  <c r="V440" i="9"/>
  <c r="W440" i="9"/>
  <c r="X440" i="9"/>
  <c r="Y440" i="9"/>
  <c r="Z440" i="9"/>
  <c r="AA440" i="9"/>
  <c r="AB440" i="9"/>
  <c r="AC440" i="9"/>
  <c r="AD440" i="9"/>
  <c r="AE440" i="9"/>
  <c r="AF440" i="9"/>
  <c r="AG440" i="9"/>
  <c r="AH440" i="9"/>
  <c r="AI440" i="9"/>
  <c r="AJ440" i="9"/>
  <c r="AK440" i="9"/>
  <c r="AL440" i="9"/>
  <c r="AM440" i="9"/>
  <c r="AN440" i="9"/>
  <c r="K441" i="9"/>
  <c r="L441" i="9"/>
  <c r="M441" i="9"/>
  <c r="N441" i="9"/>
  <c r="O441" i="9"/>
  <c r="P441" i="9"/>
  <c r="Q441" i="9"/>
  <c r="R441" i="9"/>
  <c r="S441" i="9"/>
  <c r="T441" i="9"/>
  <c r="U441" i="9"/>
  <c r="V441" i="9"/>
  <c r="W441" i="9"/>
  <c r="X441" i="9"/>
  <c r="Y441" i="9"/>
  <c r="Z441" i="9"/>
  <c r="AA441" i="9"/>
  <c r="AB441" i="9"/>
  <c r="AC441" i="9"/>
  <c r="AD441" i="9"/>
  <c r="AE441" i="9"/>
  <c r="AF441" i="9"/>
  <c r="AG441" i="9"/>
  <c r="AH441" i="9"/>
  <c r="AI441" i="9"/>
  <c r="AJ441" i="9"/>
  <c r="AK441" i="9"/>
  <c r="AL441" i="9"/>
  <c r="AM441" i="9"/>
  <c r="AN441" i="9"/>
  <c r="K442" i="9"/>
  <c r="L442" i="9"/>
  <c r="M442" i="9"/>
  <c r="N442" i="9"/>
  <c r="O442" i="9"/>
  <c r="P442" i="9"/>
  <c r="Q442" i="9"/>
  <c r="R442" i="9"/>
  <c r="S442" i="9"/>
  <c r="T442" i="9"/>
  <c r="U442" i="9"/>
  <c r="V442" i="9"/>
  <c r="W442" i="9"/>
  <c r="X442" i="9"/>
  <c r="Y442" i="9"/>
  <c r="Z442" i="9"/>
  <c r="AA442" i="9"/>
  <c r="AB442" i="9"/>
  <c r="AC442" i="9"/>
  <c r="AD442" i="9"/>
  <c r="AE442" i="9"/>
  <c r="AF442" i="9"/>
  <c r="AG442" i="9"/>
  <c r="AH442" i="9"/>
  <c r="AI442" i="9"/>
  <c r="AJ442" i="9"/>
  <c r="AK442" i="9"/>
  <c r="AL442" i="9"/>
  <c r="AM442" i="9"/>
  <c r="AN442" i="9"/>
  <c r="K443" i="9"/>
  <c r="L443" i="9"/>
  <c r="M443" i="9"/>
  <c r="N443" i="9"/>
  <c r="O443" i="9"/>
  <c r="P443" i="9"/>
  <c r="Q443" i="9"/>
  <c r="R443" i="9"/>
  <c r="S443" i="9"/>
  <c r="T443" i="9"/>
  <c r="U443" i="9"/>
  <c r="V443" i="9"/>
  <c r="W443" i="9"/>
  <c r="X443" i="9"/>
  <c r="Y443" i="9"/>
  <c r="Z443" i="9"/>
  <c r="AA443" i="9"/>
  <c r="AB443" i="9"/>
  <c r="AC443" i="9"/>
  <c r="AD443" i="9"/>
  <c r="AE443" i="9"/>
  <c r="AF443" i="9"/>
  <c r="AG443" i="9"/>
  <c r="AH443" i="9"/>
  <c r="AI443" i="9"/>
  <c r="AJ443" i="9"/>
  <c r="AK443" i="9"/>
  <c r="AL443" i="9"/>
  <c r="AM443" i="9"/>
  <c r="AN443" i="9"/>
  <c r="K444" i="9"/>
  <c r="L444" i="9"/>
  <c r="M444" i="9"/>
  <c r="N444" i="9"/>
  <c r="O444" i="9"/>
  <c r="P444" i="9"/>
  <c r="Q444" i="9"/>
  <c r="R444" i="9"/>
  <c r="S444" i="9"/>
  <c r="T444" i="9"/>
  <c r="U444" i="9"/>
  <c r="V444" i="9"/>
  <c r="W444" i="9"/>
  <c r="X444" i="9"/>
  <c r="Y444" i="9"/>
  <c r="Z444" i="9"/>
  <c r="AA444" i="9"/>
  <c r="AB444" i="9"/>
  <c r="AC444" i="9"/>
  <c r="AD444" i="9"/>
  <c r="AE444" i="9"/>
  <c r="AF444" i="9"/>
  <c r="AG444" i="9"/>
  <c r="AH444" i="9"/>
  <c r="AI444" i="9"/>
  <c r="AJ444" i="9"/>
  <c r="AK444" i="9"/>
  <c r="AL444" i="9"/>
  <c r="AM444" i="9"/>
  <c r="AN444" i="9"/>
  <c r="K445" i="9"/>
  <c r="L445" i="9"/>
  <c r="M445" i="9"/>
  <c r="N445" i="9"/>
  <c r="O445" i="9"/>
  <c r="P445" i="9"/>
  <c r="Q445" i="9"/>
  <c r="R445" i="9"/>
  <c r="S445" i="9"/>
  <c r="T445" i="9"/>
  <c r="U445" i="9"/>
  <c r="V445" i="9"/>
  <c r="W445" i="9"/>
  <c r="X445" i="9"/>
  <c r="Y445" i="9"/>
  <c r="Z445" i="9"/>
  <c r="AA445" i="9"/>
  <c r="AB445" i="9"/>
  <c r="AC445" i="9"/>
  <c r="AD445" i="9"/>
  <c r="AE445" i="9"/>
  <c r="AF445" i="9"/>
  <c r="AG445" i="9"/>
  <c r="AH445" i="9"/>
  <c r="AI445" i="9"/>
  <c r="AJ445" i="9"/>
  <c r="AK445" i="9"/>
  <c r="AL445" i="9"/>
  <c r="AM445" i="9"/>
  <c r="AN445" i="9"/>
  <c r="K446" i="9"/>
  <c r="L446" i="9"/>
  <c r="M446" i="9"/>
  <c r="N446" i="9"/>
  <c r="O446" i="9"/>
  <c r="P446" i="9"/>
  <c r="Q446" i="9"/>
  <c r="R446" i="9"/>
  <c r="S446" i="9"/>
  <c r="T446" i="9"/>
  <c r="U446" i="9"/>
  <c r="V446" i="9"/>
  <c r="W446" i="9"/>
  <c r="X446" i="9"/>
  <c r="Y446" i="9"/>
  <c r="Z446" i="9"/>
  <c r="AA446" i="9"/>
  <c r="AB446" i="9"/>
  <c r="AC446" i="9"/>
  <c r="AD446" i="9"/>
  <c r="AE446" i="9"/>
  <c r="AF446" i="9"/>
  <c r="AG446" i="9"/>
  <c r="AH446" i="9"/>
  <c r="AI446" i="9"/>
  <c r="AJ446" i="9"/>
  <c r="AK446" i="9"/>
  <c r="AL446" i="9"/>
  <c r="AM446" i="9"/>
  <c r="AN446" i="9"/>
  <c r="K447" i="9"/>
  <c r="L447" i="9"/>
  <c r="M447" i="9"/>
  <c r="N447" i="9"/>
  <c r="O447" i="9"/>
  <c r="P447" i="9"/>
  <c r="Q447" i="9"/>
  <c r="R447" i="9"/>
  <c r="S447" i="9"/>
  <c r="T447" i="9"/>
  <c r="U447" i="9"/>
  <c r="V447" i="9"/>
  <c r="W447" i="9"/>
  <c r="X447" i="9"/>
  <c r="Y447" i="9"/>
  <c r="Z447" i="9"/>
  <c r="AA447" i="9"/>
  <c r="AB447" i="9"/>
  <c r="AC447" i="9"/>
  <c r="AD447" i="9"/>
  <c r="AE447" i="9"/>
  <c r="AF447" i="9"/>
  <c r="AG447" i="9"/>
  <c r="AH447" i="9"/>
  <c r="AI447" i="9"/>
  <c r="AJ447" i="9"/>
  <c r="AK447" i="9"/>
  <c r="AL447" i="9"/>
  <c r="AM447" i="9"/>
  <c r="AN447" i="9"/>
  <c r="K448" i="9"/>
  <c r="L448" i="9"/>
  <c r="M448" i="9"/>
  <c r="N448" i="9"/>
  <c r="O448" i="9"/>
  <c r="P448" i="9"/>
  <c r="Q448" i="9"/>
  <c r="R448" i="9"/>
  <c r="S448" i="9"/>
  <c r="T448" i="9"/>
  <c r="U448" i="9"/>
  <c r="V448" i="9"/>
  <c r="W448" i="9"/>
  <c r="X448" i="9"/>
  <c r="Y448" i="9"/>
  <c r="Z448" i="9"/>
  <c r="AA448" i="9"/>
  <c r="AB448" i="9"/>
  <c r="AC448" i="9"/>
  <c r="AD448" i="9"/>
  <c r="AE448" i="9"/>
  <c r="AF448" i="9"/>
  <c r="AG448" i="9"/>
  <c r="AH448" i="9"/>
  <c r="AI448" i="9"/>
  <c r="AJ448" i="9"/>
  <c r="AK448" i="9"/>
  <c r="AL448" i="9"/>
  <c r="AM448" i="9"/>
  <c r="AN448" i="9"/>
  <c r="K449" i="9"/>
  <c r="L449" i="9"/>
  <c r="M449" i="9"/>
  <c r="N449" i="9"/>
  <c r="O449" i="9"/>
  <c r="P449" i="9"/>
  <c r="Q449" i="9"/>
  <c r="R449" i="9"/>
  <c r="S449" i="9"/>
  <c r="T449" i="9"/>
  <c r="U449" i="9"/>
  <c r="V449" i="9"/>
  <c r="W449" i="9"/>
  <c r="X449" i="9"/>
  <c r="Y449" i="9"/>
  <c r="Z449" i="9"/>
  <c r="AA449" i="9"/>
  <c r="AB449" i="9"/>
  <c r="AC449" i="9"/>
  <c r="AD449" i="9"/>
  <c r="AE449" i="9"/>
  <c r="AF449" i="9"/>
  <c r="AG449" i="9"/>
  <c r="AH449" i="9"/>
  <c r="AI449" i="9"/>
  <c r="AJ449" i="9"/>
  <c r="AK449" i="9"/>
  <c r="AL449" i="9"/>
  <c r="AM449" i="9"/>
  <c r="AN449" i="9"/>
  <c r="K450" i="9"/>
  <c r="L450" i="9"/>
  <c r="M450" i="9"/>
  <c r="N450" i="9"/>
  <c r="O450" i="9"/>
  <c r="P450" i="9"/>
  <c r="Q450" i="9"/>
  <c r="R450" i="9"/>
  <c r="S450" i="9"/>
  <c r="T450" i="9"/>
  <c r="U450" i="9"/>
  <c r="V450" i="9"/>
  <c r="W450" i="9"/>
  <c r="X450" i="9"/>
  <c r="Y450" i="9"/>
  <c r="Z450" i="9"/>
  <c r="AA450" i="9"/>
  <c r="AB450" i="9"/>
  <c r="AC450" i="9"/>
  <c r="AD450" i="9"/>
  <c r="AE450" i="9"/>
  <c r="AF450" i="9"/>
  <c r="AG450" i="9"/>
  <c r="AH450" i="9"/>
  <c r="AI450" i="9"/>
  <c r="AJ450" i="9"/>
  <c r="AK450" i="9"/>
  <c r="AL450" i="9"/>
  <c r="AM450" i="9"/>
  <c r="AN450" i="9"/>
  <c r="K451" i="9"/>
  <c r="L451" i="9"/>
  <c r="M451" i="9"/>
  <c r="N451" i="9"/>
  <c r="O451" i="9"/>
  <c r="P451" i="9"/>
  <c r="Q451" i="9"/>
  <c r="R451" i="9"/>
  <c r="S451" i="9"/>
  <c r="T451" i="9"/>
  <c r="U451" i="9"/>
  <c r="V451" i="9"/>
  <c r="W451" i="9"/>
  <c r="X451" i="9"/>
  <c r="Y451" i="9"/>
  <c r="Z451" i="9"/>
  <c r="AA451" i="9"/>
  <c r="AB451" i="9"/>
  <c r="AC451" i="9"/>
  <c r="AD451" i="9"/>
  <c r="AE451" i="9"/>
  <c r="AF451" i="9"/>
  <c r="AG451" i="9"/>
  <c r="AH451" i="9"/>
  <c r="AI451" i="9"/>
  <c r="AJ451" i="9"/>
  <c r="AK451" i="9"/>
  <c r="AL451" i="9"/>
  <c r="AM451" i="9"/>
  <c r="AN451" i="9"/>
  <c r="K452" i="9"/>
  <c r="L452" i="9"/>
  <c r="M452" i="9"/>
  <c r="N452" i="9"/>
  <c r="O452" i="9"/>
  <c r="P452" i="9"/>
  <c r="Q452" i="9"/>
  <c r="R452" i="9"/>
  <c r="S452" i="9"/>
  <c r="T452" i="9"/>
  <c r="U452" i="9"/>
  <c r="V452" i="9"/>
  <c r="W452" i="9"/>
  <c r="X452" i="9"/>
  <c r="Y452" i="9"/>
  <c r="Z452" i="9"/>
  <c r="AA452" i="9"/>
  <c r="AB452" i="9"/>
  <c r="AC452" i="9"/>
  <c r="AD452" i="9"/>
  <c r="AE452" i="9"/>
  <c r="AF452" i="9"/>
  <c r="AG452" i="9"/>
  <c r="AH452" i="9"/>
  <c r="AI452" i="9"/>
  <c r="AJ452" i="9"/>
  <c r="AK452" i="9"/>
  <c r="AL452" i="9"/>
  <c r="AM452" i="9"/>
  <c r="AN452" i="9"/>
  <c r="K453" i="9"/>
  <c r="L453" i="9"/>
  <c r="M453" i="9"/>
  <c r="N453" i="9"/>
  <c r="O453" i="9"/>
  <c r="P453" i="9"/>
  <c r="Q453" i="9"/>
  <c r="R453" i="9"/>
  <c r="S453" i="9"/>
  <c r="T453" i="9"/>
  <c r="U453" i="9"/>
  <c r="V453" i="9"/>
  <c r="W453" i="9"/>
  <c r="X453" i="9"/>
  <c r="Y453" i="9"/>
  <c r="Z453" i="9"/>
  <c r="AA453" i="9"/>
  <c r="AB453" i="9"/>
  <c r="AC453" i="9"/>
  <c r="AD453" i="9"/>
  <c r="AE453" i="9"/>
  <c r="AF453" i="9"/>
  <c r="AG453" i="9"/>
  <c r="AH453" i="9"/>
  <c r="AI453" i="9"/>
  <c r="AJ453" i="9"/>
  <c r="AK453" i="9"/>
  <c r="AL453" i="9"/>
  <c r="AM453" i="9"/>
  <c r="AN453" i="9"/>
  <c r="K454" i="9"/>
  <c r="L454" i="9"/>
  <c r="M454" i="9"/>
  <c r="N454" i="9"/>
  <c r="O454" i="9"/>
  <c r="P454" i="9"/>
  <c r="Q454" i="9"/>
  <c r="R454" i="9"/>
  <c r="S454" i="9"/>
  <c r="T454" i="9"/>
  <c r="U454" i="9"/>
  <c r="V454" i="9"/>
  <c r="W454" i="9"/>
  <c r="X454" i="9"/>
  <c r="Y454" i="9"/>
  <c r="Z454" i="9"/>
  <c r="AA454" i="9"/>
  <c r="AB454" i="9"/>
  <c r="AC454" i="9"/>
  <c r="AD454" i="9"/>
  <c r="AE454" i="9"/>
  <c r="AF454" i="9"/>
  <c r="AG454" i="9"/>
  <c r="AH454" i="9"/>
  <c r="AI454" i="9"/>
  <c r="AJ454" i="9"/>
  <c r="AK454" i="9"/>
  <c r="AL454" i="9"/>
  <c r="AM454" i="9"/>
  <c r="AN454" i="9"/>
  <c r="K455" i="9"/>
  <c r="L455" i="9"/>
  <c r="M455" i="9"/>
  <c r="N455" i="9"/>
  <c r="O455" i="9"/>
  <c r="P455" i="9"/>
  <c r="Q455" i="9"/>
  <c r="R455" i="9"/>
  <c r="S455" i="9"/>
  <c r="T455" i="9"/>
  <c r="U455" i="9"/>
  <c r="V455" i="9"/>
  <c r="W455" i="9"/>
  <c r="X455" i="9"/>
  <c r="Y455" i="9"/>
  <c r="Z455" i="9"/>
  <c r="AA455" i="9"/>
  <c r="AB455" i="9"/>
  <c r="AC455" i="9"/>
  <c r="AD455" i="9"/>
  <c r="AE455" i="9"/>
  <c r="AF455" i="9"/>
  <c r="AG455" i="9"/>
  <c r="AH455" i="9"/>
  <c r="AI455" i="9"/>
  <c r="AJ455" i="9"/>
  <c r="AK455" i="9"/>
  <c r="AL455" i="9"/>
  <c r="AM455" i="9"/>
  <c r="AN455" i="9"/>
  <c r="K456" i="9"/>
  <c r="L456" i="9"/>
  <c r="M456" i="9"/>
  <c r="N456" i="9"/>
  <c r="O456" i="9"/>
  <c r="P456" i="9"/>
  <c r="Q456" i="9"/>
  <c r="R456" i="9"/>
  <c r="S456" i="9"/>
  <c r="T456" i="9"/>
  <c r="U456" i="9"/>
  <c r="V456" i="9"/>
  <c r="W456" i="9"/>
  <c r="X456" i="9"/>
  <c r="Y456" i="9"/>
  <c r="Z456" i="9"/>
  <c r="AA456" i="9"/>
  <c r="AB456" i="9"/>
  <c r="AC456" i="9"/>
  <c r="AD456" i="9"/>
  <c r="AE456" i="9"/>
  <c r="AF456" i="9"/>
  <c r="AG456" i="9"/>
  <c r="AH456" i="9"/>
  <c r="AI456" i="9"/>
  <c r="AJ456" i="9"/>
  <c r="AK456" i="9"/>
  <c r="AL456" i="9"/>
  <c r="AM456" i="9"/>
  <c r="AN456" i="9"/>
  <c r="K457" i="9"/>
  <c r="L457" i="9"/>
  <c r="M457" i="9"/>
  <c r="N457" i="9"/>
  <c r="O457" i="9"/>
  <c r="P457" i="9"/>
  <c r="Q457" i="9"/>
  <c r="R457" i="9"/>
  <c r="S457" i="9"/>
  <c r="T457" i="9"/>
  <c r="U457" i="9"/>
  <c r="V457" i="9"/>
  <c r="W457" i="9"/>
  <c r="X457" i="9"/>
  <c r="Y457" i="9"/>
  <c r="Z457" i="9"/>
  <c r="AA457" i="9"/>
  <c r="AB457" i="9"/>
  <c r="AC457" i="9"/>
  <c r="AD457" i="9"/>
  <c r="AE457" i="9"/>
  <c r="AF457" i="9"/>
  <c r="AG457" i="9"/>
  <c r="AH457" i="9"/>
  <c r="AI457" i="9"/>
  <c r="AJ457" i="9"/>
  <c r="AK457" i="9"/>
  <c r="AL457" i="9"/>
  <c r="AM457" i="9"/>
  <c r="AN457" i="9"/>
  <c r="K458" i="9"/>
  <c r="L458" i="9"/>
  <c r="M458" i="9"/>
  <c r="N458" i="9"/>
  <c r="O458" i="9"/>
  <c r="P458" i="9"/>
  <c r="Q458" i="9"/>
  <c r="R458" i="9"/>
  <c r="S458" i="9"/>
  <c r="T458" i="9"/>
  <c r="U458" i="9"/>
  <c r="V458" i="9"/>
  <c r="W458" i="9"/>
  <c r="X458" i="9"/>
  <c r="Y458" i="9"/>
  <c r="Z458" i="9"/>
  <c r="AA458" i="9"/>
  <c r="AB458" i="9"/>
  <c r="AC458" i="9"/>
  <c r="AD458" i="9"/>
  <c r="AE458" i="9"/>
  <c r="AF458" i="9"/>
  <c r="AG458" i="9"/>
  <c r="AH458" i="9"/>
  <c r="AI458" i="9"/>
  <c r="AJ458" i="9"/>
  <c r="AK458" i="9"/>
  <c r="AL458" i="9"/>
  <c r="AM458" i="9"/>
  <c r="AN458" i="9"/>
  <c r="K459" i="9"/>
  <c r="L459" i="9"/>
  <c r="M459" i="9"/>
  <c r="N459" i="9"/>
  <c r="O459" i="9"/>
  <c r="P459" i="9"/>
  <c r="Q459" i="9"/>
  <c r="R459" i="9"/>
  <c r="S459" i="9"/>
  <c r="T459" i="9"/>
  <c r="U459" i="9"/>
  <c r="V459" i="9"/>
  <c r="W459" i="9"/>
  <c r="X459" i="9"/>
  <c r="Y459" i="9"/>
  <c r="Z459" i="9"/>
  <c r="AA459" i="9"/>
  <c r="AB459" i="9"/>
  <c r="AC459" i="9"/>
  <c r="AD459" i="9"/>
  <c r="AE459" i="9"/>
  <c r="AF459" i="9"/>
  <c r="AG459" i="9"/>
  <c r="AH459" i="9"/>
  <c r="AI459" i="9"/>
  <c r="AJ459" i="9"/>
  <c r="AK459" i="9"/>
  <c r="AL459" i="9"/>
  <c r="AM459" i="9"/>
  <c r="AN459" i="9"/>
  <c r="K460" i="9"/>
  <c r="L460" i="9"/>
  <c r="M460" i="9"/>
  <c r="N460" i="9"/>
  <c r="O460" i="9"/>
  <c r="P460" i="9"/>
  <c r="Q460" i="9"/>
  <c r="R460" i="9"/>
  <c r="S460" i="9"/>
  <c r="T460" i="9"/>
  <c r="U460" i="9"/>
  <c r="V460" i="9"/>
  <c r="W460" i="9"/>
  <c r="X460" i="9"/>
  <c r="Y460" i="9"/>
  <c r="Z460" i="9"/>
  <c r="AA460" i="9"/>
  <c r="AB460" i="9"/>
  <c r="AC460" i="9"/>
  <c r="AD460" i="9"/>
  <c r="AE460" i="9"/>
  <c r="AF460" i="9"/>
  <c r="AG460" i="9"/>
  <c r="AH460" i="9"/>
  <c r="AI460" i="9"/>
  <c r="AJ460" i="9"/>
  <c r="AK460" i="9"/>
  <c r="AL460" i="9"/>
  <c r="AM460" i="9"/>
  <c r="AN460" i="9"/>
  <c r="K461" i="9"/>
  <c r="L461" i="9"/>
  <c r="M461" i="9"/>
  <c r="N461" i="9"/>
  <c r="O461" i="9"/>
  <c r="P461" i="9"/>
  <c r="Q461" i="9"/>
  <c r="R461" i="9"/>
  <c r="S461" i="9"/>
  <c r="T461" i="9"/>
  <c r="U461" i="9"/>
  <c r="V461" i="9"/>
  <c r="W461" i="9"/>
  <c r="X461" i="9"/>
  <c r="Y461" i="9"/>
  <c r="Z461" i="9"/>
  <c r="AA461" i="9"/>
  <c r="AB461" i="9"/>
  <c r="AC461" i="9"/>
  <c r="AD461" i="9"/>
  <c r="AE461" i="9"/>
  <c r="AF461" i="9"/>
  <c r="AG461" i="9"/>
  <c r="AH461" i="9"/>
  <c r="AI461" i="9"/>
  <c r="AJ461" i="9"/>
  <c r="AK461" i="9"/>
  <c r="AL461" i="9"/>
  <c r="AM461" i="9"/>
  <c r="AN461" i="9"/>
  <c r="K462" i="9"/>
  <c r="L462" i="9"/>
  <c r="M462" i="9"/>
  <c r="N462" i="9"/>
  <c r="O462" i="9"/>
  <c r="P462" i="9"/>
  <c r="Q462" i="9"/>
  <c r="R462" i="9"/>
  <c r="S462" i="9"/>
  <c r="T462" i="9"/>
  <c r="U462" i="9"/>
  <c r="V462" i="9"/>
  <c r="W462" i="9"/>
  <c r="X462" i="9"/>
  <c r="Y462" i="9"/>
  <c r="Z462" i="9"/>
  <c r="AA462" i="9"/>
  <c r="AB462" i="9"/>
  <c r="AC462" i="9"/>
  <c r="AD462" i="9"/>
  <c r="AE462" i="9"/>
  <c r="AF462" i="9"/>
  <c r="AG462" i="9"/>
  <c r="AH462" i="9"/>
  <c r="AI462" i="9"/>
  <c r="AJ462" i="9"/>
  <c r="AK462" i="9"/>
  <c r="AL462" i="9"/>
  <c r="AM462" i="9"/>
  <c r="AN462" i="9"/>
  <c r="K463" i="9"/>
  <c r="L463" i="9"/>
  <c r="M463" i="9"/>
  <c r="N463" i="9"/>
  <c r="O463" i="9"/>
  <c r="P463" i="9"/>
  <c r="Q463" i="9"/>
  <c r="R463" i="9"/>
  <c r="S463" i="9"/>
  <c r="T463" i="9"/>
  <c r="U463" i="9"/>
  <c r="V463" i="9"/>
  <c r="W463" i="9"/>
  <c r="X463" i="9"/>
  <c r="Y463" i="9"/>
  <c r="Z463" i="9"/>
  <c r="AA463" i="9"/>
  <c r="AB463" i="9"/>
  <c r="AC463" i="9"/>
  <c r="AD463" i="9"/>
  <c r="AE463" i="9"/>
  <c r="AF463" i="9"/>
  <c r="AG463" i="9"/>
  <c r="AH463" i="9"/>
  <c r="AI463" i="9"/>
  <c r="AJ463" i="9"/>
  <c r="AK463" i="9"/>
  <c r="AL463" i="9"/>
  <c r="AM463" i="9"/>
  <c r="AN463" i="9"/>
  <c r="K464" i="9"/>
  <c r="L464" i="9"/>
  <c r="M464" i="9"/>
  <c r="N464" i="9"/>
  <c r="O464" i="9"/>
  <c r="P464" i="9"/>
  <c r="Q464" i="9"/>
  <c r="R464" i="9"/>
  <c r="S464" i="9"/>
  <c r="T464" i="9"/>
  <c r="U464" i="9"/>
  <c r="V464" i="9"/>
  <c r="W464" i="9"/>
  <c r="X464" i="9"/>
  <c r="Y464" i="9"/>
  <c r="Z464" i="9"/>
  <c r="AA464" i="9"/>
  <c r="AB464" i="9"/>
  <c r="AC464" i="9"/>
  <c r="AD464" i="9"/>
  <c r="AE464" i="9"/>
  <c r="AF464" i="9"/>
  <c r="AG464" i="9"/>
  <c r="AH464" i="9"/>
  <c r="AI464" i="9"/>
  <c r="AJ464" i="9"/>
  <c r="AK464" i="9"/>
  <c r="AL464" i="9"/>
  <c r="AM464" i="9"/>
  <c r="AN464" i="9"/>
  <c r="K465" i="9"/>
  <c r="L465" i="9"/>
  <c r="M465" i="9"/>
  <c r="N465" i="9"/>
  <c r="O465" i="9"/>
  <c r="P465" i="9"/>
  <c r="Q465" i="9"/>
  <c r="R465" i="9"/>
  <c r="S465" i="9"/>
  <c r="T465" i="9"/>
  <c r="U465" i="9"/>
  <c r="V465" i="9"/>
  <c r="W465" i="9"/>
  <c r="X465" i="9"/>
  <c r="Y465" i="9"/>
  <c r="Z465" i="9"/>
  <c r="AA465" i="9"/>
  <c r="AB465" i="9"/>
  <c r="AC465" i="9"/>
  <c r="AD465" i="9"/>
  <c r="AE465" i="9"/>
  <c r="AF465" i="9"/>
  <c r="AG465" i="9"/>
  <c r="AH465" i="9"/>
  <c r="AI465" i="9"/>
  <c r="AJ465" i="9"/>
  <c r="AK465" i="9"/>
  <c r="AL465" i="9"/>
  <c r="AM465" i="9"/>
  <c r="AN465" i="9"/>
  <c r="K466" i="9"/>
  <c r="L466" i="9"/>
  <c r="M466" i="9"/>
  <c r="N466" i="9"/>
  <c r="O466" i="9"/>
  <c r="P466" i="9"/>
  <c r="Q466" i="9"/>
  <c r="R466" i="9"/>
  <c r="S466" i="9"/>
  <c r="T466" i="9"/>
  <c r="U466" i="9"/>
  <c r="V466" i="9"/>
  <c r="W466" i="9"/>
  <c r="X466" i="9"/>
  <c r="Y466" i="9"/>
  <c r="Z466" i="9"/>
  <c r="AA466" i="9"/>
  <c r="AB466" i="9"/>
  <c r="AC466" i="9"/>
  <c r="AD466" i="9"/>
  <c r="AE466" i="9"/>
  <c r="AF466" i="9"/>
  <c r="AG466" i="9"/>
  <c r="AH466" i="9"/>
  <c r="AI466" i="9"/>
  <c r="AJ466" i="9"/>
  <c r="AK466" i="9"/>
  <c r="AL466" i="9"/>
  <c r="AM466" i="9"/>
  <c r="AN466" i="9"/>
  <c r="K467" i="9"/>
  <c r="L467" i="9"/>
  <c r="M467" i="9"/>
  <c r="N467" i="9"/>
  <c r="O467" i="9"/>
  <c r="P467" i="9"/>
  <c r="Q467" i="9"/>
  <c r="R467" i="9"/>
  <c r="S467" i="9"/>
  <c r="T467" i="9"/>
  <c r="U467" i="9"/>
  <c r="V467" i="9"/>
  <c r="W467" i="9"/>
  <c r="X467" i="9"/>
  <c r="Y467" i="9"/>
  <c r="Z467" i="9"/>
  <c r="AA467" i="9"/>
  <c r="AB467" i="9"/>
  <c r="AC467" i="9"/>
  <c r="AD467" i="9"/>
  <c r="AE467" i="9"/>
  <c r="AF467" i="9"/>
  <c r="AG467" i="9"/>
  <c r="AH467" i="9"/>
  <c r="AI467" i="9"/>
  <c r="AJ467" i="9"/>
  <c r="AK467" i="9"/>
  <c r="AL467" i="9"/>
  <c r="AM467" i="9"/>
  <c r="AN467" i="9"/>
  <c r="K468" i="9"/>
  <c r="L468" i="9"/>
  <c r="M468" i="9"/>
  <c r="N468" i="9"/>
  <c r="O468" i="9"/>
  <c r="P468" i="9"/>
  <c r="Q468" i="9"/>
  <c r="R468" i="9"/>
  <c r="S468" i="9"/>
  <c r="T468" i="9"/>
  <c r="U468" i="9"/>
  <c r="V468" i="9"/>
  <c r="W468" i="9"/>
  <c r="X468" i="9"/>
  <c r="Y468" i="9"/>
  <c r="Z468" i="9"/>
  <c r="AA468" i="9"/>
  <c r="AB468" i="9"/>
  <c r="AC468" i="9"/>
  <c r="AD468" i="9"/>
  <c r="AE468" i="9"/>
  <c r="AF468" i="9"/>
  <c r="AG468" i="9"/>
  <c r="AH468" i="9"/>
  <c r="AI468" i="9"/>
  <c r="AJ468" i="9"/>
  <c r="AK468" i="9"/>
  <c r="AL468" i="9"/>
  <c r="AM468" i="9"/>
  <c r="AN468" i="9"/>
  <c r="K469" i="9"/>
  <c r="L469" i="9"/>
  <c r="M469" i="9"/>
  <c r="N469" i="9"/>
  <c r="O469" i="9"/>
  <c r="P469" i="9"/>
  <c r="Q469" i="9"/>
  <c r="R469" i="9"/>
  <c r="S469" i="9"/>
  <c r="T469" i="9"/>
  <c r="U469" i="9"/>
  <c r="V469" i="9"/>
  <c r="W469" i="9"/>
  <c r="X469" i="9"/>
  <c r="Y469" i="9"/>
  <c r="Z469" i="9"/>
  <c r="AA469" i="9"/>
  <c r="AB469" i="9"/>
  <c r="AC469" i="9"/>
  <c r="AD469" i="9"/>
  <c r="AE469" i="9"/>
  <c r="AF469" i="9"/>
  <c r="AG469" i="9"/>
  <c r="AH469" i="9"/>
  <c r="AI469" i="9"/>
  <c r="AJ469" i="9"/>
  <c r="AK469" i="9"/>
  <c r="AL469" i="9"/>
  <c r="AM469" i="9"/>
  <c r="AN469" i="9"/>
  <c r="K470" i="9"/>
  <c r="L470" i="9"/>
  <c r="M470" i="9"/>
  <c r="N470" i="9"/>
  <c r="O470" i="9"/>
  <c r="P470" i="9"/>
  <c r="Q470" i="9"/>
  <c r="R470" i="9"/>
  <c r="S470" i="9"/>
  <c r="T470" i="9"/>
  <c r="U470" i="9"/>
  <c r="V470" i="9"/>
  <c r="W470" i="9"/>
  <c r="X470" i="9"/>
  <c r="Y470" i="9"/>
  <c r="Z470" i="9"/>
  <c r="AA470" i="9"/>
  <c r="AB470" i="9"/>
  <c r="AC470" i="9"/>
  <c r="AD470" i="9"/>
  <c r="AE470" i="9"/>
  <c r="AF470" i="9"/>
  <c r="AG470" i="9"/>
  <c r="AH470" i="9"/>
  <c r="AI470" i="9"/>
  <c r="AJ470" i="9"/>
  <c r="AK470" i="9"/>
  <c r="AL470" i="9"/>
  <c r="AM470" i="9"/>
  <c r="AN470" i="9"/>
  <c r="K471" i="9"/>
  <c r="L471" i="9"/>
  <c r="M471" i="9"/>
  <c r="N471" i="9"/>
  <c r="O471" i="9"/>
  <c r="P471" i="9"/>
  <c r="Q471" i="9"/>
  <c r="R471" i="9"/>
  <c r="S471" i="9"/>
  <c r="T471" i="9"/>
  <c r="U471" i="9"/>
  <c r="V471" i="9"/>
  <c r="W471" i="9"/>
  <c r="X471" i="9"/>
  <c r="Y471" i="9"/>
  <c r="Z471" i="9"/>
  <c r="AA471" i="9"/>
  <c r="AB471" i="9"/>
  <c r="AC471" i="9"/>
  <c r="AD471" i="9"/>
  <c r="AE471" i="9"/>
  <c r="AF471" i="9"/>
  <c r="AG471" i="9"/>
  <c r="AH471" i="9"/>
  <c r="AI471" i="9"/>
  <c r="AJ471" i="9"/>
  <c r="AK471" i="9"/>
  <c r="AL471" i="9"/>
  <c r="AM471" i="9"/>
  <c r="AN471" i="9"/>
  <c r="K472" i="9"/>
  <c r="L472" i="9"/>
  <c r="M472" i="9"/>
  <c r="N472" i="9"/>
  <c r="O472" i="9"/>
  <c r="P472" i="9"/>
  <c r="Q472" i="9"/>
  <c r="R472" i="9"/>
  <c r="S472" i="9"/>
  <c r="T472" i="9"/>
  <c r="U472" i="9"/>
  <c r="V472" i="9"/>
  <c r="W472" i="9"/>
  <c r="X472" i="9"/>
  <c r="Y472" i="9"/>
  <c r="Z472" i="9"/>
  <c r="AA472" i="9"/>
  <c r="AB472" i="9"/>
  <c r="AC472" i="9"/>
  <c r="AD472" i="9"/>
  <c r="AE472" i="9"/>
  <c r="AF472" i="9"/>
  <c r="AG472" i="9"/>
  <c r="AH472" i="9"/>
  <c r="AI472" i="9"/>
  <c r="AJ472" i="9"/>
  <c r="AK472" i="9"/>
  <c r="AL472" i="9"/>
  <c r="AM472" i="9"/>
  <c r="AN472" i="9"/>
  <c r="K473" i="9"/>
  <c r="L473" i="9"/>
  <c r="M473" i="9"/>
  <c r="N473" i="9"/>
  <c r="O473" i="9"/>
  <c r="P473" i="9"/>
  <c r="Q473" i="9"/>
  <c r="R473" i="9"/>
  <c r="S473" i="9"/>
  <c r="T473" i="9"/>
  <c r="U473" i="9"/>
  <c r="V473" i="9"/>
  <c r="W473" i="9"/>
  <c r="X473" i="9"/>
  <c r="Y473" i="9"/>
  <c r="Z473" i="9"/>
  <c r="AA473" i="9"/>
  <c r="AB473" i="9"/>
  <c r="AC473" i="9"/>
  <c r="AD473" i="9"/>
  <c r="AE473" i="9"/>
  <c r="AF473" i="9"/>
  <c r="AG473" i="9"/>
  <c r="AH473" i="9"/>
  <c r="AI473" i="9"/>
  <c r="AJ473" i="9"/>
  <c r="AK473" i="9"/>
  <c r="AL473" i="9"/>
  <c r="AM473" i="9"/>
  <c r="AN473" i="9"/>
  <c r="K474" i="9"/>
  <c r="L474" i="9"/>
  <c r="M474" i="9"/>
  <c r="N474" i="9"/>
  <c r="O474" i="9"/>
  <c r="P474" i="9"/>
  <c r="Q474" i="9"/>
  <c r="R474" i="9"/>
  <c r="S474" i="9"/>
  <c r="T474" i="9"/>
  <c r="U474" i="9"/>
  <c r="V474" i="9"/>
  <c r="W474" i="9"/>
  <c r="X474" i="9"/>
  <c r="Y474" i="9"/>
  <c r="Z474" i="9"/>
  <c r="AA474" i="9"/>
  <c r="AB474" i="9"/>
  <c r="AC474" i="9"/>
  <c r="AD474" i="9"/>
  <c r="AE474" i="9"/>
  <c r="AF474" i="9"/>
  <c r="AG474" i="9"/>
  <c r="AH474" i="9"/>
  <c r="AI474" i="9"/>
  <c r="AJ474" i="9"/>
  <c r="AK474" i="9"/>
  <c r="AL474" i="9"/>
  <c r="AM474" i="9"/>
  <c r="AN474" i="9"/>
  <c r="K475" i="9"/>
  <c r="L475" i="9"/>
  <c r="M475" i="9"/>
  <c r="N475" i="9"/>
  <c r="O475" i="9"/>
  <c r="P475" i="9"/>
  <c r="Q475" i="9"/>
  <c r="R475" i="9"/>
  <c r="S475" i="9"/>
  <c r="T475" i="9"/>
  <c r="U475" i="9"/>
  <c r="V475" i="9"/>
  <c r="W475" i="9"/>
  <c r="X475" i="9"/>
  <c r="Y475" i="9"/>
  <c r="Z475" i="9"/>
  <c r="AA475" i="9"/>
  <c r="AB475" i="9"/>
  <c r="AC475" i="9"/>
  <c r="AD475" i="9"/>
  <c r="AE475" i="9"/>
  <c r="AF475" i="9"/>
  <c r="AG475" i="9"/>
  <c r="AH475" i="9"/>
  <c r="AI475" i="9"/>
  <c r="AJ475" i="9"/>
  <c r="AK475" i="9"/>
  <c r="AL475" i="9"/>
  <c r="AM475" i="9"/>
  <c r="AN475" i="9"/>
  <c r="K476" i="9"/>
  <c r="L476" i="9"/>
  <c r="M476" i="9"/>
  <c r="N476" i="9"/>
  <c r="O476" i="9"/>
  <c r="P476" i="9"/>
  <c r="Q476" i="9"/>
  <c r="R476" i="9"/>
  <c r="S476" i="9"/>
  <c r="T476" i="9"/>
  <c r="U476" i="9"/>
  <c r="V476" i="9"/>
  <c r="W476" i="9"/>
  <c r="X476" i="9"/>
  <c r="Y476" i="9"/>
  <c r="Z476" i="9"/>
  <c r="AA476" i="9"/>
  <c r="AB476" i="9"/>
  <c r="AC476" i="9"/>
  <c r="AD476" i="9"/>
  <c r="AE476" i="9"/>
  <c r="AF476" i="9"/>
  <c r="AG476" i="9"/>
  <c r="AH476" i="9"/>
  <c r="AI476" i="9"/>
  <c r="AJ476" i="9"/>
  <c r="AK476" i="9"/>
  <c r="AL476" i="9"/>
  <c r="AM476" i="9"/>
  <c r="AN476" i="9"/>
  <c r="K477" i="9"/>
  <c r="L477" i="9"/>
  <c r="M477" i="9"/>
  <c r="N477" i="9"/>
  <c r="O477" i="9"/>
  <c r="P477" i="9"/>
  <c r="Q477" i="9"/>
  <c r="R477" i="9"/>
  <c r="S477" i="9"/>
  <c r="T477" i="9"/>
  <c r="U477" i="9"/>
  <c r="V477" i="9"/>
  <c r="W477" i="9"/>
  <c r="X477" i="9"/>
  <c r="Y477" i="9"/>
  <c r="Z477" i="9"/>
  <c r="AA477" i="9"/>
  <c r="AB477" i="9"/>
  <c r="AC477" i="9"/>
  <c r="AD477" i="9"/>
  <c r="AE477" i="9"/>
  <c r="AF477" i="9"/>
  <c r="AG477" i="9"/>
  <c r="AH477" i="9"/>
  <c r="AI477" i="9"/>
  <c r="AJ477" i="9"/>
  <c r="AK477" i="9"/>
  <c r="AL477" i="9"/>
  <c r="AM477" i="9"/>
  <c r="AN477" i="9"/>
  <c r="K478" i="9"/>
  <c r="L478" i="9"/>
  <c r="M478" i="9"/>
  <c r="N478" i="9"/>
  <c r="O478" i="9"/>
  <c r="P478" i="9"/>
  <c r="Q478" i="9"/>
  <c r="R478" i="9"/>
  <c r="S478" i="9"/>
  <c r="T478" i="9"/>
  <c r="U478" i="9"/>
  <c r="V478" i="9"/>
  <c r="W478" i="9"/>
  <c r="X478" i="9"/>
  <c r="Y478" i="9"/>
  <c r="Z478" i="9"/>
  <c r="AA478" i="9"/>
  <c r="AB478" i="9"/>
  <c r="AC478" i="9"/>
  <c r="AD478" i="9"/>
  <c r="AE478" i="9"/>
  <c r="AF478" i="9"/>
  <c r="AG478" i="9"/>
  <c r="AH478" i="9"/>
  <c r="AI478" i="9"/>
  <c r="AJ478" i="9"/>
  <c r="AK478" i="9"/>
  <c r="AL478" i="9"/>
  <c r="AM478" i="9"/>
  <c r="AN478" i="9"/>
  <c r="K479" i="9"/>
  <c r="L479" i="9"/>
  <c r="M479" i="9"/>
  <c r="N479" i="9"/>
  <c r="O479" i="9"/>
  <c r="P479" i="9"/>
  <c r="Q479" i="9"/>
  <c r="R479" i="9"/>
  <c r="S479" i="9"/>
  <c r="T479" i="9"/>
  <c r="U479" i="9"/>
  <c r="V479" i="9"/>
  <c r="W479" i="9"/>
  <c r="X479" i="9"/>
  <c r="Y479" i="9"/>
  <c r="Z479" i="9"/>
  <c r="AA479" i="9"/>
  <c r="AB479" i="9"/>
  <c r="AC479" i="9"/>
  <c r="AD479" i="9"/>
  <c r="AE479" i="9"/>
  <c r="AF479" i="9"/>
  <c r="AG479" i="9"/>
  <c r="AH479" i="9"/>
  <c r="AI479" i="9"/>
  <c r="AJ479" i="9"/>
  <c r="AK479" i="9"/>
  <c r="AL479" i="9"/>
  <c r="AM479" i="9"/>
  <c r="AN479" i="9"/>
  <c r="K480" i="9"/>
  <c r="L480" i="9"/>
  <c r="M480" i="9"/>
  <c r="N480" i="9"/>
  <c r="O480" i="9"/>
  <c r="P480" i="9"/>
  <c r="Q480" i="9"/>
  <c r="R480" i="9"/>
  <c r="S480" i="9"/>
  <c r="T480" i="9"/>
  <c r="U480" i="9"/>
  <c r="V480" i="9"/>
  <c r="W480" i="9"/>
  <c r="X480" i="9"/>
  <c r="Y480" i="9"/>
  <c r="Z480" i="9"/>
  <c r="AA480" i="9"/>
  <c r="AB480" i="9"/>
  <c r="AC480" i="9"/>
  <c r="AD480" i="9"/>
  <c r="AE480" i="9"/>
  <c r="AF480" i="9"/>
  <c r="AG480" i="9"/>
  <c r="AH480" i="9"/>
  <c r="AI480" i="9"/>
  <c r="AJ480" i="9"/>
  <c r="AK480" i="9"/>
  <c r="AL480" i="9"/>
  <c r="AM480" i="9"/>
  <c r="AN480" i="9"/>
  <c r="K481" i="9"/>
  <c r="L481" i="9"/>
  <c r="M481" i="9"/>
  <c r="N481" i="9"/>
  <c r="O481" i="9"/>
  <c r="P481" i="9"/>
  <c r="Q481" i="9"/>
  <c r="R481" i="9"/>
  <c r="S481" i="9"/>
  <c r="T481" i="9"/>
  <c r="U481" i="9"/>
  <c r="V481" i="9"/>
  <c r="W481" i="9"/>
  <c r="X481" i="9"/>
  <c r="Y481" i="9"/>
  <c r="Z481" i="9"/>
  <c r="AA481" i="9"/>
  <c r="AB481" i="9"/>
  <c r="AC481" i="9"/>
  <c r="AD481" i="9"/>
  <c r="AE481" i="9"/>
  <c r="AF481" i="9"/>
  <c r="AG481" i="9"/>
  <c r="AH481" i="9"/>
  <c r="AI481" i="9"/>
  <c r="AJ481" i="9"/>
  <c r="AK481" i="9"/>
  <c r="AL481" i="9"/>
  <c r="AM481" i="9"/>
  <c r="AN481" i="9"/>
  <c r="K482" i="9"/>
  <c r="L482" i="9"/>
  <c r="M482" i="9"/>
  <c r="N482" i="9"/>
  <c r="O482" i="9"/>
  <c r="P482" i="9"/>
  <c r="Q482" i="9"/>
  <c r="R482" i="9"/>
  <c r="S482" i="9"/>
  <c r="T482" i="9"/>
  <c r="U482" i="9"/>
  <c r="V482" i="9"/>
  <c r="W482" i="9"/>
  <c r="X482" i="9"/>
  <c r="Y482" i="9"/>
  <c r="Z482" i="9"/>
  <c r="AA482" i="9"/>
  <c r="AB482" i="9"/>
  <c r="AC482" i="9"/>
  <c r="AD482" i="9"/>
  <c r="AE482" i="9"/>
  <c r="AF482" i="9"/>
  <c r="AG482" i="9"/>
  <c r="AH482" i="9"/>
  <c r="AI482" i="9"/>
  <c r="AJ482" i="9"/>
  <c r="AK482" i="9"/>
  <c r="AL482" i="9"/>
  <c r="AM482" i="9"/>
  <c r="AN482" i="9"/>
  <c r="K483" i="9"/>
  <c r="L483" i="9"/>
  <c r="M483" i="9"/>
  <c r="N483" i="9"/>
  <c r="O483" i="9"/>
  <c r="P483" i="9"/>
  <c r="Q483" i="9"/>
  <c r="R483" i="9"/>
  <c r="S483" i="9"/>
  <c r="T483" i="9"/>
  <c r="U483" i="9"/>
  <c r="V483" i="9"/>
  <c r="W483" i="9"/>
  <c r="X483" i="9"/>
  <c r="Y483" i="9"/>
  <c r="Z483" i="9"/>
  <c r="AA483" i="9"/>
  <c r="AB483" i="9"/>
  <c r="AC483" i="9"/>
  <c r="AD483" i="9"/>
  <c r="AE483" i="9"/>
  <c r="AF483" i="9"/>
  <c r="AG483" i="9"/>
  <c r="AH483" i="9"/>
  <c r="AI483" i="9"/>
  <c r="AJ483" i="9"/>
  <c r="AK483" i="9"/>
  <c r="AL483" i="9"/>
  <c r="AM483" i="9"/>
  <c r="AN483" i="9"/>
  <c r="K484" i="9"/>
  <c r="L484" i="9"/>
  <c r="M484" i="9"/>
  <c r="N484" i="9"/>
  <c r="O484" i="9"/>
  <c r="P484" i="9"/>
  <c r="Q484" i="9"/>
  <c r="R484" i="9"/>
  <c r="S484" i="9"/>
  <c r="T484" i="9"/>
  <c r="U484" i="9"/>
  <c r="V484" i="9"/>
  <c r="W484" i="9"/>
  <c r="X484" i="9"/>
  <c r="Y484" i="9"/>
  <c r="Z484" i="9"/>
  <c r="AA484" i="9"/>
  <c r="AB484" i="9"/>
  <c r="AC484" i="9"/>
  <c r="AD484" i="9"/>
  <c r="AE484" i="9"/>
  <c r="AF484" i="9"/>
  <c r="AG484" i="9"/>
  <c r="AH484" i="9"/>
  <c r="AI484" i="9"/>
  <c r="AJ484" i="9"/>
  <c r="AK484" i="9"/>
  <c r="AL484" i="9"/>
  <c r="AM484" i="9"/>
  <c r="AN484" i="9"/>
  <c r="K485" i="9"/>
  <c r="L485" i="9"/>
  <c r="M485" i="9"/>
  <c r="N485" i="9"/>
  <c r="O485" i="9"/>
  <c r="P485" i="9"/>
  <c r="Q485" i="9"/>
  <c r="R485" i="9"/>
  <c r="S485" i="9"/>
  <c r="T485" i="9"/>
  <c r="U485" i="9"/>
  <c r="V485" i="9"/>
  <c r="W485" i="9"/>
  <c r="X485" i="9"/>
  <c r="Y485" i="9"/>
  <c r="Z485" i="9"/>
  <c r="AA485" i="9"/>
  <c r="AB485" i="9"/>
  <c r="AC485" i="9"/>
  <c r="AD485" i="9"/>
  <c r="AE485" i="9"/>
  <c r="AF485" i="9"/>
  <c r="AG485" i="9"/>
  <c r="AH485" i="9"/>
  <c r="AI485" i="9"/>
  <c r="AJ485" i="9"/>
  <c r="AK485" i="9"/>
  <c r="AL485" i="9"/>
  <c r="AM485" i="9"/>
  <c r="AN485" i="9"/>
  <c r="K486" i="9"/>
  <c r="L486" i="9"/>
  <c r="M486" i="9"/>
  <c r="N486" i="9"/>
  <c r="O486" i="9"/>
  <c r="P486" i="9"/>
  <c r="Q486" i="9"/>
  <c r="R486" i="9"/>
  <c r="S486" i="9"/>
  <c r="T486" i="9"/>
  <c r="U486" i="9"/>
  <c r="V486" i="9"/>
  <c r="W486" i="9"/>
  <c r="X486" i="9"/>
  <c r="Y486" i="9"/>
  <c r="Z486" i="9"/>
  <c r="AA486" i="9"/>
  <c r="AB486" i="9"/>
  <c r="AC486" i="9"/>
  <c r="AD486" i="9"/>
  <c r="AE486" i="9"/>
  <c r="AF486" i="9"/>
  <c r="AG486" i="9"/>
  <c r="AH486" i="9"/>
  <c r="AI486" i="9"/>
  <c r="AJ486" i="9"/>
  <c r="AK486" i="9"/>
  <c r="AL486" i="9"/>
  <c r="AM486" i="9"/>
  <c r="AN486" i="9"/>
  <c r="K487" i="9"/>
  <c r="L487" i="9"/>
  <c r="M487" i="9"/>
  <c r="N487" i="9"/>
  <c r="O487" i="9"/>
  <c r="P487" i="9"/>
  <c r="Q487" i="9"/>
  <c r="R487" i="9"/>
  <c r="S487" i="9"/>
  <c r="T487" i="9"/>
  <c r="U487" i="9"/>
  <c r="V487" i="9"/>
  <c r="W487" i="9"/>
  <c r="X487" i="9"/>
  <c r="Y487" i="9"/>
  <c r="Z487" i="9"/>
  <c r="AA487" i="9"/>
  <c r="AB487" i="9"/>
  <c r="AC487" i="9"/>
  <c r="AD487" i="9"/>
  <c r="AE487" i="9"/>
  <c r="AF487" i="9"/>
  <c r="AG487" i="9"/>
  <c r="AH487" i="9"/>
  <c r="AI487" i="9"/>
  <c r="AJ487" i="9"/>
  <c r="AK487" i="9"/>
  <c r="AL487" i="9"/>
  <c r="AM487" i="9"/>
  <c r="AN487" i="9"/>
  <c r="K488" i="9"/>
  <c r="L488" i="9"/>
  <c r="M488" i="9"/>
  <c r="N488" i="9"/>
  <c r="O488" i="9"/>
  <c r="P488" i="9"/>
  <c r="Q488" i="9"/>
  <c r="R488" i="9"/>
  <c r="S488" i="9"/>
  <c r="T488" i="9"/>
  <c r="U488" i="9"/>
  <c r="V488" i="9"/>
  <c r="W488" i="9"/>
  <c r="X488" i="9"/>
  <c r="Y488" i="9"/>
  <c r="Z488" i="9"/>
  <c r="AA488" i="9"/>
  <c r="AB488" i="9"/>
  <c r="AC488" i="9"/>
  <c r="AD488" i="9"/>
  <c r="AE488" i="9"/>
  <c r="AF488" i="9"/>
  <c r="AG488" i="9"/>
  <c r="AH488" i="9"/>
  <c r="AI488" i="9"/>
  <c r="AJ488" i="9"/>
  <c r="AK488" i="9"/>
  <c r="AL488" i="9"/>
  <c r="AM488" i="9"/>
  <c r="AN488" i="9"/>
  <c r="K489" i="9"/>
  <c r="L489" i="9"/>
  <c r="M489" i="9"/>
  <c r="N489" i="9"/>
  <c r="O489" i="9"/>
  <c r="P489" i="9"/>
  <c r="Q489" i="9"/>
  <c r="R489" i="9"/>
  <c r="S489" i="9"/>
  <c r="T489" i="9"/>
  <c r="U489" i="9"/>
  <c r="V489" i="9"/>
  <c r="W489" i="9"/>
  <c r="X489" i="9"/>
  <c r="Y489" i="9"/>
  <c r="Z489" i="9"/>
  <c r="AA489" i="9"/>
  <c r="AB489" i="9"/>
  <c r="AC489" i="9"/>
  <c r="AD489" i="9"/>
  <c r="AE489" i="9"/>
  <c r="AF489" i="9"/>
  <c r="AG489" i="9"/>
  <c r="AH489" i="9"/>
  <c r="AI489" i="9"/>
  <c r="AJ489" i="9"/>
  <c r="AK489" i="9"/>
  <c r="AL489" i="9"/>
  <c r="AM489" i="9"/>
  <c r="AN489" i="9"/>
  <c r="K490" i="9"/>
  <c r="L490" i="9"/>
  <c r="M490" i="9"/>
  <c r="N490" i="9"/>
  <c r="O490" i="9"/>
  <c r="P490" i="9"/>
  <c r="Q490" i="9"/>
  <c r="R490" i="9"/>
  <c r="S490" i="9"/>
  <c r="T490" i="9"/>
  <c r="U490" i="9"/>
  <c r="V490" i="9"/>
  <c r="W490" i="9"/>
  <c r="X490" i="9"/>
  <c r="Y490" i="9"/>
  <c r="Z490" i="9"/>
  <c r="AA490" i="9"/>
  <c r="AB490" i="9"/>
  <c r="AC490" i="9"/>
  <c r="AD490" i="9"/>
  <c r="AE490" i="9"/>
  <c r="AF490" i="9"/>
  <c r="AG490" i="9"/>
  <c r="AH490" i="9"/>
  <c r="AI490" i="9"/>
  <c r="AJ490" i="9"/>
  <c r="AK490" i="9"/>
  <c r="AL490" i="9"/>
  <c r="AM490" i="9"/>
  <c r="AN490" i="9"/>
  <c r="K491" i="9"/>
  <c r="L491" i="9"/>
  <c r="M491" i="9"/>
  <c r="N491" i="9"/>
  <c r="O491" i="9"/>
  <c r="P491" i="9"/>
  <c r="Q491" i="9"/>
  <c r="R491" i="9"/>
  <c r="S491" i="9"/>
  <c r="T491" i="9"/>
  <c r="U491" i="9"/>
  <c r="V491" i="9"/>
  <c r="W491" i="9"/>
  <c r="X491" i="9"/>
  <c r="Y491" i="9"/>
  <c r="Z491" i="9"/>
  <c r="AA491" i="9"/>
  <c r="AB491" i="9"/>
  <c r="AC491" i="9"/>
  <c r="AD491" i="9"/>
  <c r="AE491" i="9"/>
  <c r="AF491" i="9"/>
  <c r="AG491" i="9"/>
  <c r="AH491" i="9"/>
  <c r="AI491" i="9"/>
  <c r="AJ491" i="9"/>
  <c r="AK491" i="9"/>
  <c r="AL491" i="9"/>
  <c r="AM491" i="9"/>
  <c r="AN491" i="9"/>
  <c r="K492" i="9"/>
  <c r="L492" i="9"/>
  <c r="M492" i="9"/>
  <c r="N492" i="9"/>
  <c r="O492" i="9"/>
  <c r="P492" i="9"/>
  <c r="Q492" i="9"/>
  <c r="R492" i="9"/>
  <c r="S492" i="9"/>
  <c r="T492" i="9"/>
  <c r="U492" i="9"/>
  <c r="V492" i="9"/>
  <c r="W492" i="9"/>
  <c r="X492" i="9"/>
  <c r="Y492" i="9"/>
  <c r="Z492" i="9"/>
  <c r="AA492" i="9"/>
  <c r="AB492" i="9"/>
  <c r="AC492" i="9"/>
  <c r="AD492" i="9"/>
  <c r="AE492" i="9"/>
  <c r="AF492" i="9"/>
  <c r="AG492" i="9"/>
  <c r="AH492" i="9"/>
  <c r="AI492" i="9"/>
  <c r="AJ492" i="9"/>
  <c r="AK492" i="9"/>
  <c r="AL492" i="9"/>
  <c r="AM492" i="9"/>
  <c r="AN492" i="9"/>
  <c r="K493" i="9"/>
  <c r="L493" i="9"/>
  <c r="M493" i="9"/>
  <c r="N493" i="9"/>
  <c r="O493" i="9"/>
  <c r="P493" i="9"/>
  <c r="Q493" i="9"/>
  <c r="R493" i="9"/>
  <c r="S493" i="9"/>
  <c r="T493" i="9"/>
  <c r="U493" i="9"/>
  <c r="V493" i="9"/>
  <c r="W493" i="9"/>
  <c r="X493" i="9"/>
  <c r="Y493" i="9"/>
  <c r="Z493" i="9"/>
  <c r="AA493" i="9"/>
  <c r="AB493" i="9"/>
  <c r="AC493" i="9"/>
  <c r="AD493" i="9"/>
  <c r="AE493" i="9"/>
  <c r="AF493" i="9"/>
  <c r="AG493" i="9"/>
  <c r="AH493" i="9"/>
  <c r="AI493" i="9"/>
  <c r="AJ493" i="9"/>
  <c r="AK493" i="9"/>
  <c r="AL493" i="9"/>
  <c r="AM493" i="9"/>
  <c r="AN493" i="9"/>
  <c r="K494" i="9"/>
  <c r="L494" i="9"/>
  <c r="M494" i="9"/>
  <c r="N494" i="9"/>
  <c r="O494" i="9"/>
  <c r="P494" i="9"/>
  <c r="Q494" i="9"/>
  <c r="R494" i="9"/>
  <c r="S494" i="9"/>
  <c r="T494" i="9"/>
  <c r="U494" i="9"/>
  <c r="V494" i="9"/>
  <c r="W494" i="9"/>
  <c r="X494" i="9"/>
  <c r="Y494" i="9"/>
  <c r="Z494" i="9"/>
  <c r="AA494" i="9"/>
  <c r="AB494" i="9"/>
  <c r="AC494" i="9"/>
  <c r="AD494" i="9"/>
  <c r="AE494" i="9"/>
  <c r="AF494" i="9"/>
  <c r="AG494" i="9"/>
  <c r="AH494" i="9"/>
  <c r="AI494" i="9"/>
  <c r="AJ494" i="9"/>
  <c r="AK494" i="9"/>
  <c r="AL494" i="9"/>
  <c r="AM494" i="9"/>
  <c r="AN494" i="9"/>
  <c r="K495" i="9"/>
  <c r="L495" i="9"/>
  <c r="M495" i="9"/>
  <c r="N495" i="9"/>
  <c r="O495" i="9"/>
  <c r="P495" i="9"/>
  <c r="Q495" i="9"/>
  <c r="R495" i="9"/>
  <c r="S495" i="9"/>
  <c r="T495" i="9"/>
  <c r="U495" i="9"/>
  <c r="V495" i="9"/>
  <c r="W495" i="9"/>
  <c r="X495" i="9"/>
  <c r="Y495" i="9"/>
  <c r="Z495" i="9"/>
  <c r="AA495" i="9"/>
  <c r="AB495" i="9"/>
  <c r="AC495" i="9"/>
  <c r="AD495" i="9"/>
  <c r="AE495" i="9"/>
  <c r="AF495" i="9"/>
  <c r="AG495" i="9"/>
  <c r="AH495" i="9"/>
  <c r="AI495" i="9"/>
  <c r="AJ495" i="9"/>
  <c r="AK495" i="9"/>
  <c r="AL495" i="9"/>
  <c r="AM495" i="9"/>
  <c r="AN495" i="9"/>
  <c r="K496" i="9"/>
  <c r="L496" i="9"/>
  <c r="M496" i="9"/>
  <c r="N496" i="9"/>
  <c r="O496" i="9"/>
  <c r="P496" i="9"/>
  <c r="Q496" i="9"/>
  <c r="R496" i="9"/>
  <c r="S496" i="9"/>
  <c r="T496" i="9"/>
  <c r="U496" i="9"/>
  <c r="V496" i="9"/>
  <c r="W496" i="9"/>
  <c r="X496" i="9"/>
  <c r="Y496" i="9"/>
  <c r="Z496" i="9"/>
  <c r="AA496" i="9"/>
  <c r="AB496" i="9"/>
  <c r="AC496" i="9"/>
  <c r="AD496" i="9"/>
  <c r="AE496" i="9"/>
  <c r="AF496" i="9"/>
  <c r="AG496" i="9"/>
  <c r="AH496" i="9"/>
  <c r="AI496" i="9"/>
  <c r="AJ496" i="9"/>
  <c r="AK496" i="9"/>
  <c r="AL496" i="9"/>
  <c r="AM496" i="9"/>
  <c r="AN496" i="9"/>
  <c r="K497" i="9"/>
  <c r="L497" i="9"/>
  <c r="M497" i="9"/>
  <c r="N497" i="9"/>
  <c r="O497" i="9"/>
  <c r="P497" i="9"/>
  <c r="Q497" i="9"/>
  <c r="R497" i="9"/>
  <c r="S497" i="9"/>
  <c r="T497" i="9"/>
  <c r="U497" i="9"/>
  <c r="V497" i="9"/>
  <c r="W497" i="9"/>
  <c r="X497" i="9"/>
  <c r="Y497" i="9"/>
  <c r="Z497" i="9"/>
  <c r="AA497" i="9"/>
  <c r="AB497" i="9"/>
  <c r="AC497" i="9"/>
  <c r="AD497" i="9"/>
  <c r="AE497" i="9"/>
  <c r="AF497" i="9"/>
  <c r="AG497" i="9"/>
  <c r="AH497" i="9"/>
  <c r="AI497" i="9"/>
  <c r="AJ497" i="9"/>
  <c r="AK497" i="9"/>
  <c r="AL497" i="9"/>
  <c r="AM497" i="9"/>
  <c r="AN497" i="9"/>
  <c r="K498" i="9"/>
  <c r="L498" i="9"/>
  <c r="M498" i="9"/>
  <c r="N498" i="9"/>
  <c r="O498" i="9"/>
  <c r="P498" i="9"/>
  <c r="Q498" i="9"/>
  <c r="R498" i="9"/>
  <c r="S498" i="9"/>
  <c r="T498" i="9"/>
  <c r="U498" i="9"/>
  <c r="V498" i="9"/>
  <c r="W498" i="9"/>
  <c r="X498" i="9"/>
  <c r="Y498" i="9"/>
  <c r="Z498" i="9"/>
  <c r="AA498" i="9"/>
  <c r="AB498" i="9"/>
  <c r="AC498" i="9"/>
  <c r="AD498" i="9"/>
  <c r="AE498" i="9"/>
  <c r="AF498" i="9"/>
  <c r="AG498" i="9"/>
  <c r="AH498" i="9"/>
  <c r="AI498" i="9"/>
  <c r="AJ498" i="9"/>
  <c r="AK498" i="9"/>
  <c r="AL498" i="9"/>
  <c r="AM498" i="9"/>
  <c r="AN498" i="9"/>
  <c r="K499" i="9"/>
  <c r="L499" i="9"/>
  <c r="M499" i="9"/>
  <c r="N499" i="9"/>
  <c r="O499" i="9"/>
  <c r="P499" i="9"/>
  <c r="Q499" i="9"/>
  <c r="R499" i="9"/>
  <c r="S499" i="9"/>
  <c r="T499" i="9"/>
  <c r="U499" i="9"/>
  <c r="V499" i="9"/>
  <c r="W499" i="9"/>
  <c r="X499" i="9"/>
  <c r="Y499" i="9"/>
  <c r="Z499" i="9"/>
  <c r="AA499" i="9"/>
  <c r="AB499" i="9"/>
  <c r="AC499" i="9"/>
  <c r="AD499" i="9"/>
  <c r="AE499" i="9"/>
  <c r="AF499" i="9"/>
  <c r="AG499" i="9"/>
  <c r="AH499" i="9"/>
  <c r="AI499" i="9"/>
  <c r="AJ499" i="9"/>
  <c r="AK499" i="9"/>
  <c r="AL499" i="9"/>
  <c r="AM499" i="9"/>
  <c r="AN499" i="9"/>
  <c r="K500" i="9"/>
  <c r="L500" i="9"/>
  <c r="M500" i="9"/>
  <c r="N500" i="9"/>
  <c r="O500" i="9"/>
  <c r="P500" i="9"/>
  <c r="Q500" i="9"/>
  <c r="R500" i="9"/>
  <c r="S500" i="9"/>
  <c r="T500" i="9"/>
  <c r="U500" i="9"/>
  <c r="V500" i="9"/>
  <c r="W500" i="9"/>
  <c r="X500" i="9"/>
  <c r="Y500" i="9"/>
  <c r="Z500" i="9"/>
  <c r="AA500" i="9"/>
  <c r="AB500" i="9"/>
  <c r="AC500" i="9"/>
  <c r="AD500" i="9"/>
  <c r="AE500" i="9"/>
  <c r="AF500" i="9"/>
  <c r="AG500" i="9"/>
  <c r="AH500" i="9"/>
  <c r="AI500" i="9"/>
  <c r="AJ500" i="9"/>
  <c r="AK500" i="9"/>
  <c r="AL500" i="9"/>
  <c r="AM500" i="9"/>
  <c r="AN500" i="9"/>
  <c r="K501" i="9"/>
  <c r="L501" i="9"/>
  <c r="M501" i="9"/>
  <c r="N501" i="9"/>
  <c r="O501" i="9"/>
  <c r="P501" i="9"/>
  <c r="Q501" i="9"/>
  <c r="R501" i="9"/>
  <c r="S501" i="9"/>
  <c r="T501" i="9"/>
  <c r="U501" i="9"/>
  <c r="V501" i="9"/>
  <c r="W501" i="9"/>
  <c r="X501" i="9"/>
  <c r="Y501" i="9"/>
  <c r="Z501" i="9"/>
  <c r="AA501" i="9"/>
  <c r="AB501" i="9"/>
  <c r="AC501" i="9"/>
  <c r="AD501" i="9"/>
  <c r="AE501" i="9"/>
  <c r="AF501" i="9"/>
  <c r="AG501" i="9"/>
  <c r="AH501" i="9"/>
  <c r="AI501" i="9"/>
  <c r="AJ501" i="9"/>
  <c r="AK501" i="9"/>
  <c r="AL501" i="9"/>
  <c r="AM501" i="9"/>
  <c r="AN501" i="9"/>
  <c r="K502" i="9"/>
  <c r="L502" i="9"/>
  <c r="M502" i="9"/>
  <c r="N502" i="9"/>
  <c r="O502" i="9"/>
  <c r="P502" i="9"/>
  <c r="Q502" i="9"/>
  <c r="R502" i="9"/>
  <c r="S502" i="9"/>
  <c r="T502" i="9"/>
  <c r="U502" i="9"/>
  <c r="V502" i="9"/>
  <c r="W502" i="9"/>
  <c r="X502" i="9"/>
  <c r="Y502" i="9"/>
  <c r="Z502" i="9"/>
  <c r="AA502" i="9"/>
  <c r="AB502" i="9"/>
  <c r="AC502" i="9"/>
  <c r="AD502" i="9"/>
  <c r="AE502" i="9"/>
  <c r="AF502" i="9"/>
  <c r="AG502" i="9"/>
  <c r="AH502" i="9"/>
  <c r="AI502" i="9"/>
  <c r="AJ502" i="9"/>
  <c r="AK502" i="9"/>
  <c r="AL502" i="9"/>
  <c r="AM502" i="9"/>
  <c r="AN502" i="9"/>
  <c r="K503" i="9"/>
  <c r="L503" i="9"/>
  <c r="M503" i="9"/>
  <c r="N503" i="9"/>
  <c r="O503" i="9"/>
  <c r="P503" i="9"/>
  <c r="Q503" i="9"/>
  <c r="R503" i="9"/>
  <c r="S503" i="9"/>
  <c r="T503" i="9"/>
  <c r="U503" i="9"/>
  <c r="V503" i="9"/>
  <c r="W503" i="9"/>
  <c r="X503" i="9"/>
  <c r="Y503" i="9"/>
  <c r="Z503" i="9"/>
  <c r="AA503" i="9"/>
  <c r="AB503" i="9"/>
  <c r="AC503" i="9"/>
  <c r="AD503" i="9"/>
  <c r="AE503" i="9"/>
  <c r="AF503" i="9"/>
  <c r="AG503" i="9"/>
  <c r="AH503" i="9"/>
  <c r="AI503" i="9"/>
  <c r="AJ503" i="9"/>
  <c r="AK503" i="9"/>
  <c r="AL503" i="9"/>
  <c r="AM503" i="9"/>
  <c r="AN503" i="9"/>
  <c r="K504" i="9"/>
  <c r="L504" i="9"/>
  <c r="M504" i="9"/>
  <c r="N504" i="9"/>
  <c r="O504" i="9"/>
  <c r="P504" i="9"/>
  <c r="Q504" i="9"/>
  <c r="R504" i="9"/>
  <c r="S504" i="9"/>
  <c r="T504" i="9"/>
  <c r="U504" i="9"/>
  <c r="V504" i="9"/>
  <c r="W504" i="9"/>
  <c r="X504" i="9"/>
  <c r="Y504" i="9"/>
  <c r="Z504" i="9"/>
  <c r="AA504" i="9"/>
  <c r="AB504" i="9"/>
  <c r="AC504" i="9"/>
  <c r="AD504" i="9"/>
  <c r="AE504" i="9"/>
  <c r="AF504" i="9"/>
  <c r="AG504" i="9"/>
  <c r="AH504" i="9"/>
  <c r="AI504" i="9"/>
  <c r="AJ504" i="9"/>
  <c r="AK504" i="9"/>
  <c r="AL504" i="9"/>
  <c r="AM504" i="9"/>
  <c r="AN504" i="9"/>
  <c r="K505" i="9"/>
  <c r="L505" i="9"/>
  <c r="M505" i="9"/>
  <c r="N505" i="9"/>
  <c r="O505" i="9"/>
  <c r="P505" i="9"/>
  <c r="Q505" i="9"/>
  <c r="R505" i="9"/>
  <c r="S505" i="9"/>
  <c r="T505" i="9"/>
  <c r="U505" i="9"/>
  <c r="V505" i="9"/>
  <c r="W505" i="9"/>
  <c r="X505" i="9"/>
  <c r="Y505" i="9"/>
  <c r="Z505" i="9"/>
  <c r="AA505" i="9"/>
  <c r="AB505" i="9"/>
  <c r="AC505" i="9"/>
  <c r="AD505" i="9"/>
  <c r="AE505" i="9"/>
  <c r="AF505" i="9"/>
  <c r="AG505" i="9"/>
  <c r="AH505" i="9"/>
  <c r="AI505" i="9"/>
  <c r="AJ505" i="9"/>
  <c r="AK505" i="9"/>
  <c r="AL505" i="9"/>
  <c r="AM505" i="9"/>
  <c r="AN505" i="9"/>
  <c r="K506" i="9"/>
  <c r="L506" i="9"/>
  <c r="M506" i="9"/>
  <c r="N506" i="9"/>
  <c r="O506" i="9"/>
  <c r="P506" i="9"/>
  <c r="Q506" i="9"/>
  <c r="R506" i="9"/>
  <c r="S506" i="9"/>
  <c r="T506" i="9"/>
  <c r="U506" i="9"/>
  <c r="V506" i="9"/>
  <c r="W506" i="9"/>
  <c r="X506" i="9"/>
  <c r="Y506" i="9"/>
  <c r="Z506" i="9"/>
  <c r="AA506" i="9"/>
  <c r="AB506" i="9"/>
  <c r="AC506" i="9"/>
  <c r="AD506" i="9"/>
  <c r="AE506" i="9"/>
  <c r="AF506" i="9"/>
  <c r="AG506" i="9"/>
  <c r="AH506" i="9"/>
  <c r="AI506" i="9"/>
  <c r="AJ506" i="9"/>
  <c r="AK506" i="9"/>
  <c r="AL506" i="9"/>
  <c r="AM506" i="9"/>
  <c r="AN506" i="9"/>
  <c r="K507" i="9"/>
  <c r="L507" i="9"/>
  <c r="M507" i="9"/>
  <c r="N507" i="9"/>
  <c r="O507" i="9"/>
  <c r="P507" i="9"/>
  <c r="Q507" i="9"/>
  <c r="R507" i="9"/>
  <c r="S507" i="9"/>
  <c r="T507" i="9"/>
  <c r="U507" i="9"/>
  <c r="V507" i="9"/>
  <c r="W507" i="9"/>
  <c r="X507" i="9"/>
  <c r="Y507" i="9"/>
  <c r="Z507" i="9"/>
  <c r="AA507" i="9"/>
  <c r="AB507" i="9"/>
  <c r="AC507" i="9"/>
  <c r="AD507" i="9"/>
  <c r="AE507" i="9"/>
  <c r="AF507" i="9"/>
  <c r="AG507" i="9"/>
  <c r="AH507" i="9"/>
  <c r="AI507" i="9"/>
  <c r="AJ507" i="9"/>
  <c r="AK507" i="9"/>
  <c r="AL507" i="9"/>
  <c r="AM507" i="9"/>
  <c r="AN507" i="9"/>
  <c r="K508" i="9"/>
  <c r="L508" i="9"/>
  <c r="M508" i="9"/>
  <c r="N508" i="9"/>
  <c r="O508" i="9"/>
  <c r="P508" i="9"/>
  <c r="Q508" i="9"/>
  <c r="R508" i="9"/>
  <c r="S508" i="9"/>
  <c r="T508" i="9"/>
  <c r="U508" i="9"/>
  <c r="V508" i="9"/>
  <c r="W508" i="9"/>
  <c r="X508" i="9"/>
  <c r="Y508" i="9"/>
  <c r="Z508" i="9"/>
  <c r="AA508" i="9"/>
  <c r="AB508" i="9"/>
  <c r="AC508" i="9"/>
  <c r="AD508" i="9"/>
  <c r="AE508" i="9"/>
  <c r="AF508" i="9"/>
  <c r="AG508" i="9"/>
  <c r="AH508" i="9"/>
  <c r="AI508" i="9"/>
  <c r="AJ508" i="9"/>
  <c r="AK508" i="9"/>
  <c r="AL508" i="9"/>
  <c r="AM508" i="9"/>
  <c r="AN508" i="9"/>
  <c r="K509" i="9"/>
  <c r="L509" i="9"/>
  <c r="M509" i="9"/>
  <c r="N509" i="9"/>
  <c r="O509" i="9"/>
  <c r="P509" i="9"/>
  <c r="Q509" i="9"/>
  <c r="R509" i="9"/>
  <c r="S509" i="9"/>
  <c r="T509" i="9"/>
  <c r="U509" i="9"/>
  <c r="V509" i="9"/>
  <c r="W509" i="9"/>
  <c r="X509" i="9"/>
  <c r="Y509" i="9"/>
  <c r="Z509" i="9"/>
  <c r="AA509" i="9"/>
  <c r="AB509" i="9"/>
  <c r="AC509" i="9"/>
  <c r="AD509" i="9"/>
  <c r="AE509" i="9"/>
  <c r="AF509" i="9"/>
  <c r="AG509" i="9"/>
  <c r="AH509" i="9"/>
  <c r="AI509" i="9"/>
  <c r="AJ509" i="9"/>
  <c r="AK509" i="9"/>
  <c r="AL509" i="9"/>
  <c r="AM509" i="9"/>
  <c r="AN509" i="9"/>
  <c r="K510" i="9"/>
  <c r="L510" i="9"/>
  <c r="M510" i="9"/>
  <c r="N510" i="9"/>
  <c r="O510" i="9"/>
  <c r="P510" i="9"/>
  <c r="Q510" i="9"/>
  <c r="R510" i="9"/>
  <c r="S510" i="9"/>
  <c r="T510" i="9"/>
  <c r="U510" i="9"/>
  <c r="V510" i="9"/>
  <c r="W510" i="9"/>
  <c r="X510" i="9"/>
  <c r="Y510" i="9"/>
  <c r="Z510" i="9"/>
  <c r="AA510" i="9"/>
  <c r="AB510" i="9"/>
  <c r="AC510" i="9"/>
  <c r="AD510" i="9"/>
  <c r="AE510" i="9"/>
  <c r="AF510" i="9"/>
  <c r="AG510" i="9"/>
  <c r="AH510" i="9"/>
  <c r="AI510" i="9"/>
  <c r="AJ510" i="9"/>
  <c r="AK510" i="9"/>
  <c r="AL510" i="9"/>
  <c r="AM510" i="9"/>
  <c r="AN510" i="9"/>
  <c r="K511" i="9"/>
  <c r="L511" i="9"/>
  <c r="M511" i="9"/>
  <c r="N511" i="9"/>
  <c r="O511" i="9"/>
  <c r="P511" i="9"/>
  <c r="Q511" i="9"/>
  <c r="R511" i="9"/>
  <c r="S511" i="9"/>
  <c r="T511" i="9"/>
  <c r="U511" i="9"/>
  <c r="V511" i="9"/>
  <c r="W511" i="9"/>
  <c r="X511" i="9"/>
  <c r="Y511" i="9"/>
  <c r="Z511" i="9"/>
  <c r="AA511" i="9"/>
  <c r="AB511" i="9"/>
  <c r="AC511" i="9"/>
  <c r="AD511" i="9"/>
  <c r="AE511" i="9"/>
  <c r="AF511" i="9"/>
  <c r="AG511" i="9"/>
  <c r="AH511" i="9"/>
  <c r="AI511" i="9"/>
  <c r="AJ511" i="9"/>
  <c r="AK511" i="9"/>
  <c r="AL511" i="9"/>
  <c r="AM511" i="9"/>
  <c r="AN511" i="9"/>
  <c r="K512" i="9"/>
  <c r="L512" i="9"/>
  <c r="M512" i="9"/>
  <c r="N512" i="9"/>
  <c r="O512" i="9"/>
  <c r="P512" i="9"/>
  <c r="Q512" i="9"/>
  <c r="R512" i="9"/>
  <c r="S512" i="9"/>
  <c r="T512" i="9"/>
  <c r="U512" i="9"/>
  <c r="V512" i="9"/>
  <c r="W512" i="9"/>
  <c r="X512" i="9"/>
  <c r="Y512" i="9"/>
  <c r="Z512" i="9"/>
  <c r="AA512" i="9"/>
  <c r="AB512" i="9"/>
  <c r="AC512" i="9"/>
  <c r="AD512" i="9"/>
  <c r="AE512" i="9"/>
  <c r="AF512" i="9"/>
  <c r="AG512" i="9"/>
  <c r="AH512" i="9"/>
  <c r="AI512" i="9"/>
  <c r="AJ512" i="9"/>
  <c r="AK512" i="9"/>
  <c r="AL512" i="9"/>
  <c r="AM512" i="9"/>
  <c r="AN512" i="9"/>
  <c r="K513" i="9"/>
  <c r="L513" i="9"/>
  <c r="M513" i="9"/>
  <c r="N513" i="9"/>
  <c r="O513" i="9"/>
  <c r="P513" i="9"/>
  <c r="Q513" i="9"/>
  <c r="R513" i="9"/>
  <c r="S513" i="9"/>
  <c r="T513" i="9"/>
  <c r="U513" i="9"/>
  <c r="V513" i="9"/>
  <c r="W513" i="9"/>
  <c r="X513" i="9"/>
  <c r="Y513" i="9"/>
  <c r="Z513" i="9"/>
  <c r="AA513" i="9"/>
  <c r="AB513" i="9"/>
  <c r="AC513" i="9"/>
  <c r="AD513" i="9"/>
  <c r="AE513" i="9"/>
  <c r="AF513" i="9"/>
  <c r="AG513" i="9"/>
  <c r="AH513" i="9"/>
  <c r="AI513" i="9"/>
  <c r="AJ513" i="9"/>
  <c r="AK513" i="9"/>
  <c r="AL513" i="9"/>
  <c r="AM513" i="9"/>
  <c r="AN513" i="9"/>
  <c r="K514" i="9"/>
  <c r="L514" i="9"/>
  <c r="M514" i="9"/>
  <c r="N514" i="9"/>
  <c r="O514" i="9"/>
  <c r="P514" i="9"/>
  <c r="Q514" i="9"/>
  <c r="R514" i="9"/>
  <c r="S514" i="9"/>
  <c r="T514" i="9"/>
  <c r="U514" i="9"/>
  <c r="V514" i="9"/>
  <c r="W514" i="9"/>
  <c r="X514" i="9"/>
  <c r="Y514" i="9"/>
  <c r="Z514" i="9"/>
  <c r="AA514" i="9"/>
  <c r="AB514" i="9"/>
  <c r="AC514" i="9"/>
  <c r="AD514" i="9"/>
  <c r="AE514" i="9"/>
  <c r="AF514" i="9"/>
  <c r="AG514" i="9"/>
  <c r="AH514" i="9"/>
  <c r="AI514" i="9"/>
  <c r="AJ514" i="9"/>
  <c r="AK514" i="9"/>
  <c r="AL514" i="9"/>
  <c r="AM514" i="9"/>
  <c r="AN514" i="9"/>
  <c r="K515" i="9"/>
  <c r="L515" i="9"/>
  <c r="M515" i="9"/>
  <c r="N515" i="9"/>
  <c r="O515" i="9"/>
  <c r="P515" i="9"/>
  <c r="Q515" i="9"/>
  <c r="R515" i="9"/>
  <c r="S515" i="9"/>
  <c r="T515" i="9"/>
  <c r="U515" i="9"/>
  <c r="V515" i="9"/>
  <c r="W515" i="9"/>
  <c r="X515" i="9"/>
  <c r="Y515" i="9"/>
  <c r="Z515" i="9"/>
  <c r="AA515" i="9"/>
  <c r="AB515" i="9"/>
  <c r="AC515" i="9"/>
  <c r="AD515" i="9"/>
  <c r="AE515" i="9"/>
  <c r="AF515" i="9"/>
  <c r="AG515" i="9"/>
  <c r="AH515" i="9"/>
  <c r="AI515" i="9"/>
  <c r="AJ515" i="9"/>
  <c r="AK515" i="9"/>
  <c r="AL515" i="9"/>
  <c r="AM515" i="9"/>
  <c r="AN515" i="9"/>
  <c r="K516" i="9"/>
  <c r="L516" i="9"/>
  <c r="M516" i="9"/>
  <c r="N516" i="9"/>
  <c r="O516" i="9"/>
  <c r="P516" i="9"/>
  <c r="Q516" i="9"/>
  <c r="R516" i="9"/>
  <c r="S516" i="9"/>
  <c r="T516" i="9"/>
  <c r="U516" i="9"/>
  <c r="V516" i="9"/>
  <c r="W516" i="9"/>
  <c r="X516" i="9"/>
  <c r="Y516" i="9"/>
  <c r="Z516" i="9"/>
  <c r="AA516" i="9"/>
  <c r="AB516" i="9"/>
  <c r="AC516" i="9"/>
  <c r="AD516" i="9"/>
  <c r="AE516" i="9"/>
  <c r="AF516" i="9"/>
  <c r="AG516" i="9"/>
  <c r="AH516" i="9"/>
  <c r="AI516" i="9"/>
  <c r="AJ516" i="9"/>
  <c r="AK516" i="9"/>
  <c r="AL516" i="9"/>
  <c r="AM516" i="9"/>
  <c r="AN516" i="9"/>
  <c r="K517" i="9"/>
  <c r="L517" i="9"/>
  <c r="M517" i="9"/>
  <c r="N517" i="9"/>
  <c r="O517" i="9"/>
  <c r="P517" i="9"/>
  <c r="Q517" i="9"/>
  <c r="R517" i="9"/>
  <c r="S517" i="9"/>
  <c r="T517" i="9"/>
  <c r="U517" i="9"/>
  <c r="V517" i="9"/>
  <c r="W517" i="9"/>
  <c r="X517" i="9"/>
  <c r="Y517" i="9"/>
  <c r="Z517" i="9"/>
  <c r="AA517" i="9"/>
  <c r="AB517" i="9"/>
  <c r="AC517" i="9"/>
  <c r="AD517" i="9"/>
  <c r="AE517" i="9"/>
  <c r="AF517" i="9"/>
  <c r="AG517" i="9"/>
  <c r="AH517" i="9"/>
  <c r="AI517" i="9"/>
  <c r="AJ517" i="9"/>
  <c r="AK517" i="9"/>
  <c r="AL517" i="9"/>
  <c r="AM517" i="9"/>
  <c r="AN517" i="9"/>
  <c r="K518" i="9"/>
  <c r="L518" i="9"/>
  <c r="M518" i="9"/>
  <c r="N518" i="9"/>
  <c r="O518" i="9"/>
  <c r="P518" i="9"/>
  <c r="Q518" i="9"/>
  <c r="R518" i="9"/>
  <c r="S518" i="9"/>
  <c r="T518" i="9"/>
  <c r="U518" i="9"/>
  <c r="V518" i="9"/>
  <c r="W518" i="9"/>
  <c r="X518" i="9"/>
  <c r="Y518" i="9"/>
  <c r="Z518" i="9"/>
  <c r="AA518" i="9"/>
  <c r="AB518" i="9"/>
  <c r="AC518" i="9"/>
  <c r="AD518" i="9"/>
  <c r="AE518" i="9"/>
  <c r="AF518" i="9"/>
  <c r="AG518" i="9"/>
  <c r="AH518" i="9"/>
  <c r="AI518" i="9"/>
  <c r="AJ518" i="9"/>
  <c r="AK518" i="9"/>
  <c r="AL518" i="9"/>
  <c r="AM518" i="9"/>
  <c r="AN518" i="9"/>
  <c r="K519" i="9"/>
  <c r="L519" i="9"/>
  <c r="M519" i="9"/>
  <c r="N519" i="9"/>
  <c r="O519" i="9"/>
  <c r="P519" i="9"/>
  <c r="Q519" i="9"/>
  <c r="R519" i="9"/>
  <c r="S519" i="9"/>
  <c r="T519" i="9"/>
  <c r="U519" i="9"/>
  <c r="V519" i="9"/>
  <c r="W519" i="9"/>
  <c r="X519" i="9"/>
  <c r="Y519" i="9"/>
  <c r="Z519" i="9"/>
  <c r="AA519" i="9"/>
  <c r="AB519" i="9"/>
  <c r="AC519" i="9"/>
  <c r="AD519" i="9"/>
  <c r="AE519" i="9"/>
  <c r="AF519" i="9"/>
  <c r="AG519" i="9"/>
  <c r="AH519" i="9"/>
  <c r="AI519" i="9"/>
  <c r="AJ519" i="9"/>
  <c r="AK519" i="9"/>
  <c r="AL519" i="9"/>
  <c r="AM519" i="9"/>
  <c r="AN519" i="9"/>
  <c r="K520" i="9"/>
  <c r="L520" i="9"/>
  <c r="M520" i="9"/>
  <c r="N520" i="9"/>
  <c r="O520" i="9"/>
  <c r="P520" i="9"/>
  <c r="Q520" i="9"/>
  <c r="R520" i="9"/>
  <c r="S520" i="9"/>
  <c r="T520" i="9"/>
  <c r="U520" i="9"/>
  <c r="V520" i="9"/>
  <c r="W520" i="9"/>
  <c r="X520" i="9"/>
  <c r="Y520" i="9"/>
  <c r="Z520" i="9"/>
  <c r="AA520" i="9"/>
  <c r="AB520" i="9"/>
  <c r="AC520" i="9"/>
  <c r="AD520" i="9"/>
  <c r="AE520" i="9"/>
  <c r="AF520" i="9"/>
  <c r="AG520" i="9"/>
  <c r="AH520" i="9"/>
  <c r="AI520" i="9"/>
  <c r="AJ520" i="9"/>
  <c r="AK520" i="9"/>
  <c r="AL520" i="9"/>
  <c r="AM520" i="9"/>
  <c r="AN520" i="9"/>
  <c r="K521" i="9"/>
  <c r="L521" i="9"/>
  <c r="M521" i="9"/>
  <c r="N521" i="9"/>
  <c r="O521" i="9"/>
  <c r="P521" i="9"/>
  <c r="Q521" i="9"/>
  <c r="R521" i="9"/>
  <c r="S521" i="9"/>
  <c r="T521" i="9"/>
  <c r="U521" i="9"/>
  <c r="V521" i="9"/>
  <c r="W521" i="9"/>
  <c r="X521" i="9"/>
  <c r="Y521" i="9"/>
  <c r="Z521" i="9"/>
  <c r="AA521" i="9"/>
  <c r="AB521" i="9"/>
  <c r="AC521" i="9"/>
  <c r="AD521" i="9"/>
  <c r="AE521" i="9"/>
  <c r="AF521" i="9"/>
  <c r="AG521" i="9"/>
  <c r="AH521" i="9"/>
  <c r="AI521" i="9"/>
  <c r="AJ521" i="9"/>
  <c r="AK521" i="9"/>
  <c r="AL521" i="9"/>
  <c r="AM521" i="9"/>
  <c r="AN521" i="9"/>
  <c r="K522" i="9"/>
  <c r="L522" i="9"/>
  <c r="M522" i="9"/>
  <c r="N522" i="9"/>
  <c r="O522" i="9"/>
  <c r="P522" i="9"/>
  <c r="Q522" i="9"/>
  <c r="R522" i="9"/>
  <c r="S522" i="9"/>
  <c r="T522" i="9"/>
  <c r="U522" i="9"/>
  <c r="V522" i="9"/>
  <c r="W522" i="9"/>
  <c r="X522" i="9"/>
  <c r="Y522" i="9"/>
  <c r="Z522" i="9"/>
  <c r="AA522" i="9"/>
  <c r="AB522" i="9"/>
  <c r="AC522" i="9"/>
  <c r="AD522" i="9"/>
  <c r="AE522" i="9"/>
  <c r="AF522" i="9"/>
  <c r="AG522" i="9"/>
  <c r="AH522" i="9"/>
  <c r="AI522" i="9"/>
  <c r="AJ522" i="9"/>
  <c r="AK522" i="9"/>
  <c r="AL522" i="9"/>
  <c r="AM522" i="9"/>
  <c r="AN522" i="9"/>
  <c r="K523" i="9"/>
  <c r="L523" i="9"/>
  <c r="M523" i="9"/>
  <c r="N523" i="9"/>
  <c r="O523" i="9"/>
  <c r="P523" i="9"/>
  <c r="Q523" i="9"/>
  <c r="R523" i="9"/>
  <c r="S523" i="9"/>
  <c r="T523" i="9"/>
  <c r="U523" i="9"/>
  <c r="V523" i="9"/>
  <c r="W523" i="9"/>
  <c r="X523" i="9"/>
  <c r="Y523" i="9"/>
  <c r="Z523" i="9"/>
  <c r="AA523" i="9"/>
  <c r="AB523" i="9"/>
  <c r="AC523" i="9"/>
  <c r="AD523" i="9"/>
  <c r="AE523" i="9"/>
  <c r="AF523" i="9"/>
  <c r="AG523" i="9"/>
  <c r="AH523" i="9"/>
  <c r="AI523" i="9"/>
  <c r="AJ523" i="9"/>
  <c r="AK523" i="9"/>
  <c r="AL523" i="9"/>
  <c r="AM523" i="9"/>
  <c r="AN523" i="9"/>
  <c r="K524" i="9"/>
  <c r="L524" i="9"/>
  <c r="M524" i="9"/>
  <c r="N524" i="9"/>
  <c r="O524" i="9"/>
  <c r="P524" i="9"/>
  <c r="Q524" i="9"/>
  <c r="R524" i="9"/>
  <c r="S524" i="9"/>
  <c r="T524" i="9"/>
  <c r="U524" i="9"/>
  <c r="V524" i="9"/>
  <c r="W524" i="9"/>
  <c r="X524" i="9"/>
  <c r="Y524" i="9"/>
  <c r="Z524" i="9"/>
  <c r="AA524" i="9"/>
  <c r="AB524" i="9"/>
  <c r="AC524" i="9"/>
  <c r="AD524" i="9"/>
  <c r="AE524" i="9"/>
  <c r="AF524" i="9"/>
  <c r="AG524" i="9"/>
  <c r="AH524" i="9"/>
  <c r="AI524" i="9"/>
  <c r="AJ524" i="9"/>
  <c r="AK524" i="9"/>
  <c r="AL524" i="9"/>
  <c r="AM524" i="9"/>
  <c r="AN524" i="9"/>
  <c r="K525" i="9"/>
  <c r="L525" i="9"/>
  <c r="M525" i="9"/>
  <c r="N525" i="9"/>
  <c r="O525" i="9"/>
  <c r="P525" i="9"/>
  <c r="Q525" i="9"/>
  <c r="R525" i="9"/>
  <c r="S525" i="9"/>
  <c r="T525" i="9"/>
  <c r="U525" i="9"/>
  <c r="V525" i="9"/>
  <c r="W525" i="9"/>
  <c r="X525" i="9"/>
  <c r="Y525" i="9"/>
  <c r="Z525" i="9"/>
  <c r="AA525" i="9"/>
  <c r="AB525" i="9"/>
  <c r="AC525" i="9"/>
  <c r="AD525" i="9"/>
  <c r="AE525" i="9"/>
  <c r="AF525" i="9"/>
  <c r="AG525" i="9"/>
  <c r="AH525" i="9"/>
  <c r="AI525" i="9"/>
  <c r="AJ525" i="9"/>
  <c r="AK525" i="9"/>
  <c r="AL525" i="9"/>
  <c r="AM525" i="9"/>
  <c r="AN525" i="9"/>
  <c r="K526" i="9"/>
  <c r="L526" i="9"/>
  <c r="M526" i="9"/>
  <c r="N526" i="9"/>
  <c r="O526" i="9"/>
  <c r="P526" i="9"/>
  <c r="Q526" i="9"/>
  <c r="R526" i="9"/>
  <c r="S526" i="9"/>
  <c r="T526" i="9"/>
  <c r="U526" i="9"/>
  <c r="V526" i="9"/>
  <c r="W526" i="9"/>
  <c r="X526" i="9"/>
  <c r="Y526" i="9"/>
  <c r="Z526" i="9"/>
  <c r="AA526" i="9"/>
  <c r="AB526" i="9"/>
  <c r="AC526" i="9"/>
  <c r="AD526" i="9"/>
  <c r="AE526" i="9"/>
  <c r="AF526" i="9"/>
  <c r="AG526" i="9"/>
  <c r="AH526" i="9"/>
  <c r="AI526" i="9"/>
  <c r="AJ526" i="9"/>
  <c r="AK526" i="9"/>
  <c r="AL526" i="9"/>
  <c r="AM526" i="9"/>
  <c r="AN526" i="9"/>
  <c r="K527" i="9"/>
  <c r="L527" i="9"/>
  <c r="M527" i="9"/>
  <c r="N527" i="9"/>
  <c r="O527" i="9"/>
  <c r="P527" i="9"/>
  <c r="Q527" i="9"/>
  <c r="R527" i="9"/>
  <c r="S527" i="9"/>
  <c r="T527" i="9"/>
  <c r="U527" i="9"/>
  <c r="V527" i="9"/>
  <c r="W527" i="9"/>
  <c r="X527" i="9"/>
  <c r="Y527" i="9"/>
  <c r="Z527" i="9"/>
  <c r="AA527" i="9"/>
  <c r="AB527" i="9"/>
  <c r="AC527" i="9"/>
  <c r="AD527" i="9"/>
  <c r="AE527" i="9"/>
  <c r="AF527" i="9"/>
  <c r="AG527" i="9"/>
  <c r="AH527" i="9"/>
  <c r="AI527" i="9"/>
  <c r="AJ527" i="9"/>
  <c r="AK527" i="9"/>
  <c r="AL527" i="9"/>
  <c r="AM527" i="9"/>
  <c r="AN527" i="9"/>
  <c r="K528" i="9"/>
  <c r="L528" i="9"/>
  <c r="M528" i="9"/>
  <c r="N528" i="9"/>
  <c r="O528" i="9"/>
  <c r="P528" i="9"/>
  <c r="Q528" i="9"/>
  <c r="R528" i="9"/>
  <c r="S528" i="9"/>
  <c r="T528" i="9"/>
  <c r="U528" i="9"/>
  <c r="V528" i="9"/>
  <c r="W528" i="9"/>
  <c r="X528" i="9"/>
  <c r="Y528" i="9"/>
  <c r="Z528" i="9"/>
  <c r="AA528" i="9"/>
  <c r="AB528" i="9"/>
  <c r="AC528" i="9"/>
  <c r="AD528" i="9"/>
  <c r="AE528" i="9"/>
  <c r="AF528" i="9"/>
  <c r="AG528" i="9"/>
  <c r="AH528" i="9"/>
  <c r="AI528" i="9"/>
  <c r="AJ528" i="9"/>
  <c r="AK528" i="9"/>
  <c r="AL528" i="9"/>
  <c r="AM528" i="9"/>
  <c r="AN528" i="9"/>
  <c r="K529" i="9"/>
  <c r="L529" i="9"/>
  <c r="M529" i="9"/>
  <c r="N529" i="9"/>
  <c r="O529" i="9"/>
  <c r="P529" i="9"/>
  <c r="Q529" i="9"/>
  <c r="R529" i="9"/>
  <c r="S529" i="9"/>
  <c r="T529" i="9"/>
  <c r="U529" i="9"/>
  <c r="V529" i="9"/>
  <c r="W529" i="9"/>
  <c r="X529" i="9"/>
  <c r="Y529" i="9"/>
  <c r="Z529" i="9"/>
  <c r="AA529" i="9"/>
  <c r="AB529" i="9"/>
  <c r="AC529" i="9"/>
  <c r="AD529" i="9"/>
  <c r="AE529" i="9"/>
  <c r="AF529" i="9"/>
  <c r="AG529" i="9"/>
  <c r="AH529" i="9"/>
  <c r="AI529" i="9"/>
  <c r="AJ529" i="9"/>
  <c r="AK529" i="9"/>
  <c r="AL529" i="9"/>
  <c r="AM529" i="9"/>
  <c r="AN529" i="9"/>
  <c r="K530" i="9"/>
  <c r="L530" i="9"/>
  <c r="M530" i="9"/>
  <c r="N530" i="9"/>
  <c r="O530" i="9"/>
  <c r="P530" i="9"/>
  <c r="Q530" i="9"/>
  <c r="R530" i="9"/>
  <c r="S530" i="9"/>
  <c r="T530" i="9"/>
  <c r="U530" i="9"/>
  <c r="V530" i="9"/>
  <c r="W530" i="9"/>
  <c r="X530" i="9"/>
  <c r="Y530" i="9"/>
  <c r="Z530" i="9"/>
  <c r="AA530" i="9"/>
  <c r="AB530" i="9"/>
  <c r="AC530" i="9"/>
  <c r="AD530" i="9"/>
  <c r="AE530" i="9"/>
  <c r="AF530" i="9"/>
  <c r="AG530" i="9"/>
  <c r="AH530" i="9"/>
  <c r="AI530" i="9"/>
  <c r="AJ530" i="9"/>
  <c r="AK530" i="9"/>
  <c r="AL530" i="9"/>
  <c r="AM530" i="9"/>
  <c r="AN530" i="9"/>
  <c r="K531" i="9"/>
  <c r="L531" i="9"/>
  <c r="M531" i="9"/>
  <c r="N531" i="9"/>
  <c r="O531" i="9"/>
  <c r="P531" i="9"/>
  <c r="Q531" i="9"/>
  <c r="R531" i="9"/>
  <c r="S531" i="9"/>
  <c r="T531" i="9"/>
  <c r="U531" i="9"/>
  <c r="V531" i="9"/>
  <c r="W531" i="9"/>
  <c r="X531" i="9"/>
  <c r="Y531" i="9"/>
  <c r="Z531" i="9"/>
  <c r="AA531" i="9"/>
  <c r="AB531" i="9"/>
  <c r="AC531" i="9"/>
  <c r="AD531" i="9"/>
  <c r="AE531" i="9"/>
  <c r="AF531" i="9"/>
  <c r="AG531" i="9"/>
  <c r="AH531" i="9"/>
  <c r="AI531" i="9"/>
  <c r="AJ531" i="9"/>
  <c r="AK531" i="9"/>
  <c r="AL531" i="9"/>
  <c r="AM531" i="9"/>
  <c r="AN531" i="9"/>
  <c r="K532" i="9"/>
  <c r="L532" i="9"/>
  <c r="M532" i="9"/>
  <c r="N532" i="9"/>
  <c r="O532" i="9"/>
  <c r="P532" i="9"/>
  <c r="Q532" i="9"/>
  <c r="R532" i="9"/>
  <c r="S532" i="9"/>
  <c r="T532" i="9"/>
  <c r="U532" i="9"/>
  <c r="V532" i="9"/>
  <c r="W532" i="9"/>
  <c r="X532" i="9"/>
  <c r="Y532" i="9"/>
  <c r="Z532" i="9"/>
  <c r="AA532" i="9"/>
  <c r="AB532" i="9"/>
  <c r="AC532" i="9"/>
  <c r="AD532" i="9"/>
  <c r="AE532" i="9"/>
  <c r="AF532" i="9"/>
  <c r="AG532" i="9"/>
  <c r="AH532" i="9"/>
  <c r="AI532" i="9"/>
  <c r="AJ532" i="9"/>
  <c r="AK532" i="9"/>
  <c r="AL532" i="9"/>
  <c r="AM532" i="9"/>
  <c r="AN532" i="9"/>
  <c r="K533" i="9"/>
  <c r="L533" i="9"/>
  <c r="M533" i="9"/>
  <c r="N533" i="9"/>
  <c r="O533" i="9"/>
  <c r="P533" i="9"/>
  <c r="Q533" i="9"/>
  <c r="R533" i="9"/>
  <c r="S533" i="9"/>
  <c r="T533" i="9"/>
  <c r="U533" i="9"/>
  <c r="V533" i="9"/>
  <c r="W533" i="9"/>
  <c r="X533" i="9"/>
  <c r="Y533" i="9"/>
  <c r="Z533" i="9"/>
  <c r="AA533" i="9"/>
  <c r="AB533" i="9"/>
  <c r="AC533" i="9"/>
  <c r="AD533" i="9"/>
  <c r="AE533" i="9"/>
  <c r="AF533" i="9"/>
  <c r="AG533" i="9"/>
  <c r="AH533" i="9"/>
  <c r="AI533" i="9"/>
  <c r="AJ533" i="9"/>
  <c r="AK533" i="9"/>
  <c r="AL533" i="9"/>
  <c r="AM533" i="9"/>
  <c r="AN533" i="9"/>
  <c r="K534" i="9"/>
  <c r="L534" i="9"/>
  <c r="M534" i="9"/>
  <c r="N534" i="9"/>
  <c r="O534" i="9"/>
  <c r="P534" i="9"/>
  <c r="Q534" i="9"/>
  <c r="R534" i="9"/>
  <c r="S534" i="9"/>
  <c r="T534" i="9"/>
  <c r="U534" i="9"/>
  <c r="V534" i="9"/>
  <c r="W534" i="9"/>
  <c r="X534" i="9"/>
  <c r="Y534" i="9"/>
  <c r="Z534" i="9"/>
  <c r="AA534" i="9"/>
  <c r="AB534" i="9"/>
  <c r="AC534" i="9"/>
  <c r="AD534" i="9"/>
  <c r="AE534" i="9"/>
  <c r="AF534" i="9"/>
  <c r="AG534" i="9"/>
  <c r="AH534" i="9"/>
  <c r="AI534" i="9"/>
  <c r="AJ534" i="9"/>
  <c r="AK534" i="9"/>
  <c r="AL534" i="9"/>
  <c r="AM534" i="9"/>
  <c r="AN534" i="9"/>
  <c r="K535" i="9"/>
  <c r="L535" i="9"/>
  <c r="M535" i="9"/>
  <c r="N535" i="9"/>
  <c r="O535" i="9"/>
  <c r="P535" i="9"/>
  <c r="Q535" i="9"/>
  <c r="R535" i="9"/>
  <c r="S535" i="9"/>
  <c r="T535" i="9"/>
  <c r="U535" i="9"/>
  <c r="V535" i="9"/>
  <c r="W535" i="9"/>
  <c r="X535" i="9"/>
  <c r="Y535" i="9"/>
  <c r="Z535" i="9"/>
  <c r="AA535" i="9"/>
  <c r="AB535" i="9"/>
  <c r="AC535" i="9"/>
  <c r="AD535" i="9"/>
  <c r="AE535" i="9"/>
  <c r="AF535" i="9"/>
  <c r="AG535" i="9"/>
  <c r="AH535" i="9"/>
  <c r="AI535" i="9"/>
  <c r="AJ535" i="9"/>
  <c r="AK535" i="9"/>
  <c r="AL535" i="9"/>
  <c r="AM535" i="9"/>
  <c r="AN535" i="9"/>
  <c r="K536" i="9"/>
  <c r="L536" i="9"/>
  <c r="M536" i="9"/>
  <c r="N536" i="9"/>
  <c r="O536" i="9"/>
  <c r="P536" i="9"/>
  <c r="Q536" i="9"/>
  <c r="R536" i="9"/>
  <c r="S536" i="9"/>
  <c r="T536" i="9"/>
  <c r="U536" i="9"/>
  <c r="V536" i="9"/>
  <c r="W536" i="9"/>
  <c r="X536" i="9"/>
  <c r="Y536" i="9"/>
  <c r="Z536" i="9"/>
  <c r="AA536" i="9"/>
  <c r="AB536" i="9"/>
  <c r="AC536" i="9"/>
  <c r="AD536" i="9"/>
  <c r="AE536" i="9"/>
  <c r="AF536" i="9"/>
  <c r="AG536" i="9"/>
  <c r="AH536" i="9"/>
  <c r="AI536" i="9"/>
  <c r="AJ536" i="9"/>
  <c r="AK536" i="9"/>
  <c r="AL536" i="9"/>
  <c r="AM536" i="9"/>
  <c r="AN536" i="9"/>
  <c r="K537" i="9"/>
  <c r="L537" i="9"/>
  <c r="M537" i="9"/>
  <c r="N537" i="9"/>
  <c r="O537" i="9"/>
  <c r="P537" i="9"/>
  <c r="Q537" i="9"/>
  <c r="R537" i="9"/>
  <c r="S537" i="9"/>
  <c r="T537" i="9"/>
  <c r="U537" i="9"/>
  <c r="V537" i="9"/>
  <c r="W537" i="9"/>
  <c r="X537" i="9"/>
  <c r="Y537" i="9"/>
  <c r="Z537" i="9"/>
  <c r="AA537" i="9"/>
  <c r="AB537" i="9"/>
  <c r="AC537" i="9"/>
  <c r="AD537" i="9"/>
  <c r="AE537" i="9"/>
  <c r="AF537" i="9"/>
  <c r="AG537" i="9"/>
  <c r="AH537" i="9"/>
  <c r="AI537" i="9"/>
  <c r="AJ537" i="9"/>
  <c r="AK537" i="9"/>
  <c r="AL537" i="9"/>
  <c r="AM537" i="9"/>
  <c r="AN537" i="9"/>
  <c r="K538" i="9"/>
  <c r="L538" i="9"/>
  <c r="M538" i="9"/>
  <c r="N538" i="9"/>
  <c r="O538" i="9"/>
  <c r="P538" i="9"/>
  <c r="Q538" i="9"/>
  <c r="R538" i="9"/>
  <c r="S538" i="9"/>
  <c r="T538" i="9"/>
  <c r="U538" i="9"/>
  <c r="V538" i="9"/>
  <c r="W538" i="9"/>
  <c r="X538" i="9"/>
  <c r="Y538" i="9"/>
  <c r="Z538" i="9"/>
  <c r="AA538" i="9"/>
  <c r="AB538" i="9"/>
  <c r="AC538" i="9"/>
  <c r="AD538" i="9"/>
  <c r="AE538" i="9"/>
  <c r="AF538" i="9"/>
  <c r="AG538" i="9"/>
  <c r="AH538" i="9"/>
  <c r="AI538" i="9"/>
  <c r="AJ538" i="9"/>
  <c r="AK538" i="9"/>
  <c r="AL538" i="9"/>
  <c r="AM538" i="9"/>
  <c r="AN538" i="9"/>
  <c r="K539" i="9"/>
  <c r="L539" i="9"/>
  <c r="M539" i="9"/>
  <c r="N539" i="9"/>
  <c r="O539" i="9"/>
  <c r="P539" i="9"/>
  <c r="Q539" i="9"/>
  <c r="R539" i="9"/>
  <c r="S539" i="9"/>
  <c r="T539" i="9"/>
  <c r="U539" i="9"/>
  <c r="V539" i="9"/>
  <c r="W539" i="9"/>
  <c r="X539" i="9"/>
  <c r="Y539" i="9"/>
  <c r="Z539" i="9"/>
  <c r="AA539" i="9"/>
  <c r="AB539" i="9"/>
  <c r="AC539" i="9"/>
  <c r="AD539" i="9"/>
  <c r="AE539" i="9"/>
  <c r="AF539" i="9"/>
  <c r="AG539" i="9"/>
  <c r="AH539" i="9"/>
  <c r="AI539" i="9"/>
  <c r="AJ539" i="9"/>
  <c r="AK539" i="9"/>
  <c r="AL539" i="9"/>
  <c r="AM539" i="9"/>
  <c r="AN539" i="9"/>
  <c r="K540" i="9"/>
  <c r="L540" i="9"/>
  <c r="M540" i="9"/>
  <c r="N540" i="9"/>
  <c r="O540" i="9"/>
  <c r="P540" i="9"/>
  <c r="Q540" i="9"/>
  <c r="R540" i="9"/>
  <c r="S540" i="9"/>
  <c r="T540" i="9"/>
  <c r="U540" i="9"/>
  <c r="V540" i="9"/>
  <c r="W540" i="9"/>
  <c r="X540" i="9"/>
  <c r="Y540" i="9"/>
  <c r="Z540" i="9"/>
  <c r="AA540" i="9"/>
  <c r="AB540" i="9"/>
  <c r="AC540" i="9"/>
  <c r="AD540" i="9"/>
  <c r="AE540" i="9"/>
  <c r="AF540" i="9"/>
  <c r="AG540" i="9"/>
  <c r="AH540" i="9"/>
  <c r="AI540" i="9"/>
  <c r="AJ540" i="9"/>
  <c r="AK540" i="9"/>
  <c r="AL540" i="9"/>
  <c r="AM540" i="9"/>
  <c r="AN540" i="9"/>
  <c r="K541" i="9"/>
  <c r="L541" i="9"/>
  <c r="M541" i="9"/>
  <c r="N541" i="9"/>
  <c r="O541" i="9"/>
  <c r="P541" i="9"/>
  <c r="Q541" i="9"/>
  <c r="R541" i="9"/>
  <c r="S541" i="9"/>
  <c r="T541" i="9"/>
  <c r="U541" i="9"/>
  <c r="V541" i="9"/>
  <c r="W541" i="9"/>
  <c r="X541" i="9"/>
  <c r="Y541" i="9"/>
  <c r="Z541" i="9"/>
  <c r="AA541" i="9"/>
  <c r="AB541" i="9"/>
  <c r="AC541" i="9"/>
  <c r="AD541" i="9"/>
  <c r="AE541" i="9"/>
  <c r="AF541" i="9"/>
  <c r="AG541" i="9"/>
  <c r="AH541" i="9"/>
  <c r="AI541" i="9"/>
  <c r="AJ541" i="9"/>
  <c r="AK541" i="9"/>
  <c r="AL541" i="9"/>
  <c r="AM541" i="9"/>
  <c r="AN541" i="9"/>
  <c r="K542" i="9"/>
  <c r="L542" i="9"/>
  <c r="M542" i="9"/>
  <c r="N542" i="9"/>
  <c r="O542" i="9"/>
  <c r="P542" i="9"/>
  <c r="Q542" i="9"/>
  <c r="R542" i="9"/>
  <c r="S542" i="9"/>
  <c r="T542" i="9"/>
  <c r="U542" i="9"/>
  <c r="V542" i="9"/>
  <c r="W542" i="9"/>
  <c r="X542" i="9"/>
  <c r="Y542" i="9"/>
  <c r="Z542" i="9"/>
  <c r="AA542" i="9"/>
  <c r="AB542" i="9"/>
  <c r="AC542" i="9"/>
  <c r="AD542" i="9"/>
  <c r="AE542" i="9"/>
  <c r="AF542" i="9"/>
  <c r="AG542" i="9"/>
  <c r="AH542" i="9"/>
  <c r="AI542" i="9"/>
  <c r="AJ542" i="9"/>
  <c r="AK542" i="9"/>
  <c r="AL542" i="9"/>
  <c r="AM542" i="9"/>
  <c r="AN542" i="9"/>
  <c r="K543" i="9"/>
  <c r="L543" i="9"/>
  <c r="M543" i="9"/>
  <c r="N543" i="9"/>
  <c r="O543" i="9"/>
  <c r="P543" i="9"/>
  <c r="Q543" i="9"/>
  <c r="R543" i="9"/>
  <c r="S543" i="9"/>
  <c r="T543" i="9"/>
  <c r="U543" i="9"/>
  <c r="V543" i="9"/>
  <c r="W543" i="9"/>
  <c r="X543" i="9"/>
  <c r="Y543" i="9"/>
  <c r="Z543" i="9"/>
  <c r="AA543" i="9"/>
  <c r="AB543" i="9"/>
  <c r="AC543" i="9"/>
  <c r="AD543" i="9"/>
  <c r="AE543" i="9"/>
  <c r="AF543" i="9"/>
  <c r="AG543" i="9"/>
  <c r="AH543" i="9"/>
  <c r="AI543" i="9"/>
  <c r="AJ543" i="9"/>
  <c r="AK543" i="9"/>
  <c r="AL543" i="9"/>
  <c r="AM543" i="9"/>
  <c r="AN543" i="9"/>
  <c r="K544" i="9"/>
  <c r="L544" i="9"/>
  <c r="M544" i="9"/>
  <c r="N544" i="9"/>
  <c r="O544" i="9"/>
  <c r="P544" i="9"/>
  <c r="Q544" i="9"/>
  <c r="R544" i="9"/>
  <c r="S544" i="9"/>
  <c r="T544" i="9"/>
  <c r="U544" i="9"/>
  <c r="V544" i="9"/>
  <c r="W544" i="9"/>
  <c r="X544" i="9"/>
  <c r="Y544" i="9"/>
  <c r="Z544" i="9"/>
  <c r="AA544" i="9"/>
  <c r="AB544" i="9"/>
  <c r="AC544" i="9"/>
  <c r="AD544" i="9"/>
  <c r="AE544" i="9"/>
  <c r="AF544" i="9"/>
  <c r="AG544" i="9"/>
  <c r="AH544" i="9"/>
  <c r="AI544" i="9"/>
  <c r="AJ544" i="9"/>
  <c r="AK544" i="9"/>
  <c r="AL544" i="9"/>
  <c r="AM544" i="9"/>
  <c r="AN544" i="9"/>
  <c r="K545" i="9"/>
  <c r="L545" i="9"/>
  <c r="M545" i="9"/>
  <c r="N545" i="9"/>
  <c r="O545" i="9"/>
  <c r="P545" i="9"/>
  <c r="Q545" i="9"/>
  <c r="R545" i="9"/>
  <c r="S545" i="9"/>
  <c r="T545" i="9"/>
  <c r="U545" i="9"/>
  <c r="V545" i="9"/>
  <c r="W545" i="9"/>
  <c r="X545" i="9"/>
  <c r="Y545" i="9"/>
  <c r="Z545" i="9"/>
  <c r="AA545" i="9"/>
  <c r="AB545" i="9"/>
  <c r="AC545" i="9"/>
  <c r="AD545" i="9"/>
  <c r="AE545" i="9"/>
  <c r="AF545" i="9"/>
  <c r="AG545" i="9"/>
  <c r="AH545" i="9"/>
  <c r="AI545" i="9"/>
  <c r="AJ545" i="9"/>
  <c r="AK545" i="9"/>
  <c r="AL545" i="9"/>
  <c r="AM545" i="9"/>
  <c r="AN545" i="9"/>
  <c r="K546" i="9"/>
  <c r="L546" i="9"/>
  <c r="M546" i="9"/>
  <c r="N546" i="9"/>
  <c r="O546" i="9"/>
  <c r="P546" i="9"/>
  <c r="Q546" i="9"/>
  <c r="R546" i="9"/>
  <c r="S546" i="9"/>
  <c r="T546" i="9"/>
  <c r="U546" i="9"/>
  <c r="V546" i="9"/>
  <c r="W546" i="9"/>
  <c r="X546" i="9"/>
  <c r="Y546" i="9"/>
  <c r="Z546" i="9"/>
  <c r="AA546" i="9"/>
  <c r="AB546" i="9"/>
  <c r="AC546" i="9"/>
  <c r="AD546" i="9"/>
  <c r="AE546" i="9"/>
  <c r="AF546" i="9"/>
  <c r="AG546" i="9"/>
  <c r="AH546" i="9"/>
  <c r="AI546" i="9"/>
  <c r="AJ546" i="9"/>
  <c r="AK546" i="9"/>
  <c r="AL546" i="9"/>
  <c r="AM546" i="9"/>
  <c r="AN546" i="9"/>
  <c r="K547" i="9"/>
  <c r="L547" i="9"/>
  <c r="M547" i="9"/>
  <c r="N547" i="9"/>
  <c r="O547" i="9"/>
  <c r="P547" i="9"/>
  <c r="Q547" i="9"/>
  <c r="R547" i="9"/>
  <c r="S547" i="9"/>
  <c r="T547" i="9"/>
  <c r="U547" i="9"/>
  <c r="V547" i="9"/>
  <c r="W547" i="9"/>
  <c r="X547" i="9"/>
  <c r="Y547" i="9"/>
  <c r="Z547" i="9"/>
  <c r="AA547" i="9"/>
  <c r="AB547" i="9"/>
  <c r="AC547" i="9"/>
  <c r="AD547" i="9"/>
  <c r="AE547" i="9"/>
  <c r="AF547" i="9"/>
  <c r="AG547" i="9"/>
  <c r="AH547" i="9"/>
  <c r="AI547" i="9"/>
  <c r="AJ547" i="9"/>
  <c r="AK547" i="9"/>
  <c r="AL547" i="9"/>
  <c r="AM547" i="9"/>
  <c r="AN547" i="9"/>
  <c r="K548" i="9"/>
  <c r="L548" i="9"/>
  <c r="M548" i="9"/>
  <c r="N548" i="9"/>
  <c r="O548" i="9"/>
  <c r="P548" i="9"/>
  <c r="Q548" i="9"/>
  <c r="R548" i="9"/>
  <c r="S548" i="9"/>
  <c r="T548" i="9"/>
  <c r="U548" i="9"/>
  <c r="V548" i="9"/>
  <c r="W548" i="9"/>
  <c r="X548" i="9"/>
  <c r="Y548" i="9"/>
  <c r="Z548" i="9"/>
  <c r="AA548" i="9"/>
  <c r="AB548" i="9"/>
  <c r="AC548" i="9"/>
  <c r="AD548" i="9"/>
  <c r="AE548" i="9"/>
  <c r="AF548" i="9"/>
  <c r="AG548" i="9"/>
  <c r="AH548" i="9"/>
  <c r="AI548" i="9"/>
  <c r="AJ548" i="9"/>
  <c r="AK548" i="9"/>
  <c r="AL548" i="9"/>
  <c r="AM548" i="9"/>
  <c r="AN548" i="9"/>
  <c r="K549" i="9"/>
  <c r="L549" i="9"/>
  <c r="M549" i="9"/>
  <c r="N549" i="9"/>
  <c r="O549" i="9"/>
  <c r="P549" i="9"/>
  <c r="Q549" i="9"/>
  <c r="R549" i="9"/>
  <c r="S549" i="9"/>
  <c r="T549" i="9"/>
  <c r="U549" i="9"/>
  <c r="V549" i="9"/>
  <c r="W549" i="9"/>
  <c r="X549" i="9"/>
  <c r="Y549" i="9"/>
  <c r="Z549" i="9"/>
  <c r="AA549" i="9"/>
  <c r="AB549" i="9"/>
  <c r="AC549" i="9"/>
  <c r="AD549" i="9"/>
  <c r="AE549" i="9"/>
  <c r="AF549" i="9"/>
  <c r="AG549" i="9"/>
  <c r="AH549" i="9"/>
  <c r="AI549" i="9"/>
  <c r="AJ549" i="9"/>
  <c r="AK549" i="9"/>
  <c r="AL549" i="9"/>
  <c r="AM549" i="9"/>
  <c r="AN549" i="9"/>
  <c r="K550" i="9"/>
  <c r="L550" i="9"/>
  <c r="M550" i="9"/>
  <c r="N550" i="9"/>
  <c r="O550" i="9"/>
  <c r="P550" i="9"/>
  <c r="Q550" i="9"/>
  <c r="R550" i="9"/>
  <c r="S550" i="9"/>
  <c r="T550" i="9"/>
  <c r="U550" i="9"/>
  <c r="V550" i="9"/>
  <c r="W550" i="9"/>
  <c r="X550" i="9"/>
  <c r="Y550" i="9"/>
  <c r="Z550" i="9"/>
  <c r="AA550" i="9"/>
  <c r="AB550" i="9"/>
  <c r="AC550" i="9"/>
  <c r="AD550" i="9"/>
  <c r="AE550" i="9"/>
  <c r="AF550" i="9"/>
  <c r="AG550" i="9"/>
  <c r="AH550" i="9"/>
  <c r="AI550" i="9"/>
  <c r="AJ550" i="9"/>
  <c r="AK550" i="9"/>
  <c r="AL550" i="9"/>
  <c r="AM550" i="9"/>
  <c r="AN550" i="9"/>
  <c r="K551" i="9"/>
  <c r="L551" i="9"/>
  <c r="M551" i="9"/>
  <c r="N551" i="9"/>
  <c r="O551" i="9"/>
  <c r="P551" i="9"/>
  <c r="Q551" i="9"/>
  <c r="R551" i="9"/>
  <c r="S551" i="9"/>
  <c r="T551" i="9"/>
  <c r="U551" i="9"/>
  <c r="V551" i="9"/>
  <c r="W551" i="9"/>
  <c r="X551" i="9"/>
  <c r="Y551" i="9"/>
  <c r="Z551" i="9"/>
  <c r="AA551" i="9"/>
  <c r="AB551" i="9"/>
  <c r="AC551" i="9"/>
  <c r="AD551" i="9"/>
  <c r="AE551" i="9"/>
  <c r="AF551" i="9"/>
  <c r="AG551" i="9"/>
  <c r="AH551" i="9"/>
  <c r="AI551" i="9"/>
  <c r="AJ551" i="9"/>
  <c r="AK551" i="9"/>
  <c r="AL551" i="9"/>
  <c r="AM551" i="9"/>
  <c r="AN551" i="9"/>
  <c r="K552" i="9"/>
  <c r="L552" i="9"/>
  <c r="M552" i="9"/>
  <c r="N552" i="9"/>
  <c r="O552" i="9"/>
  <c r="P552" i="9"/>
  <c r="Q552" i="9"/>
  <c r="R552" i="9"/>
  <c r="S552" i="9"/>
  <c r="T552" i="9"/>
  <c r="U552" i="9"/>
  <c r="V552" i="9"/>
  <c r="W552" i="9"/>
  <c r="X552" i="9"/>
  <c r="Y552" i="9"/>
  <c r="Z552" i="9"/>
  <c r="AA552" i="9"/>
  <c r="AB552" i="9"/>
  <c r="AC552" i="9"/>
  <c r="AD552" i="9"/>
  <c r="AE552" i="9"/>
  <c r="AF552" i="9"/>
  <c r="AG552" i="9"/>
  <c r="AH552" i="9"/>
  <c r="AI552" i="9"/>
  <c r="AJ552" i="9"/>
  <c r="AK552" i="9"/>
  <c r="AL552" i="9"/>
  <c r="AM552" i="9"/>
  <c r="AN552" i="9"/>
  <c r="K553" i="9"/>
  <c r="L553" i="9"/>
  <c r="M553" i="9"/>
  <c r="N553" i="9"/>
  <c r="O553" i="9"/>
  <c r="P553" i="9"/>
  <c r="Q553" i="9"/>
  <c r="R553" i="9"/>
  <c r="S553" i="9"/>
  <c r="T553" i="9"/>
  <c r="U553" i="9"/>
  <c r="V553" i="9"/>
  <c r="W553" i="9"/>
  <c r="X553" i="9"/>
  <c r="Y553" i="9"/>
  <c r="Z553" i="9"/>
  <c r="AA553" i="9"/>
  <c r="AB553" i="9"/>
  <c r="AC553" i="9"/>
  <c r="AD553" i="9"/>
  <c r="AE553" i="9"/>
  <c r="AF553" i="9"/>
  <c r="AG553" i="9"/>
  <c r="AH553" i="9"/>
  <c r="AI553" i="9"/>
  <c r="AJ553" i="9"/>
  <c r="AK553" i="9"/>
  <c r="AL553" i="9"/>
  <c r="AM553" i="9"/>
  <c r="AN553" i="9"/>
  <c r="K554" i="9"/>
  <c r="L554" i="9"/>
  <c r="M554" i="9"/>
  <c r="N554" i="9"/>
  <c r="O554" i="9"/>
  <c r="P554" i="9"/>
  <c r="Q554" i="9"/>
  <c r="R554" i="9"/>
  <c r="S554" i="9"/>
  <c r="T554" i="9"/>
  <c r="U554" i="9"/>
  <c r="V554" i="9"/>
  <c r="W554" i="9"/>
  <c r="X554" i="9"/>
  <c r="Y554" i="9"/>
  <c r="Z554" i="9"/>
  <c r="AA554" i="9"/>
  <c r="AB554" i="9"/>
  <c r="AC554" i="9"/>
  <c r="AD554" i="9"/>
  <c r="AE554" i="9"/>
  <c r="AF554" i="9"/>
  <c r="AG554" i="9"/>
  <c r="AH554" i="9"/>
  <c r="AI554" i="9"/>
  <c r="AJ554" i="9"/>
  <c r="AK554" i="9"/>
  <c r="AL554" i="9"/>
  <c r="AM554" i="9"/>
  <c r="AN554" i="9"/>
  <c r="K555" i="9"/>
  <c r="L555" i="9"/>
  <c r="M555" i="9"/>
  <c r="N555" i="9"/>
  <c r="O555" i="9"/>
  <c r="P555" i="9"/>
  <c r="Q555" i="9"/>
  <c r="R555" i="9"/>
  <c r="S555" i="9"/>
  <c r="T555" i="9"/>
  <c r="U555" i="9"/>
  <c r="V555" i="9"/>
  <c r="W555" i="9"/>
  <c r="X555" i="9"/>
  <c r="Y555" i="9"/>
  <c r="Z555" i="9"/>
  <c r="AA555" i="9"/>
  <c r="AB555" i="9"/>
  <c r="AC555" i="9"/>
  <c r="AD555" i="9"/>
  <c r="AE555" i="9"/>
  <c r="AF555" i="9"/>
  <c r="AG555" i="9"/>
  <c r="AH555" i="9"/>
  <c r="AI555" i="9"/>
  <c r="AJ555" i="9"/>
  <c r="AK555" i="9"/>
  <c r="AL555" i="9"/>
  <c r="AM555" i="9"/>
  <c r="AN555" i="9"/>
  <c r="K556" i="9"/>
  <c r="L556" i="9"/>
  <c r="M556" i="9"/>
  <c r="N556" i="9"/>
  <c r="O556" i="9"/>
  <c r="P556" i="9"/>
  <c r="Q556" i="9"/>
  <c r="R556" i="9"/>
  <c r="S556" i="9"/>
  <c r="T556" i="9"/>
  <c r="U556" i="9"/>
  <c r="V556" i="9"/>
  <c r="W556" i="9"/>
  <c r="X556" i="9"/>
  <c r="Y556" i="9"/>
  <c r="Z556" i="9"/>
  <c r="AA556" i="9"/>
  <c r="AB556" i="9"/>
  <c r="AC556" i="9"/>
  <c r="AD556" i="9"/>
  <c r="AE556" i="9"/>
  <c r="AF556" i="9"/>
  <c r="AG556" i="9"/>
  <c r="AH556" i="9"/>
  <c r="AI556" i="9"/>
  <c r="AJ556" i="9"/>
  <c r="AK556" i="9"/>
  <c r="AL556" i="9"/>
  <c r="AM556" i="9"/>
  <c r="AN556" i="9"/>
  <c r="K557" i="9"/>
  <c r="L557" i="9"/>
  <c r="M557" i="9"/>
  <c r="N557" i="9"/>
  <c r="O557" i="9"/>
  <c r="P557" i="9"/>
  <c r="Q557" i="9"/>
  <c r="R557" i="9"/>
  <c r="S557" i="9"/>
  <c r="T557" i="9"/>
  <c r="U557" i="9"/>
  <c r="V557" i="9"/>
  <c r="W557" i="9"/>
  <c r="X557" i="9"/>
  <c r="Y557" i="9"/>
  <c r="Z557" i="9"/>
  <c r="AA557" i="9"/>
  <c r="AB557" i="9"/>
  <c r="AC557" i="9"/>
  <c r="AD557" i="9"/>
  <c r="AE557" i="9"/>
  <c r="AF557" i="9"/>
  <c r="AG557" i="9"/>
  <c r="AH557" i="9"/>
  <c r="AI557" i="9"/>
  <c r="AJ557" i="9"/>
  <c r="AK557" i="9"/>
  <c r="AL557" i="9"/>
  <c r="AM557" i="9"/>
  <c r="AN557" i="9"/>
  <c r="K558" i="9"/>
  <c r="L558" i="9"/>
  <c r="M558" i="9"/>
  <c r="N558" i="9"/>
  <c r="O558" i="9"/>
  <c r="P558" i="9"/>
  <c r="Q558" i="9"/>
  <c r="R558" i="9"/>
  <c r="S558" i="9"/>
  <c r="T558" i="9"/>
  <c r="U558" i="9"/>
  <c r="V558" i="9"/>
  <c r="W558" i="9"/>
  <c r="X558" i="9"/>
  <c r="Y558" i="9"/>
  <c r="Z558" i="9"/>
  <c r="AA558" i="9"/>
  <c r="AB558" i="9"/>
  <c r="AC558" i="9"/>
  <c r="AD558" i="9"/>
  <c r="AE558" i="9"/>
  <c r="AF558" i="9"/>
  <c r="AG558" i="9"/>
  <c r="AH558" i="9"/>
  <c r="AI558" i="9"/>
  <c r="AJ558" i="9"/>
  <c r="AK558" i="9"/>
  <c r="AL558" i="9"/>
  <c r="AM558" i="9"/>
  <c r="AN558" i="9"/>
  <c r="K559" i="9"/>
  <c r="L559" i="9"/>
  <c r="M559" i="9"/>
  <c r="N559" i="9"/>
  <c r="O559" i="9"/>
  <c r="P559" i="9"/>
  <c r="Q559" i="9"/>
  <c r="R559" i="9"/>
  <c r="S559" i="9"/>
  <c r="T559" i="9"/>
  <c r="U559" i="9"/>
  <c r="V559" i="9"/>
  <c r="W559" i="9"/>
  <c r="X559" i="9"/>
  <c r="Y559" i="9"/>
  <c r="Z559" i="9"/>
  <c r="AA559" i="9"/>
  <c r="AB559" i="9"/>
  <c r="AC559" i="9"/>
  <c r="AD559" i="9"/>
  <c r="AE559" i="9"/>
  <c r="AF559" i="9"/>
  <c r="AG559" i="9"/>
  <c r="AH559" i="9"/>
  <c r="AI559" i="9"/>
  <c r="AJ559" i="9"/>
  <c r="AK559" i="9"/>
  <c r="AL559" i="9"/>
  <c r="AM559" i="9"/>
  <c r="AN559" i="9"/>
  <c r="K560" i="9"/>
  <c r="L560" i="9"/>
  <c r="M560" i="9"/>
  <c r="N560" i="9"/>
  <c r="O560" i="9"/>
  <c r="P560" i="9"/>
  <c r="Q560" i="9"/>
  <c r="R560" i="9"/>
  <c r="S560" i="9"/>
  <c r="T560" i="9"/>
  <c r="U560" i="9"/>
  <c r="V560" i="9"/>
  <c r="W560" i="9"/>
  <c r="X560" i="9"/>
  <c r="Y560" i="9"/>
  <c r="Z560" i="9"/>
  <c r="AA560" i="9"/>
  <c r="AB560" i="9"/>
  <c r="AC560" i="9"/>
  <c r="AD560" i="9"/>
  <c r="AE560" i="9"/>
  <c r="AF560" i="9"/>
  <c r="AG560" i="9"/>
  <c r="AH560" i="9"/>
  <c r="AI560" i="9"/>
  <c r="AJ560" i="9"/>
  <c r="AK560" i="9"/>
  <c r="AL560" i="9"/>
  <c r="AM560" i="9"/>
  <c r="AN560" i="9"/>
  <c r="K561" i="9"/>
  <c r="L561" i="9"/>
  <c r="M561" i="9"/>
  <c r="N561" i="9"/>
  <c r="O561" i="9"/>
  <c r="P561" i="9"/>
  <c r="Q561" i="9"/>
  <c r="R561" i="9"/>
  <c r="S561" i="9"/>
  <c r="T561" i="9"/>
  <c r="U561" i="9"/>
  <c r="V561" i="9"/>
  <c r="W561" i="9"/>
  <c r="X561" i="9"/>
  <c r="Y561" i="9"/>
  <c r="Z561" i="9"/>
  <c r="AA561" i="9"/>
  <c r="AB561" i="9"/>
  <c r="AC561" i="9"/>
  <c r="AD561" i="9"/>
  <c r="AE561" i="9"/>
  <c r="AF561" i="9"/>
  <c r="AG561" i="9"/>
  <c r="AH561" i="9"/>
  <c r="AI561" i="9"/>
  <c r="AJ561" i="9"/>
  <c r="AK561" i="9"/>
  <c r="AL561" i="9"/>
  <c r="AM561" i="9"/>
  <c r="AN561" i="9"/>
  <c r="K562" i="9"/>
  <c r="L562" i="9"/>
  <c r="M562" i="9"/>
  <c r="N562" i="9"/>
  <c r="O562" i="9"/>
  <c r="P562" i="9"/>
  <c r="Q562" i="9"/>
  <c r="R562" i="9"/>
  <c r="S562" i="9"/>
  <c r="T562" i="9"/>
  <c r="U562" i="9"/>
  <c r="V562" i="9"/>
  <c r="W562" i="9"/>
  <c r="X562" i="9"/>
  <c r="Y562" i="9"/>
  <c r="Z562" i="9"/>
  <c r="AA562" i="9"/>
  <c r="AB562" i="9"/>
  <c r="AC562" i="9"/>
  <c r="AD562" i="9"/>
  <c r="AE562" i="9"/>
  <c r="AF562" i="9"/>
  <c r="AG562" i="9"/>
  <c r="AH562" i="9"/>
  <c r="AI562" i="9"/>
  <c r="AJ562" i="9"/>
  <c r="AK562" i="9"/>
  <c r="AL562" i="9"/>
  <c r="AM562" i="9"/>
  <c r="AN562" i="9"/>
  <c r="K563" i="9"/>
  <c r="L563" i="9"/>
  <c r="M563" i="9"/>
  <c r="N563" i="9"/>
  <c r="O563" i="9"/>
  <c r="P563" i="9"/>
  <c r="Q563" i="9"/>
  <c r="R563" i="9"/>
  <c r="S563" i="9"/>
  <c r="T563" i="9"/>
  <c r="U563" i="9"/>
  <c r="V563" i="9"/>
  <c r="W563" i="9"/>
  <c r="X563" i="9"/>
  <c r="Y563" i="9"/>
  <c r="Z563" i="9"/>
  <c r="AA563" i="9"/>
  <c r="AB563" i="9"/>
  <c r="AC563" i="9"/>
  <c r="AD563" i="9"/>
  <c r="AE563" i="9"/>
  <c r="AF563" i="9"/>
  <c r="AG563" i="9"/>
  <c r="AH563" i="9"/>
  <c r="AI563" i="9"/>
  <c r="AJ563" i="9"/>
  <c r="AK563" i="9"/>
  <c r="AL563" i="9"/>
  <c r="AM563" i="9"/>
  <c r="AN563" i="9"/>
  <c r="K564" i="9"/>
  <c r="L564" i="9"/>
  <c r="M564" i="9"/>
  <c r="N564" i="9"/>
  <c r="O564" i="9"/>
  <c r="P564" i="9"/>
  <c r="Q564" i="9"/>
  <c r="R564" i="9"/>
  <c r="S564" i="9"/>
  <c r="T564" i="9"/>
  <c r="U564" i="9"/>
  <c r="V564" i="9"/>
  <c r="W564" i="9"/>
  <c r="X564" i="9"/>
  <c r="Y564" i="9"/>
  <c r="Z564" i="9"/>
  <c r="AA564" i="9"/>
  <c r="AB564" i="9"/>
  <c r="AC564" i="9"/>
  <c r="AD564" i="9"/>
  <c r="AE564" i="9"/>
  <c r="AF564" i="9"/>
  <c r="AG564" i="9"/>
  <c r="AH564" i="9"/>
  <c r="AI564" i="9"/>
  <c r="AJ564" i="9"/>
  <c r="AK564" i="9"/>
  <c r="AL564" i="9"/>
  <c r="AM564" i="9"/>
  <c r="AN564" i="9"/>
  <c r="K565" i="9"/>
  <c r="L565" i="9"/>
  <c r="M565" i="9"/>
  <c r="N565" i="9"/>
  <c r="O565" i="9"/>
  <c r="P565" i="9"/>
  <c r="Q565" i="9"/>
  <c r="R565" i="9"/>
  <c r="S565" i="9"/>
  <c r="T565" i="9"/>
  <c r="U565" i="9"/>
  <c r="V565" i="9"/>
  <c r="W565" i="9"/>
  <c r="X565" i="9"/>
  <c r="Y565" i="9"/>
  <c r="Z565" i="9"/>
  <c r="AA565" i="9"/>
  <c r="AB565" i="9"/>
  <c r="AC565" i="9"/>
  <c r="AD565" i="9"/>
  <c r="AE565" i="9"/>
  <c r="AF565" i="9"/>
  <c r="AG565" i="9"/>
  <c r="AH565" i="9"/>
  <c r="AI565" i="9"/>
  <c r="AJ565" i="9"/>
  <c r="AK565" i="9"/>
  <c r="AL565" i="9"/>
  <c r="AM565" i="9"/>
  <c r="AN565" i="9"/>
  <c r="K566" i="9"/>
  <c r="L566" i="9"/>
  <c r="M566" i="9"/>
  <c r="N566" i="9"/>
  <c r="O566" i="9"/>
  <c r="P566" i="9"/>
  <c r="Q566" i="9"/>
  <c r="R566" i="9"/>
  <c r="S566" i="9"/>
  <c r="T566" i="9"/>
  <c r="U566" i="9"/>
  <c r="V566" i="9"/>
  <c r="W566" i="9"/>
  <c r="X566" i="9"/>
  <c r="Y566" i="9"/>
  <c r="Z566" i="9"/>
  <c r="AA566" i="9"/>
  <c r="AB566" i="9"/>
  <c r="AC566" i="9"/>
  <c r="AD566" i="9"/>
  <c r="AE566" i="9"/>
  <c r="AF566" i="9"/>
  <c r="AG566" i="9"/>
  <c r="AH566" i="9"/>
  <c r="AI566" i="9"/>
  <c r="AJ566" i="9"/>
  <c r="AK566" i="9"/>
  <c r="AL566" i="9"/>
  <c r="AM566" i="9"/>
  <c r="AN566" i="9"/>
  <c r="K567" i="9"/>
  <c r="L567" i="9"/>
  <c r="M567" i="9"/>
  <c r="N567" i="9"/>
  <c r="O567" i="9"/>
  <c r="P567" i="9"/>
  <c r="Q567" i="9"/>
  <c r="R567" i="9"/>
  <c r="S567" i="9"/>
  <c r="T567" i="9"/>
  <c r="U567" i="9"/>
  <c r="V567" i="9"/>
  <c r="W567" i="9"/>
  <c r="X567" i="9"/>
  <c r="Y567" i="9"/>
  <c r="Z567" i="9"/>
  <c r="AA567" i="9"/>
  <c r="AB567" i="9"/>
  <c r="AC567" i="9"/>
  <c r="AD567" i="9"/>
  <c r="AE567" i="9"/>
  <c r="AF567" i="9"/>
  <c r="AG567" i="9"/>
  <c r="AH567" i="9"/>
  <c r="AI567" i="9"/>
  <c r="AJ567" i="9"/>
  <c r="AK567" i="9"/>
  <c r="AL567" i="9"/>
  <c r="AM567" i="9"/>
  <c r="AN567" i="9"/>
  <c r="K568" i="9"/>
  <c r="L568" i="9"/>
  <c r="M568" i="9"/>
  <c r="N568" i="9"/>
  <c r="O568" i="9"/>
  <c r="P568" i="9"/>
  <c r="Q568" i="9"/>
  <c r="R568" i="9"/>
  <c r="S568" i="9"/>
  <c r="T568" i="9"/>
  <c r="U568" i="9"/>
  <c r="V568" i="9"/>
  <c r="W568" i="9"/>
  <c r="X568" i="9"/>
  <c r="Y568" i="9"/>
  <c r="Z568" i="9"/>
  <c r="AA568" i="9"/>
  <c r="AB568" i="9"/>
  <c r="AC568" i="9"/>
  <c r="AD568" i="9"/>
  <c r="AE568" i="9"/>
  <c r="AF568" i="9"/>
  <c r="AG568" i="9"/>
  <c r="AH568" i="9"/>
  <c r="AI568" i="9"/>
  <c r="AJ568" i="9"/>
  <c r="AK568" i="9"/>
  <c r="AL568" i="9"/>
  <c r="AM568" i="9"/>
  <c r="AN568" i="9"/>
  <c r="K569" i="9"/>
  <c r="L569" i="9"/>
  <c r="M569" i="9"/>
  <c r="N569" i="9"/>
  <c r="O569" i="9"/>
  <c r="P569" i="9"/>
  <c r="Q569" i="9"/>
  <c r="R569" i="9"/>
  <c r="S569" i="9"/>
  <c r="T569" i="9"/>
  <c r="U569" i="9"/>
  <c r="V569" i="9"/>
  <c r="W569" i="9"/>
  <c r="X569" i="9"/>
  <c r="Y569" i="9"/>
  <c r="Z569" i="9"/>
  <c r="AA569" i="9"/>
  <c r="AB569" i="9"/>
  <c r="AC569" i="9"/>
  <c r="AD569" i="9"/>
  <c r="AE569" i="9"/>
  <c r="AF569" i="9"/>
  <c r="AG569" i="9"/>
  <c r="AH569" i="9"/>
  <c r="AI569" i="9"/>
  <c r="AJ569" i="9"/>
  <c r="AK569" i="9"/>
  <c r="AL569" i="9"/>
  <c r="AM569" i="9"/>
  <c r="AN569" i="9"/>
  <c r="K570" i="9"/>
  <c r="L570" i="9"/>
  <c r="M570" i="9"/>
  <c r="N570" i="9"/>
  <c r="O570" i="9"/>
  <c r="P570" i="9"/>
  <c r="Q570" i="9"/>
  <c r="R570" i="9"/>
  <c r="S570" i="9"/>
  <c r="T570" i="9"/>
  <c r="U570" i="9"/>
  <c r="V570" i="9"/>
  <c r="W570" i="9"/>
  <c r="X570" i="9"/>
  <c r="Y570" i="9"/>
  <c r="Z570" i="9"/>
  <c r="AA570" i="9"/>
  <c r="AB570" i="9"/>
  <c r="AC570" i="9"/>
  <c r="AD570" i="9"/>
  <c r="AE570" i="9"/>
  <c r="AF570" i="9"/>
  <c r="AG570" i="9"/>
  <c r="AH570" i="9"/>
  <c r="AI570" i="9"/>
  <c r="AJ570" i="9"/>
  <c r="AK570" i="9"/>
  <c r="AL570" i="9"/>
  <c r="AM570" i="9"/>
  <c r="AN570" i="9"/>
  <c r="K571" i="9"/>
  <c r="L571" i="9"/>
  <c r="M571" i="9"/>
  <c r="N571" i="9"/>
  <c r="O571" i="9"/>
  <c r="P571" i="9"/>
  <c r="Q571" i="9"/>
  <c r="R571" i="9"/>
  <c r="S571" i="9"/>
  <c r="T571" i="9"/>
  <c r="U571" i="9"/>
  <c r="V571" i="9"/>
  <c r="W571" i="9"/>
  <c r="X571" i="9"/>
  <c r="Y571" i="9"/>
  <c r="Z571" i="9"/>
  <c r="AA571" i="9"/>
  <c r="AB571" i="9"/>
  <c r="AC571" i="9"/>
  <c r="AD571" i="9"/>
  <c r="AE571" i="9"/>
  <c r="AF571" i="9"/>
  <c r="AG571" i="9"/>
  <c r="AH571" i="9"/>
  <c r="AI571" i="9"/>
  <c r="AJ571" i="9"/>
  <c r="AK571" i="9"/>
  <c r="AL571" i="9"/>
  <c r="AM571" i="9"/>
  <c r="AN571" i="9"/>
  <c r="K572" i="9"/>
  <c r="L572" i="9"/>
  <c r="M572" i="9"/>
  <c r="N572" i="9"/>
  <c r="O572" i="9"/>
  <c r="P572" i="9"/>
  <c r="Q572" i="9"/>
  <c r="R572" i="9"/>
  <c r="S572" i="9"/>
  <c r="T572" i="9"/>
  <c r="U572" i="9"/>
  <c r="V572" i="9"/>
  <c r="W572" i="9"/>
  <c r="X572" i="9"/>
  <c r="Y572" i="9"/>
  <c r="Z572" i="9"/>
  <c r="AA572" i="9"/>
  <c r="AB572" i="9"/>
  <c r="AC572" i="9"/>
  <c r="AD572" i="9"/>
  <c r="AE572" i="9"/>
  <c r="AF572" i="9"/>
  <c r="AG572" i="9"/>
  <c r="AH572" i="9"/>
  <c r="AI572" i="9"/>
  <c r="AJ572" i="9"/>
  <c r="AK572" i="9"/>
  <c r="AL572" i="9"/>
  <c r="AM572" i="9"/>
  <c r="AN572" i="9"/>
  <c r="K573" i="9"/>
  <c r="L573" i="9"/>
  <c r="M573" i="9"/>
  <c r="N573" i="9"/>
  <c r="O573" i="9"/>
  <c r="P573" i="9"/>
  <c r="Q573" i="9"/>
  <c r="R573" i="9"/>
  <c r="S573" i="9"/>
  <c r="T573" i="9"/>
  <c r="U573" i="9"/>
  <c r="V573" i="9"/>
  <c r="W573" i="9"/>
  <c r="X573" i="9"/>
  <c r="Y573" i="9"/>
  <c r="Z573" i="9"/>
  <c r="AA573" i="9"/>
  <c r="AB573" i="9"/>
  <c r="AC573" i="9"/>
  <c r="AD573" i="9"/>
  <c r="AE573" i="9"/>
  <c r="AF573" i="9"/>
  <c r="AG573" i="9"/>
  <c r="AH573" i="9"/>
  <c r="AI573" i="9"/>
  <c r="AJ573" i="9"/>
  <c r="AK573" i="9"/>
  <c r="AL573" i="9"/>
  <c r="AM573" i="9"/>
  <c r="AN573" i="9"/>
  <c r="K574" i="9"/>
  <c r="L574" i="9"/>
  <c r="M574" i="9"/>
  <c r="N574" i="9"/>
  <c r="O574" i="9"/>
  <c r="P574" i="9"/>
  <c r="Q574" i="9"/>
  <c r="R574" i="9"/>
  <c r="S574" i="9"/>
  <c r="T574" i="9"/>
  <c r="U574" i="9"/>
  <c r="V574" i="9"/>
  <c r="W574" i="9"/>
  <c r="X574" i="9"/>
  <c r="Y574" i="9"/>
  <c r="Z574" i="9"/>
  <c r="AA574" i="9"/>
  <c r="AB574" i="9"/>
  <c r="AC574" i="9"/>
  <c r="AD574" i="9"/>
  <c r="AE574" i="9"/>
  <c r="AF574" i="9"/>
  <c r="AG574" i="9"/>
  <c r="AH574" i="9"/>
  <c r="AI574" i="9"/>
  <c r="AJ574" i="9"/>
  <c r="AK574" i="9"/>
  <c r="AL574" i="9"/>
  <c r="AM574" i="9"/>
  <c r="AN574" i="9"/>
  <c r="K575" i="9"/>
  <c r="L575" i="9"/>
  <c r="M575" i="9"/>
  <c r="N575" i="9"/>
  <c r="O575" i="9"/>
  <c r="P575" i="9"/>
  <c r="Q575" i="9"/>
  <c r="R575" i="9"/>
  <c r="S575" i="9"/>
  <c r="T575" i="9"/>
  <c r="U575" i="9"/>
  <c r="V575" i="9"/>
  <c r="W575" i="9"/>
  <c r="X575" i="9"/>
  <c r="Y575" i="9"/>
  <c r="Z575" i="9"/>
  <c r="AA575" i="9"/>
  <c r="AB575" i="9"/>
  <c r="AC575" i="9"/>
  <c r="AD575" i="9"/>
  <c r="AE575" i="9"/>
  <c r="AF575" i="9"/>
  <c r="AG575" i="9"/>
  <c r="AH575" i="9"/>
  <c r="AI575" i="9"/>
  <c r="AJ575" i="9"/>
  <c r="AK575" i="9"/>
  <c r="AL575" i="9"/>
  <c r="AM575" i="9"/>
  <c r="AN575" i="9"/>
  <c r="K576" i="9"/>
  <c r="L576" i="9"/>
  <c r="M576" i="9"/>
  <c r="N576" i="9"/>
  <c r="O576" i="9"/>
  <c r="P576" i="9"/>
  <c r="Q576" i="9"/>
  <c r="R576" i="9"/>
  <c r="S576" i="9"/>
  <c r="T576" i="9"/>
  <c r="U576" i="9"/>
  <c r="V576" i="9"/>
  <c r="W576" i="9"/>
  <c r="X576" i="9"/>
  <c r="Y576" i="9"/>
  <c r="Z576" i="9"/>
  <c r="AA576" i="9"/>
  <c r="AB576" i="9"/>
  <c r="AC576" i="9"/>
  <c r="AD576" i="9"/>
  <c r="AE576" i="9"/>
  <c r="AF576" i="9"/>
  <c r="AG576" i="9"/>
  <c r="AH576" i="9"/>
  <c r="AI576" i="9"/>
  <c r="AJ576" i="9"/>
  <c r="AK576" i="9"/>
  <c r="AL576" i="9"/>
  <c r="AM576" i="9"/>
  <c r="AN576" i="9"/>
  <c r="K577" i="9"/>
  <c r="L577" i="9"/>
  <c r="M577" i="9"/>
  <c r="N577" i="9"/>
  <c r="O577" i="9"/>
  <c r="P577" i="9"/>
  <c r="Q577" i="9"/>
  <c r="R577" i="9"/>
  <c r="S577" i="9"/>
  <c r="T577" i="9"/>
  <c r="U577" i="9"/>
  <c r="V577" i="9"/>
  <c r="W577" i="9"/>
  <c r="X577" i="9"/>
  <c r="Y577" i="9"/>
  <c r="Z577" i="9"/>
  <c r="AA577" i="9"/>
  <c r="AB577" i="9"/>
  <c r="AC577" i="9"/>
  <c r="AD577" i="9"/>
  <c r="AE577" i="9"/>
  <c r="AF577" i="9"/>
  <c r="AG577" i="9"/>
  <c r="AH577" i="9"/>
  <c r="AI577" i="9"/>
  <c r="AJ577" i="9"/>
  <c r="AK577" i="9"/>
  <c r="AL577" i="9"/>
  <c r="AM577" i="9"/>
  <c r="AN577" i="9"/>
  <c r="K578" i="9"/>
  <c r="L578" i="9"/>
  <c r="M578" i="9"/>
  <c r="N578" i="9"/>
  <c r="O578" i="9"/>
  <c r="P578" i="9"/>
  <c r="Q578" i="9"/>
  <c r="R578" i="9"/>
  <c r="S578" i="9"/>
  <c r="T578" i="9"/>
  <c r="U578" i="9"/>
  <c r="V578" i="9"/>
  <c r="W578" i="9"/>
  <c r="X578" i="9"/>
  <c r="Y578" i="9"/>
  <c r="Z578" i="9"/>
  <c r="AA578" i="9"/>
  <c r="AB578" i="9"/>
  <c r="AC578" i="9"/>
  <c r="AD578" i="9"/>
  <c r="AE578" i="9"/>
  <c r="AF578" i="9"/>
  <c r="AG578" i="9"/>
  <c r="AH578" i="9"/>
  <c r="AI578" i="9"/>
  <c r="AJ578" i="9"/>
  <c r="AK578" i="9"/>
  <c r="AL578" i="9"/>
  <c r="AM578" i="9"/>
  <c r="AN578" i="9"/>
  <c r="K579" i="9"/>
  <c r="L579" i="9"/>
  <c r="M579" i="9"/>
  <c r="N579" i="9"/>
  <c r="O579" i="9"/>
  <c r="P579" i="9"/>
  <c r="Q579" i="9"/>
  <c r="R579" i="9"/>
  <c r="S579" i="9"/>
  <c r="T579" i="9"/>
  <c r="U579" i="9"/>
  <c r="V579" i="9"/>
  <c r="W579" i="9"/>
  <c r="X579" i="9"/>
  <c r="Y579" i="9"/>
  <c r="Z579" i="9"/>
  <c r="AA579" i="9"/>
  <c r="AB579" i="9"/>
  <c r="AC579" i="9"/>
  <c r="AD579" i="9"/>
  <c r="AE579" i="9"/>
  <c r="AF579" i="9"/>
  <c r="AG579" i="9"/>
  <c r="AH579" i="9"/>
  <c r="AI579" i="9"/>
  <c r="AJ579" i="9"/>
  <c r="AK579" i="9"/>
  <c r="AL579" i="9"/>
  <c r="AM579" i="9"/>
  <c r="AN579" i="9"/>
  <c r="K580" i="9"/>
  <c r="L580" i="9"/>
  <c r="M580" i="9"/>
  <c r="N580" i="9"/>
  <c r="O580" i="9"/>
  <c r="P580" i="9"/>
  <c r="Q580" i="9"/>
  <c r="R580" i="9"/>
  <c r="S580" i="9"/>
  <c r="T580" i="9"/>
  <c r="U580" i="9"/>
  <c r="V580" i="9"/>
  <c r="W580" i="9"/>
  <c r="X580" i="9"/>
  <c r="Y580" i="9"/>
  <c r="Z580" i="9"/>
  <c r="AA580" i="9"/>
  <c r="AB580" i="9"/>
  <c r="AC580" i="9"/>
  <c r="AD580" i="9"/>
  <c r="AE580" i="9"/>
  <c r="AF580" i="9"/>
  <c r="AG580" i="9"/>
  <c r="AH580" i="9"/>
  <c r="AI580" i="9"/>
  <c r="AJ580" i="9"/>
  <c r="AK580" i="9"/>
  <c r="AL580" i="9"/>
  <c r="AM580" i="9"/>
  <c r="AN580" i="9"/>
  <c r="K581" i="9"/>
  <c r="L581" i="9"/>
  <c r="M581" i="9"/>
  <c r="N581" i="9"/>
  <c r="O581" i="9"/>
  <c r="P581" i="9"/>
  <c r="Q581" i="9"/>
  <c r="R581" i="9"/>
  <c r="S581" i="9"/>
  <c r="T581" i="9"/>
  <c r="U581" i="9"/>
  <c r="V581" i="9"/>
  <c r="W581" i="9"/>
  <c r="X581" i="9"/>
  <c r="Y581" i="9"/>
  <c r="Z581" i="9"/>
  <c r="AA581" i="9"/>
  <c r="AB581" i="9"/>
  <c r="AC581" i="9"/>
  <c r="AD581" i="9"/>
  <c r="AE581" i="9"/>
  <c r="AF581" i="9"/>
  <c r="AG581" i="9"/>
  <c r="AH581" i="9"/>
  <c r="AI581" i="9"/>
  <c r="AJ581" i="9"/>
  <c r="AK581" i="9"/>
  <c r="AL581" i="9"/>
  <c r="AM581" i="9"/>
  <c r="AN581" i="9"/>
  <c r="K582" i="9"/>
  <c r="L582" i="9"/>
  <c r="M582" i="9"/>
  <c r="N582" i="9"/>
  <c r="O582" i="9"/>
  <c r="P582" i="9"/>
  <c r="Q582" i="9"/>
  <c r="R582" i="9"/>
  <c r="S582" i="9"/>
  <c r="T582" i="9"/>
  <c r="U582" i="9"/>
  <c r="V582" i="9"/>
  <c r="W582" i="9"/>
  <c r="X582" i="9"/>
  <c r="Y582" i="9"/>
  <c r="Z582" i="9"/>
  <c r="AA582" i="9"/>
  <c r="AB582" i="9"/>
  <c r="AC582" i="9"/>
  <c r="AD582" i="9"/>
  <c r="AE582" i="9"/>
  <c r="AF582" i="9"/>
  <c r="AG582" i="9"/>
  <c r="AH582" i="9"/>
  <c r="AI582" i="9"/>
  <c r="AJ582" i="9"/>
  <c r="AK582" i="9"/>
  <c r="AL582" i="9"/>
  <c r="AM582" i="9"/>
  <c r="AN582" i="9"/>
  <c r="K583" i="9"/>
  <c r="L583" i="9"/>
  <c r="M583" i="9"/>
  <c r="N583" i="9"/>
  <c r="O583" i="9"/>
  <c r="P583" i="9"/>
  <c r="Q583" i="9"/>
  <c r="R583" i="9"/>
  <c r="S583" i="9"/>
  <c r="T583" i="9"/>
  <c r="U583" i="9"/>
  <c r="V583" i="9"/>
  <c r="W583" i="9"/>
  <c r="X583" i="9"/>
  <c r="Y583" i="9"/>
  <c r="Z583" i="9"/>
  <c r="AA583" i="9"/>
  <c r="AB583" i="9"/>
  <c r="AC583" i="9"/>
  <c r="AD583" i="9"/>
  <c r="AE583" i="9"/>
  <c r="AF583" i="9"/>
  <c r="AG583" i="9"/>
  <c r="AH583" i="9"/>
  <c r="AI583" i="9"/>
  <c r="AJ583" i="9"/>
  <c r="AK583" i="9"/>
  <c r="AL583" i="9"/>
  <c r="AM583" i="9"/>
  <c r="AN583" i="9"/>
  <c r="K584" i="9"/>
  <c r="L584" i="9"/>
  <c r="M584" i="9"/>
  <c r="N584" i="9"/>
  <c r="O584" i="9"/>
  <c r="P584" i="9"/>
  <c r="Q584" i="9"/>
  <c r="R584" i="9"/>
  <c r="S584" i="9"/>
  <c r="T584" i="9"/>
  <c r="U584" i="9"/>
  <c r="V584" i="9"/>
  <c r="W584" i="9"/>
  <c r="X584" i="9"/>
  <c r="Y584" i="9"/>
  <c r="Z584" i="9"/>
  <c r="AA584" i="9"/>
  <c r="AB584" i="9"/>
  <c r="AC584" i="9"/>
  <c r="AD584" i="9"/>
  <c r="AE584" i="9"/>
  <c r="AF584" i="9"/>
  <c r="AG584" i="9"/>
  <c r="AH584" i="9"/>
  <c r="AI584" i="9"/>
  <c r="AJ584" i="9"/>
  <c r="AK584" i="9"/>
  <c r="AL584" i="9"/>
  <c r="AM584" i="9"/>
  <c r="AN584" i="9"/>
  <c r="K585" i="9"/>
  <c r="L585" i="9"/>
  <c r="M585" i="9"/>
  <c r="N585" i="9"/>
  <c r="O585" i="9"/>
  <c r="P585" i="9"/>
  <c r="Q585" i="9"/>
  <c r="R585" i="9"/>
  <c r="S585" i="9"/>
  <c r="T585" i="9"/>
  <c r="U585" i="9"/>
  <c r="V585" i="9"/>
  <c r="W585" i="9"/>
  <c r="X585" i="9"/>
  <c r="Y585" i="9"/>
  <c r="Z585" i="9"/>
  <c r="AA585" i="9"/>
  <c r="AB585" i="9"/>
  <c r="AC585" i="9"/>
  <c r="AD585" i="9"/>
  <c r="AE585" i="9"/>
  <c r="AF585" i="9"/>
  <c r="AG585" i="9"/>
  <c r="AH585" i="9"/>
  <c r="AI585" i="9"/>
  <c r="AJ585" i="9"/>
  <c r="AK585" i="9"/>
  <c r="AL585" i="9"/>
  <c r="AM585" i="9"/>
  <c r="AN585" i="9"/>
  <c r="K586" i="9"/>
  <c r="L586" i="9"/>
  <c r="M586" i="9"/>
  <c r="N586" i="9"/>
  <c r="O586" i="9"/>
  <c r="P586" i="9"/>
  <c r="Q586" i="9"/>
  <c r="R586" i="9"/>
  <c r="S586" i="9"/>
  <c r="T586" i="9"/>
  <c r="U586" i="9"/>
  <c r="V586" i="9"/>
  <c r="W586" i="9"/>
  <c r="X586" i="9"/>
  <c r="Y586" i="9"/>
  <c r="Z586" i="9"/>
  <c r="AA586" i="9"/>
  <c r="AB586" i="9"/>
  <c r="AC586" i="9"/>
  <c r="AD586" i="9"/>
  <c r="AE586" i="9"/>
  <c r="AF586" i="9"/>
  <c r="AG586" i="9"/>
  <c r="AH586" i="9"/>
  <c r="AI586" i="9"/>
  <c r="AJ586" i="9"/>
  <c r="AK586" i="9"/>
  <c r="AL586" i="9"/>
  <c r="AM586" i="9"/>
  <c r="AN586" i="9"/>
  <c r="K587" i="9"/>
  <c r="L587" i="9"/>
  <c r="M587" i="9"/>
  <c r="N587" i="9"/>
  <c r="O587" i="9"/>
  <c r="P587" i="9"/>
  <c r="Q587" i="9"/>
  <c r="R587" i="9"/>
  <c r="S587" i="9"/>
  <c r="T587" i="9"/>
  <c r="U587" i="9"/>
  <c r="V587" i="9"/>
  <c r="W587" i="9"/>
  <c r="X587" i="9"/>
  <c r="Y587" i="9"/>
  <c r="Z587" i="9"/>
  <c r="AA587" i="9"/>
  <c r="AB587" i="9"/>
  <c r="AC587" i="9"/>
  <c r="AD587" i="9"/>
  <c r="AE587" i="9"/>
  <c r="AF587" i="9"/>
  <c r="AG587" i="9"/>
  <c r="AH587" i="9"/>
  <c r="AI587" i="9"/>
  <c r="AJ587" i="9"/>
  <c r="AK587" i="9"/>
  <c r="AL587" i="9"/>
  <c r="AM587" i="9"/>
  <c r="AN587" i="9"/>
  <c r="K588" i="9"/>
  <c r="L588" i="9"/>
  <c r="M588" i="9"/>
  <c r="N588" i="9"/>
  <c r="O588" i="9"/>
  <c r="P588" i="9"/>
  <c r="Q588" i="9"/>
  <c r="R588" i="9"/>
  <c r="S588" i="9"/>
  <c r="T588" i="9"/>
  <c r="U588" i="9"/>
  <c r="V588" i="9"/>
  <c r="W588" i="9"/>
  <c r="X588" i="9"/>
  <c r="Y588" i="9"/>
  <c r="Z588" i="9"/>
  <c r="AA588" i="9"/>
  <c r="AB588" i="9"/>
  <c r="AC588" i="9"/>
  <c r="AD588" i="9"/>
  <c r="AE588" i="9"/>
  <c r="AF588" i="9"/>
  <c r="AG588" i="9"/>
  <c r="AH588" i="9"/>
  <c r="AI588" i="9"/>
  <c r="AJ588" i="9"/>
  <c r="AK588" i="9"/>
  <c r="AL588" i="9"/>
  <c r="AM588" i="9"/>
  <c r="AN588" i="9"/>
  <c r="K589" i="9"/>
  <c r="L589" i="9"/>
  <c r="M589" i="9"/>
  <c r="N589" i="9"/>
  <c r="O589" i="9"/>
  <c r="P589" i="9"/>
  <c r="Q589" i="9"/>
  <c r="R589" i="9"/>
  <c r="S589" i="9"/>
  <c r="T589" i="9"/>
  <c r="U589" i="9"/>
  <c r="V589" i="9"/>
  <c r="W589" i="9"/>
  <c r="X589" i="9"/>
  <c r="Y589" i="9"/>
  <c r="Z589" i="9"/>
  <c r="AA589" i="9"/>
  <c r="AB589" i="9"/>
  <c r="AC589" i="9"/>
  <c r="AD589" i="9"/>
  <c r="AE589" i="9"/>
  <c r="AF589" i="9"/>
  <c r="AG589" i="9"/>
  <c r="AH589" i="9"/>
  <c r="AI589" i="9"/>
  <c r="AJ589" i="9"/>
  <c r="AK589" i="9"/>
  <c r="AL589" i="9"/>
  <c r="AM589" i="9"/>
  <c r="AN589" i="9"/>
  <c r="K590" i="9"/>
  <c r="L590" i="9"/>
  <c r="M590" i="9"/>
  <c r="N590" i="9"/>
  <c r="O590" i="9"/>
  <c r="P590" i="9"/>
  <c r="Q590" i="9"/>
  <c r="R590" i="9"/>
  <c r="S590" i="9"/>
  <c r="T590" i="9"/>
  <c r="U590" i="9"/>
  <c r="V590" i="9"/>
  <c r="W590" i="9"/>
  <c r="X590" i="9"/>
  <c r="Y590" i="9"/>
  <c r="Z590" i="9"/>
  <c r="AA590" i="9"/>
  <c r="AB590" i="9"/>
  <c r="AC590" i="9"/>
  <c r="AD590" i="9"/>
  <c r="AE590" i="9"/>
  <c r="AF590" i="9"/>
  <c r="AG590" i="9"/>
  <c r="AH590" i="9"/>
  <c r="AI590" i="9"/>
  <c r="AJ590" i="9"/>
  <c r="AK590" i="9"/>
  <c r="AL590" i="9"/>
  <c r="AM590" i="9"/>
  <c r="AN590" i="9"/>
  <c r="K591" i="9"/>
  <c r="L591" i="9"/>
  <c r="M591" i="9"/>
  <c r="N591" i="9"/>
  <c r="O591" i="9"/>
  <c r="P591" i="9"/>
  <c r="Q591" i="9"/>
  <c r="R591" i="9"/>
  <c r="S591" i="9"/>
  <c r="T591" i="9"/>
  <c r="U591" i="9"/>
  <c r="V591" i="9"/>
  <c r="W591" i="9"/>
  <c r="X591" i="9"/>
  <c r="Y591" i="9"/>
  <c r="Z591" i="9"/>
  <c r="AA591" i="9"/>
  <c r="AB591" i="9"/>
  <c r="AC591" i="9"/>
  <c r="AD591" i="9"/>
  <c r="AE591" i="9"/>
  <c r="AF591" i="9"/>
  <c r="AG591" i="9"/>
  <c r="AH591" i="9"/>
  <c r="AI591" i="9"/>
  <c r="AJ591" i="9"/>
  <c r="AK591" i="9"/>
  <c r="AL591" i="9"/>
  <c r="AM591" i="9"/>
  <c r="AN591" i="9"/>
  <c r="K592" i="9"/>
  <c r="L592" i="9"/>
  <c r="M592" i="9"/>
  <c r="N592" i="9"/>
  <c r="O592" i="9"/>
  <c r="P592" i="9"/>
  <c r="Q592" i="9"/>
  <c r="R592" i="9"/>
  <c r="S592" i="9"/>
  <c r="T592" i="9"/>
  <c r="U592" i="9"/>
  <c r="V592" i="9"/>
  <c r="W592" i="9"/>
  <c r="X592" i="9"/>
  <c r="Y592" i="9"/>
  <c r="Z592" i="9"/>
  <c r="AA592" i="9"/>
  <c r="AB592" i="9"/>
  <c r="AC592" i="9"/>
  <c r="AD592" i="9"/>
  <c r="AE592" i="9"/>
  <c r="AF592" i="9"/>
  <c r="AG592" i="9"/>
  <c r="AH592" i="9"/>
  <c r="AI592" i="9"/>
  <c r="AJ592" i="9"/>
  <c r="AK592" i="9"/>
  <c r="AL592" i="9"/>
  <c r="AM592" i="9"/>
  <c r="AN592" i="9"/>
  <c r="K593" i="9"/>
  <c r="L593" i="9"/>
  <c r="M593" i="9"/>
  <c r="N593" i="9"/>
  <c r="O593" i="9"/>
  <c r="P593" i="9"/>
  <c r="Q593" i="9"/>
  <c r="R593" i="9"/>
  <c r="S593" i="9"/>
  <c r="T593" i="9"/>
  <c r="U593" i="9"/>
  <c r="V593" i="9"/>
  <c r="W593" i="9"/>
  <c r="X593" i="9"/>
  <c r="Y593" i="9"/>
  <c r="Z593" i="9"/>
  <c r="AA593" i="9"/>
  <c r="AB593" i="9"/>
  <c r="AC593" i="9"/>
  <c r="AD593" i="9"/>
  <c r="AE593" i="9"/>
  <c r="AF593" i="9"/>
  <c r="AG593" i="9"/>
  <c r="AH593" i="9"/>
  <c r="AI593" i="9"/>
  <c r="AJ593" i="9"/>
  <c r="AK593" i="9"/>
  <c r="AL593" i="9"/>
  <c r="AM593" i="9"/>
  <c r="AN593" i="9"/>
  <c r="K594" i="9"/>
  <c r="L594" i="9"/>
  <c r="M594" i="9"/>
  <c r="N594" i="9"/>
  <c r="O594" i="9"/>
  <c r="P594" i="9"/>
  <c r="Q594" i="9"/>
  <c r="R594" i="9"/>
  <c r="S594" i="9"/>
  <c r="T594" i="9"/>
  <c r="U594" i="9"/>
  <c r="V594" i="9"/>
  <c r="W594" i="9"/>
  <c r="X594" i="9"/>
  <c r="Y594" i="9"/>
  <c r="Z594" i="9"/>
  <c r="AA594" i="9"/>
  <c r="AB594" i="9"/>
  <c r="AC594" i="9"/>
  <c r="AD594" i="9"/>
  <c r="AE594" i="9"/>
  <c r="AF594" i="9"/>
  <c r="AG594" i="9"/>
  <c r="AH594" i="9"/>
  <c r="AI594" i="9"/>
  <c r="AJ594" i="9"/>
  <c r="AK594" i="9"/>
  <c r="AL594" i="9"/>
  <c r="AM594" i="9"/>
  <c r="AN594" i="9"/>
  <c r="K595" i="9"/>
  <c r="L595" i="9"/>
  <c r="M595" i="9"/>
  <c r="N595" i="9"/>
  <c r="O595" i="9"/>
  <c r="P595" i="9"/>
  <c r="Q595" i="9"/>
  <c r="R595" i="9"/>
  <c r="S595" i="9"/>
  <c r="T595" i="9"/>
  <c r="U595" i="9"/>
  <c r="V595" i="9"/>
  <c r="W595" i="9"/>
  <c r="X595" i="9"/>
  <c r="Y595" i="9"/>
  <c r="Z595" i="9"/>
  <c r="AA595" i="9"/>
  <c r="AB595" i="9"/>
  <c r="AC595" i="9"/>
  <c r="AD595" i="9"/>
  <c r="AE595" i="9"/>
  <c r="AF595" i="9"/>
  <c r="AG595" i="9"/>
  <c r="AH595" i="9"/>
  <c r="AI595" i="9"/>
  <c r="AJ595" i="9"/>
  <c r="AK595" i="9"/>
  <c r="AL595" i="9"/>
  <c r="AM595" i="9"/>
  <c r="AN595" i="9"/>
  <c r="K596" i="9"/>
  <c r="L596" i="9"/>
  <c r="M596" i="9"/>
  <c r="N596" i="9"/>
  <c r="O596" i="9"/>
  <c r="P596" i="9"/>
  <c r="Q596" i="9"/>
  <c r="R596" i="9"/>
  <c r="S596" i="9"/>
  <c r="T596" i="9"/>
  <c r="U596" i="9"/>
  <c r="V596" i="9"/>
  <c r="W596" i="9"/>
  <c r="X596" i="9"/>
  <c r="Y596" i="9"/>
  <c r="Z596" i="9"/>
  <c r="AA596" i="9"/>
  <c r="AB596" i="9"/>
  <c r="AC596" i="9"/>
  <c r="AD596" i="9"/>
  <c r="AE596" i="9"/>
  <c r="AF596" i="9"/>
  <c r="AG596" i="9"/>
  <c r="AH596" i="9"/>
  <c r="AI596" i="9"/>
  <c r="AJ596" i="9"/>
  <c r="AK596" i="9"/>
  <c r="AL596" i="9"/>
  <c r="AM596" i="9"/>
  <c r="AN596" i="9"/>
  <c r="K597" i="9"/>
  <c r="L597" i="9"/>
  <c r="M597" i="9"/>
  <c r="N597" i="9"/>
  <c r="O597" i="9"/>
  <c r="P597" i="9"/>
  <c r="Q597" i="9"/>
  <c r="R597" i="9"/>
  <c r="S597" i="9"/>
  <c r="T597" i="9"/>
  <c r="U597" i="9"/>
  <c r="V597" i="9"/>
  <c r="W597" i="9"/>
  <c r="X597" i="9"/>
  <c r="Y597" i="9"/>
  <c r="Z597" i="9"/>
  <c r="AA597" i="9"/>
  <c r="AB597" i="9"/>
  <c r="AC597" i="9"/>
  <c r="AD597" i="9"/>
  <c r="AE597" i="9"/>
  <c r="AF597" i="9"/>
  <c r="AG597" i="9"/>
  <c r="AH597" i="9"/>
  <c r="AI597" i="9"/>
  <c r="AJ597" i="9"/>
  <c r="AK597" i="9"/>
  <c r="AL597" i="9"/>
  <c r="AM597" i="9"/>
  <c r="AN597" i="9"/>
  <c r="K598" i="9"/>
  <c r="L598" i="9"/>
  <c r="M598" i="9"/>
  <c r="N598" i="9"/>
  <c r="O598" i="9"/>
  <c r="P598" i="9"/>
  <c r="Q598" i="9"/>
  <c r="R598" i="9"/>
  <c r="S598" i="9"/>
  <c r="T598" i="9"/>
  <c r="U598" i="9"/>
  <c r="V598" i="9"/>
  <c r="W598" i="9"/>
  <c r="X598" i="9"/>
  <c r="Y598" i="9"/>
  <c r="Z598" i="9"/>
  <c r="AA598" i="9"/>
  <c r="AB598" i="9"/>
  <c r="AC598" i="9"/>
  <c r="AD598" i="9"/>
  <c r="AE598" i="9"/>
  <c r="AF598" i="9"/>
  <c r="AG598" i="9"/>
  <c r="AH598" i="9"/>
  <c r="AI598" i="9"/>
  <c r="AJ598" i="9"/>
  <c r="AK598" i="9"/>
  <c r="AL598" i="9"/>
  <c r="AM598" i="9"/>
  <c r="AN598" i="9"/>
  <c r="K599" i="9"/>
  <c r="L599" i="9"/>
  <c r="M599" i="9"/>
  <c r="N599" i="9"/>
  <c r="O599" i="9"/>
  <c r="P599" i="9"/>
  <c r="Q599" i="9"/>
  <c r="R599" i="9"/>
  <c r="S599" i="9"/>
  <c r="T599" i="9"/>
  <c r="U599" i="9"/>
  <c r="V599" i="9"/>
  <c r="W599" i="9"/>
  <c r="X599" i="9"/>
  <c r="Y599" i="9"/>
  <c r="Z599" i="9"/>
  <c r="AA599" i="9"/>
  <c r="AB599" i="9"/>
  <c r="AC599" i="9"/>
  <c r="AD599" i="9"/>
  <c r="AE599" i="9"/>
  <c r="AF599" i="9"/>
  <c r="AG599" i="9"/>
  <c r="AH599" i="9"/>
  <c r="AI599" i="9"/>
  <c r="AJ599" i="9"/>
  <c r="AK599" i="9"/>
  <c r="AL599" i="9"/>
  <c r="AM599" i="9"/>
  <c r="AN599" i="9"/>
  <c r="K600" i="9"/>
  <c r="L600" i="9"/>
  <c r="M600" i="9"/>
  <c r="N600" i="9"/>
  <c r="O600" i="9"/>
  <c r="P600" i="9"/>
  <c r="Q600" i="9"/>
  <c r="R600" i="9"/>
  <c r="S600" i="9"/>
  <c r="T600" i="9"/>
  <c r="U600" i="9"/>
  <c r="V600" i="9"/>
  <c r="W600" i="9"/>
  <c r="X600" i="9"/>
  <c r="Y600" i="9"/>
  <c r="Z600" i="9"/>
  <c r="AA600" i="9"/>
  <c r="AB600" i="9"/>
  <c r="AC600" i="9"/>
  <c r="AD600" i="9"/>
  <c r="AE600" i="9"/>
  <c r="AF600" i="9"/>
  <c r="AG600" i="9"/>
  <c r="AH600" i="9"/>
  <c r="AI600" i="9"/>
  <c r="AJ600" i="9"/>
  <c r="AK600" i="9"/>
  <c r="AL600" i="9"/>
  <c r="AM600" i="9"/>
  <c r="AN600" i="9"/>
  <c r="K601" i="9"/>
  <c r="L601" i="9"/>
  <c r="M601" i="9"/>
  <c r="N601" i="9"/>
  <c r="O601" i="9"/>
  <c r="P601" i="9"/>
  <c r="Q601" i="9"/>
  <c r="R601" i="9"/>
  <c r="S601" i="9"/>
  <c r="T601" i="9"/>
  <c r="U601" i="9"/>
  <c r="V601" i="9"/>
  <c r="W601" i="9"/>
  <c r="X601" i="9"/>
  <c r="Y601" i="9"/>
  <c r="Z601" i="9"/>
  <c r="AA601" i="9"/>
  <c r="AB601" i="9"/>
  <c r="AC601" i="9"/>
  <c r="AD601" i="9"/>
  <c r="AE601" i="9"/>
  <c r="AF601" i="9"/>
  <c r="AG601" i="9"/>
  <c r="AH601" i="9"/>
  <c r="AI601" i="9"/>
  <c r="AJ601" i="9"/>
  <c r="AK601" i="9"/>
  <c r="AL601" i="9"/>
  <c r="AM601" i="9"/>
  <c r="AN601" i="9"/>
  <c r="K602" i="9"/>
  <c r="L602" i="9"/>
  <c r="M602" i="9"/>
  <c r="N602" i="9"/>
  <c r="O602" i="9"/>
  <c r="P602" i="9"/>
  <c r="Q602" i="9"/>
  <c r="R602" i="9"/>
  <c r="S602" i="9"/>
  <c r="T602" i="9"/>
  <c r="U602" i="9"/>
  <c r="V602" i="9"/>
  <c r="W602" i="9"/>
  <c r="X602" i="9"/>
  <c r="Y602" i="9"/>
  <c r="Z602" i="9"/>
  <c r="AA602" i="9"/>
  <c r="AB602" i="9"/>
  <c r="AC602" i="9"/>
  <c r="AD602" i="9"/>
  <c r="AE602" i="9"/>
  <c r="AF602" i="9"/>
  <c r="AG602" i="9"/>
  <c r="AH602" i="9"/>
  <c r="AI602" i="9"/>
  <c r="AJ602" i="9"/>
  <c r="AK602" i="9"/>
  <c r="AL602" i="9"/>
  <c r="AM602" i="9"/>
  <c r="AN602" i="9"/>
  <c r="K603" i="9"/>
  <c r="L603" i="9"/>
  <c r="M603" i="9"/>
  <c r="N603" i="9"/>
  <c r="O603" i="9"/>
  <c r="P603" i="9"/>
  <c r="Q603" i="9"/>
  <c r="R603" i="9"/>
  <c r="S603" i="9"/>
  <c r="T603" i="9"/>
  <c r="U603" i="9"/>
  <c r="V603" i="9"/>
  <c r="W603" i="9"/>
  <c r="X603" i="9"/>
  <c r="Y603" i="9"/>
  <c r="Z603" i="9"/>
  <c r="AA603" i="9"/>
  <c r="AB603" i="9"/>
  <c r="AC603" i="9"/>
  <c r="AD603" i="9"/>
  <c r="AE603" i="9"/>
  <c r="AF603" i="9"/>
  <c r="AG603" i="9"/>
  <c r="AH603" i="9"/>
  <c r="AI603" i="9"/>
  <c r="AJ603" i="9"/>
  <c r="AK603" i="9"/>
  <c r="AL603" i="9"/>
  <c r="AM603" i="9"/>
  <c r="AN603" i="9"/>
  <c r="K604" i="9"/>
  <c r="L604" i="9"/>
  <c r="M604" i="9"/>
  <c r="N604" i="9"/>
  <c r="O604" i="9"/>
  <c r="P604" i="9"/>
  <c r="Q604" i="9"/>
  <c r="R604" i="9"/>
  <c r="S604" i="9"/>
  <c r="T604" i="9"/>
  <c r="U604" i="9"/>
  <c r="V604" i="9"/>
  <c r="W604" i="9"/>
  <c r="X604" i="9"/>
  <c r="Y604" i="9"/>
  <c r="Z604" i="9"/>
  <c r="AA604" i="9"/>
  <c r="AB604" i="9"/>
  <c r="AC604" i="9"/>
  <c r="AD604" i="9"/>
  <c r="AE604" i="9"/>
  <c r="AF604" i="9"/>
  <c r="AG604" i="9"/>
  <c r="AH604" i="9"/>
  <c r="AI604" i="9"/>
  <c r="AJ604" i="9"/>
  <c r="AK604" i="9"/>
  <c r="AL604" i="9"/>
  <c r="AM604" i="9"/>
  <c r="AN604" i="9"/>
  <c r="K605" i="9"/>
  <c r="L605" i="9"/>
  <c r="M605" i="9"/>
  <c r="N605" i="9"/>
  <c r="O605" i="9"/>
  <c r="P605" i="9"/>
  <c r="Q605" i="9"/>
  <c r="R605" i="9"/>
  <c r="S605" i="9"/>
  <c r="T605" i="9"/>
  <c r="U605" i="9"/>
  <c r="V605" i="9"/>
  <c r="W605" i="9"/>
  <c r="X605" i="9"/>
  <c r="Y605" i="9"/>
  <c r="Z605" i="9"/>
  <c r="AA605" i="9"/>
  <c r="AB605" i="9"/>
  <c r="AC605" i="9"/>
  <c r="AD605" i="9"/>
  <c r="AE605" i="9"/>
  <c r="AF605" i="9"/>
  <c r="AG605" i="9"/>
  <c r="AH605" i="9"/>
  <c r="AI605" i="9"/>
  <c r="AJ605" i="9"/>
  <c r="AK605" i="9"/>
  <c r="AL605" i="9"/>
  <c r="AM605" i="9"/>
  <c r="AN605" i="9"/>
  <c r="K606" i="9"/>
  <c r="L606" i="9"/>
  <c r="M606" i="9"/>
  <c r="N606" i="9"/>
  <c r="O606" i="9"/>
  <c r="P606" i="9"/>
  <c r="Q606" i="9"/>
  <c r="R606" i="9"/>
  <c r="S606" i="9"/>
  <c r="T606" i="9"/>
  <c r="U606" i="9"/>
  <c r="V606" i="9"/>
  <c r="W606" i="9"/>
  <c r="X606" i="9"/>
  <c r="Y606" i="9"/>
  <c r="Z606" i="9"/>
  <c r="AA606" i="9"/>
  <c r="AB606" i="9"/>
  <c r="AC606" i="9"/>
  <c r="AD606" i="9"/>
  <c r="AE606" i="9"/>
  <c r="AF606" i="9"/>
  <c r="AG606" i="9"/>
  <c r="AH606" i="9"/>
  <c r="AI606" i="9"/>
  <c r="AJ606" i="9"/>
  <c r="AK606" i="9"/>
  <c r="AL606" i="9"/>
  <c r="AM606" i="9"/>
  <c r="AN606" i="9"/>
  <c r="K607" i="9"/>
  <c r="L607" i="9"/>
  <c r="M607" i="9"/>
  <c r="N607" i="9"/>
  <c r="O607" i="9"/>
  <c r="P607" i="9"/>
  <c r="Q607" i="9"/>
  <c r="R607" i="9"/>
  <c r="S607" i="9"/>
  <c r="T607" i="9"/>
  <c r="U607" i="9"/>
  <c r="V607" i="9"/>
  <c r="W607" i="9"/>
  <c r="X607" i="9"/>
  <c r="Y607" i="9"/>
  <c r="Z607" i="9"/>
  <c r="AA607" i="9"/>
  <c r="AB607" i="9"/>
  <c r="AC607" i="9"/>
  <c r="AD607" i="9"/>
  <c r="AE607" i="9"/>
  <c r="AF607" i="9"/>
  <c r="AG607" i="9"/>
  <c r="AH607" i="9"/>
  <c r="AI607" i="9"/>
  <c r="AJ607" i="9"/>
  <c r="AK607" i="9"/>
  <c r="AL607" i="9"/>
  <c r="AM607" i="9"/>
  <c r="AN607" i="9"/>
  <c r="K608" i="9"/>
  <c r="L608" i="9"/>
  <c r="M608" i="9"/>
  <c r="N608" i="9"/>
  <c r="O608" i="9"/>
  <c r="P608" i="9"/>
  <c r="Q608" i="9"/>
  <c r="R608" i="9"/>
  <c r="S608" i="9"/>
  <c r="T608" i="9"/>
  <c r="U608" i="9"/>
  <c r="V608" i="9"/>
  <c r="W608" i="9"/>
  <c r="X608" i="9"/>
  <c r="Y608" i="9"/>
  <c r="Z608" i="9"/>
  <c r="AA608" i="9"/>
  <c r="AB608" i="9"/>
  <c r="AC608" i="9"/>
  <c r="AD608" i="9"/>
  <c r="AE608" i="9"/>
  <c r="AF608" i="9"/>
  <c r="AG608" i="9"/>
  <c r="AH608" i="9"/>
  <c r="AI608" i="9"/>
  <c r="AJ608" i="9"/>
  <c r="AK608" i="9"/>
  <c r="AL608" i="9"/>
  <c r="AM608" i="9"/>
  <c r="AN608" i="9"/>
  <c r="K609" i="9"/>
  <c r="L609" i="9"/>
  <c r="M609" i="9"/>
  <c r="N609" i="9"/>
  <c r="O609" i="9"/>
  <c r="P609" i="9"/>
  <c r="Q609" i="9"/>
  <c r="R609" i="9"/>
  <c r="S609" i="9"/>
  <c r="T609" i="9"/>
  <c r="U609" i="9"/>
  <c r="V609" i="9"/>
  <c r="W609" i="9"/>
  <c r="X609" i="9"/>
  <c r="Y609" i="9"/>
  <c r="Z609" i="9"/>
  <c r="AA609" i="9"/>
  <c r="AB609" i="9"/>
  <c r="AC609" i="9"/>
  <c r="AD609" i="9"/>
  <c r="AE609" i="9"/>
  <c r="AF609" i="9"/>
  <c r="AG609" i="9"/>
  <c r="AH609" i="9"/>
  <c r="AI609" i="9"/>
  <c r="AJ609" i="9"/>
  <c r="AK609" i="9"/>
  <c r="AL609" i="9"/>
  <c r="AM609" i="9"/>
  <c r="AN609" i="9"/>
  <c r="K610" i="9"/>
  <c r="L610" i="9"/>
  <c r="M610" i="9"/>
  <c r="N610" i="9"/>
  <c r="O610" i="9"/>
  <c r="P610" i="9"/>
  <c r="Q610" i="9"/>
  <c r="R610" i="9"/>
  <c r="S610" i="9"/>
  <c r="T610" i="9"/>
  <c r="U610" i="9"/>
  <c r="V610" i="9"/>
  <c r="W610" i="9"/>
  <c r="X610" i="9"/>
  <c r="Y610" i="9"/>
  <c r="Z610" i="9"/>
  <c r="AA610" i="9"/>
  <c r="AB610" i="9"/>
  <c r="AC610" i="9"/>
  <c r="AD610" i="9"/>
  <c r="AE610" i="9"/>
  <c r="AF610" i="9"/>
  <c r="AG610" i="9"/>
  <c r="AH610" i="9"/>
  <c r="AI610" i="9"/>
  <c r="AJ610" i="9"/>
  <c r="AK610" i="9"/>
  <c r="AL610" i="9"/>
  <c r="AM610" i="9"/>
  <c r="AN610" i="9"/>
  <c r="K611" i="9"/>
  <c r="L611" i="9"/>
  <c r="M611" i="9"/>
  <c r="N611" i="9"/>
  <c r="O611" i="9"/>
  <c r="P611" i="9"/>
  <c r="Q611" i="9"/>
  <c r="R611" i="9"/>
  <c r="S611" i="9"/>
  <c r="T611" i="9"/>
  <c r="U611" i="9"/>
  <c r="V611" i="9"/>
  <c r="W611" i="9"/>
  <c r="X611" i="9"/>
  <c r="Y611" i="9"/>
  <c r="Z611" i="9"/>
  <c r="AA611" i="9"/>
  <c r="AB611" i="9"/>
  <c r="AC611" i="9"/>
  <c r="AD611" i="9"/>
  <c r="AE611" i="9"/>
  <c r="AF611" i="9"/>
  <c r="AG611" i="9"/>
  <c r="AH611" i="9"/>
  <c r="AI611" i="9"/>
  <c r="AJ611" i="9"/>
  <c r="AK611" i="9"/>
  <c r="AL611" i="9"/>
  <c r="AM611" i="9"/>
  <c r="AN611" i="9"/>
  <c r="K612" i="9"/>
  <c r="L612" i="9"/>
  <c r="M612" i="9"/>
  <c r="N612" i="9"/>
  <c r="O612" i="9"/>
  <c r="P612" i="9"/>
  <c r="Q612" i="9"/>
  <c r="R612" i="9"/>
  <c r="S612" i="9"/>
  <c r="T612" i="9"/>
  <c r="U612" i="9"/>
  <c r="V612" i="9"/>
  <c r="W612" i="9"/>
  <c r="X612" i="9"/>
  <c r="Y612" i="9"/>
  <c r="Z612" i="9"/>
  <c r="AA612" i="9"/>
  <c r="AB612" i="9"/>
  <c r="AC612" i="9"/>
  <c r="AD612" i="9"/>
  <c r="AE612" i="9"/>
  <c r="AF612" i="9"/>
  <c r="AG612" i="9"/>
  <c r="AH612" i="9"/>
  <c r="AI612" i="9"/>
  <c r="AJ612" i="9"/>
  <c r="AK612" i="9"/>
  <c r="AL612" i="9"/>
  <c r="AM612" i="9"/>
  <c r="AN612" i="9"/>
  <c r="K613" i="9"/>
  <c r="L613" i="9"/>
  <c r="M613" i="9"/>
  <c r="N613" i="9"/>
  <c r="O613" i="9"/>
  <c r="P613" i="9"/>
  <c r="Q613" i="9"/>
  <c r="R613" i="9"/>
  <c r="S613" i="9"/>
  <c r="T613" i="9"/>
  <c r="U613" i="9"/>
  <c r="V613" i="9"/>
  <c r="W613" i="9"/>
  <c r="X613" i="9"/>
  <c r="Y613" i="9"/>
  <c r="Z613" i="9"/>
  <c r="AA613" i="9"/>
  <c r="AB613" i="9"/>
  <c r="AC613" i="9"/>
  <c r="AD613" i="9"/>
  <c r="AE613" i="9"/>
  <c r="AF613" i="9"/>
  <c r="AG613" i="9"/>
  <c r="AH613" i="9"/>
  <c r="AI613" i="9"/>
  <c r="AJ613" i="9"/>
  <c r="AK613" i="9"/>
  <c r="AL613" i="9"/>
  <c r="AM613" i="9"/>
  <c r="AN613" i="9"/>
  <c r="K614" i="9"/>
  <c r="L614" i="9"/>
  <c r="M614" i="9"/>
  <c r="N614" i="9"/>
  <c r="O614" i="9"/>
  <c r="P614" i="9"/>
  <c r="Q614" i="9"/>
  <c r="R614" i="9"/>
  <c r="S614" i="9"/>
  <c r="T614" i="9"/>
  <c r="U614" i="9"/>
  <c r="V614" i="9"/>
  <c r="W614" i="9"/>
  <c r="X614" i="9"/>
  <c r="Y614" i="9"/>
  <c r="Z614" i="9"/>
  <c r="AA614" i="9"/>
  <c r="AB614" i="9"/>
  <c r="AC614" i="9"/>
  <c r="AD614" i="9"/>
  <c r="AE614" i="9"/>
  <c r="AF614" i="9"/>
  <c r="AG614" i="9"/>
  <c r="AH614" i="9"/>
  <c r="AI614" i="9"/>
  <c r="AJ614" i="9"/>
  <c r="AK614" i="9"/>
  <c r="AL614" i="9"/>
  <c r="AM614" i="9"/>
  <c r="AN614" i="9"/>
  <c r="K615" i="9"/>
  <c r="L615" i="9"/>
  <c r="M615" i="9"/>
  <c r="N615" i="9"/>
  <c r="O615" i="9"/>
  <c r="P615" i="9"/>
  <c r="Q615" i="9"/>
  <c r="R615" i="9"/>
  <c r="S615" i="9"/>
  <c r="T615" i="9"/>
  <c r="U615" i="9"/>
  <c r="V615" i="9"/>
  <c r="W615" i="9"/>
  <c r="X615" i="9"/>
  <c r="Y615" i="9"/>
  <c r="Z615" i="9"/>
  <c r="AA615" i="9"/>
  <c r="AB615" i="9"/>
  <c r="AC615" i="9"/>
  <c r="AD615" i="9"/>
  <c r="AE615" i="9"/>
  <c r="AF615" i="9"/>
  <c r="AG615" i="9"/>
  <c r="AH615" i="9"/>
  <c r="AI615" i="9"/>
  <c r="AJ615" i="9"/>
  <c r="AK615" i="9"/>
  <c r="AL615" i="9"/>
  <c r="AM615" i="9"/>
  <c r="AN615" i="9"/>
  <c r="K616" i="9"/>
  <c r="L616" i="9"/>
  <c r="M616" i="9"/>
  <c r="N616" i="9"/>
  <c r="O616" i="9"/>
  <c r="P616" i="9"/>
  <c r="Q616" i="9"/>
  <c r="R616" i="9"/>
  <c r="S616" i="9"/>
  <c r="T616" i="9"/>
  <c r="U616" i="9"/>
  <c r="V616" i="9"/>
  <c r="W616" i="9"/>
  <c r="X616" i="9"/>
  <c r="Y616" i="9"/>
  <c r="Z616" i="9"/>
  <c r="AA616" i="9"/>
  <c r="AB616" i="9"/>
  <c r="AC616" i="9"/>
  <c r="AD616" i="9"/>
  <c r="AE616" i="9"/>
  <c r="AF616" i="9"/>
  <c r="AG616" i="9"/>
  <c r="AH616" i="9"/>
  <c r="AI616" i="9"/>
  <c r="AJ616" i="9"/>
  <c r="AK616" i="9"/>
  <c r="AL616" i="9"/>
  <c r="AM616" i="9"/>
  <c r="AN616" i="9"/>
  <c r="K617" i="9"/>
  <c r="L617" i="9"/>
  <c r="M617" i="9"/>
  <c r="N617" i="9"/>
  <c r="O617" i="9"/>
  <c r="P617" i="9"/>
  <c r="Q617" i="9"/>
  <c r="R617" i="9"/>
  <c r="S617" i="9"/>
  <c r="T617" i="9"/>
  <c r="U617" i="9"/>
  <c r="V617" i="9"/>
  <c r="W617" i="9"/>
  <c r="X617" i="9"/>
  <c r="Y617" i="9"/>
  <c r="Z617" i="9"/>
  <c r="AA617" i="9"/>
  <c r="AB617" i="9"/>
  <c r="AC617" i="9"/>
  <c r="AD617" i="9"/>
  <c r="AE617" i="9"/>
  <c r="AF617" i="9"/>
  <c r="AG617" i="9"/>
  <c r="AH617" i="9"/>
  <c r="AI617" i="9"/>
  <c r="AJ617" i="9"/>
  <c r="AK617" i="9"/>
  <c r="AL617" i="9"/>
  <c r="AM617" i="9"/>
  <c r="AN617" i="9"/>
  <c r="K618" i="9"/>
  <c r="L618" i="9"/>
  <c r="M618" i="9"/>
  <c r="N618" i="9"/>
  <c r="O618" i="9"/>
  <c r="P618" i="9"/>
  <c r="Q618" i="9"/>
  <c r="R618" i="9"/>
  <c r="S618" i="9"/>
  <c r="T618" i="9"/>
  <c r="U618" i="9"/>
  <c r="V618" i="9"/>
  <c r="W618" i="9"/>
  <c r="X618" i="9"/>
  <c r="Y618" i="9"/>
  <c r="Z618" i="9"/>
  <c r="AA618" i="9"/>
  <c r="AB618" i="9"/>
  <c r="AC618" i="9"/>
  <c r="AD618" i="9"/>
  <c r="AE618" i="9"/>
  <c r="AF618" i="9"/>
  <c r="AG618" i="9"/>
  <c r="AH618" i="9"/>
  <c r="AI618" i="9"/>
  <c r="AJ618" i="9"/>
  <c r="AK618" i="9"/>
  <c r="AL618" i="9"/>
  <c r="AM618" i="9"/>
  <c r="AN618" i="9"/>
  <c r="K619" i="9"/>
  <c r="L619" i="9"/>
  <c r="M619" i="9"/>
  <c r="N619" i="9"/>
  <c r="O619" i="9"/>
  <c r="P619" i="9"/>
  <c r="Q619" i="9"/>
  <c r="R619" i="9"/>
  <c r="S619" i="9"/>
  <c r="T619" i="9"/>
  <c r="U619" i="9"/>
  <c r="V619" i="9"/>
  <c r="W619" i="9"/>
  <c r="X619" i="9"/>
  <c r="Y619" i="9"/>
  <c r="Z619" i="9"/>
  <c r="AA619" i="9"/>
  <c r="AB619" i="9"/>
  <c r="AC619" i="9"/>
  <c r="AD619" i="9"/>
  <c r="AE619" i="9"/>
  <c r="AF619" i="9"/>
  <c r="AG619" i="9"/>
  <c r="AH619" i="9"/>
  <c r="AI619" i="9"/>
  <c r="AJ619" i="9"/>
  <c r="AK619" i="9"/>
  <c r="AL619" i="9"/>
  <c r="AM619" i="9"/>
  <c r="AN619" i="9"/>
  <c r="K620" i="9"/>
  <c r="L620" i="9"/>
  <c r="M620" i="9"/>
  <c r="N620" i="9"/>
  <c r="O620" i="9"/>
  <c r="P620" i="9"/>
  <c r="Q620" i="9"/>
  <c r="R620" i="9"/>
  <c r="S620" i="9"/>
  <c r="T620" i="9"/>
  <c r="U620" i="9"/>
  <c r="V620" i="9"/>
  <c r="W620" i="9"/>
  <c r="X620" i="9"/>
  <c r="Y620" i="9"/>
  <c r="Z620" i="9"/>
  <c r="AA620" i="9"/>
  <c r="AB620" i="9"/>
  <c r="AC620" i="9"/>
  <c r="AD620" i="9"/>
  <c r="AE620" i="9"/>
  <c r="AF620" i="9"/>
  <c r="AG620" i="9"/>
  <c r="AH620" i="9"/>
  <c r="AI620" i="9"/>
  <c r="AJ620" i="9"/>
  <c r="AK620" i="9"/>
  <c r="AL620" i="9"/>
  <c r="AM620" i="9"/>
  <c r="AN620" i="9"/>
  <c r="K621" i="9"/>
  <c r="L621" i="9"/>
  <c r="M621" i="9"/>
  <c r="N621" i="9"/>
  <c r="O621" i="9"/>
  <c r="P621" i="9"/>
  <c r="Q621" i="9"/>
  <c r="R621" i="9"/>
  <c r="S621" i="9"/>
  <c r="T621" i="9"/>
  <c r="U621" i="9"/>
  <c r="V621" i="9"/>
  <c r="W621" i="9"/>
  <c r="X621" i="9"/>
  <c r="Y621" i="9"/>
  <c r="Z621" i="9"/>
  <c r="AA621" i="9"/>
  <c r="AB621" i="9"/>
  <c r="AC621" i="9"/>
  <c r="AD621" i="9"/>
  <c r="AE621" i="9"/>
  <c r="AF621" i="9"/>
  <c r="AG621" i="9"/>
  <c r="AH621" i="9"/>
  <c r="AI621" i="9"/>
  <c r="AJ621" i="9"/>
  <c r="AK621" i="9"/>
  <c r="AL621" i="9"/>
  <c r="AM621" i="9"/>
  <c r="AN621" i="9"/>
  <c r="K622" i="9"/>
  <c r="L622" i="9"/>
  <c r="M622" i="9"/>
  <c r="N622" i="9"/>
  <c r="O622" i="9"/>
  <c r="P622" i="9"/>
  <c r="Q622" i="9"/>
  <c r="R622" i="9"/>
  <c r="S622" i="9"/>
  <c r="T622" i="9"/>
  <c r="U622" i="9"/>
  <c r="V622" i="9"/>
  <c r="W622" i="9"/>
  <c r="X622" i="9"/>
  <c r="Y622" i="9"/>
  <c r="Z622" i="9"/>
  <c r="AA622" i="9"/>
  <c r="AB622" i="9"/>
  <c r="AC622" i="9"/>
  <c r="AD622" i="9"/>
  <c r="AE622" i="9"/>
  <c r="AF622" i="9"/>
  <c r="AG622" i="9"/>
  <c r="AH622" i="9"/>
  <c r="AI622" i="9"/>
  <c r="AJ622" i="9"/>
  <c r="AK622" i="9"/>
  <c r="AL622" i="9"/>
  <c r="AM622" i="9"/>
  <c r="AN622" i="9"/>
  <c r="K623" i="9"/>
  <c r="L623" i="9"/>
  <c r="M623" i="9"/>
  <c r="N623" i="9"/>
  <c r="O623" i="9"/>
  <c r="P623" i="9"/>
  <c r="Q623" i="9"/>
  <c r="R623" i="9"/>
  <c r="S623" i="9"/>
  <c r="T623" i="9"/>
  <c r="U623" i="9"/>
  <c r="V623" i="9"/>
  <c r="W623" i="9"/>
  <c r="X623" i="9"/>
  <c r="Y623" i="9"/>
  <c r="Z623" i="9"/>
  <c r="AA623" i="9"/>
  <c r="AB623" i="9"/>
  <c r="AC623" i="9"/>
  <c r="AD623" i="9"/>
  <c r="AE623" i="9"/>
  <c r="AF623" i="9"/>
  <c r="AG623" i="9"/>
  <c r="AH623" i="9"/>
  <c r="AI623" i="9"/>
  <c r="AJ623" i="9"/>
  <c r="AK623" i="9"/>
  <c r="AL623" i="9"/>
  <c r="AM623" i="9"/>
  <c r="AN623" i="9"/>
  <c r="K624" i="9"/>
  <c r="L624" i="9"/>
  <c r="M624" i="9"/>
  <c r="N624" i="9"/>
  <c r="O624" i="9"/>
  <c r="P624" i="9"/>
  <c r="Q624" i="9"/>
  <c r="R624" i="9"/>
  <c r="S624" i="9"/>
  <c r="T624" i="9"/>
  <c r="U624" i="9"/>
  <c r="V624" i="9"/>
  <c r="W624" i="9"/>
  <c r="X624" i="9"/>
  <c r="Y624" i="9"/>
  <c r="Z624" i="9"/>
  <c r="AA624" i="9"/>
  <c r="AB624" i="9"/>
  <c r="AC624" i="9"/>
  <c r="AD624" i="9"/>
  <c r="AE624" i="9"/>
  <c r="AF624" i="9"/>
  <c r="AG624" i="9"/>
  <c r="AH624" i="9"/>
  <c r="AI624" i="9"/>
  <c r="AJ624" i="9"/>
  <c r="AK624" i="9"/>
  <c r="AL624" i="9"/>
  <c r="AM624" i="9"/>
  <c r="AN624" i="9"/>
  <c r="K625" i="9"/>
  <c r="L625" i="9"/>
  <c r="M625" i="9"/>
  <c r="N625" i="9"/>
  <c r="O625" i="9"/>
  <c r="P625" i="9"/>
  <c r="Q625" i="9"/>
  <c r="R625" i="9"/>
  <c r="S625" i="9"/>
  <c r="T625" i="9"/>
  <c r="U625" i="9"/>
  <c r="V625" i="9"/>
  <c r="W625" i="9"/>
  <c r="X625" i="9"/>
  <c r="Y625" i="9"/>
  <c r="Z625" i="9"/>
  <c r="AA625" i="9"/>
  <c r="AB625" i="9"/>
  <c r="AC625" i="9"/>
  <c r="AD625" i="9"/>
  <c r="AE625" i="9"/>
  <c r="AF625" i="9"/>
  <c r="AG625" i="9"/>
  <c r="AH625" i="9"/>
  <c r="AI625" i="9"/>
  <c r="AJ625" i="9"/>
  <c r="AK625" i="9"/>
  <c r="AL625" i="9"/>
  <c r="AM625" i="9"/>
  <c r="AN625" i="9"/>
  <c r="K626" i="9"/>
  <c r="L626" i="9"/>
  <c r="M626" i="9"/>
  <c r="N626" i="9"/>
  <c r="O626" i="9"/>
  <c r="P626" i="9"/>
  <c r="Q626" i="9"/>
  <c r="R626" i="9"/>
  <c r="S626" i="9"/>
  <c r="T626" i="9"/>
  <c r="U626" i="9"/>
  <c r="V626" i="9"/>
  <c r="W626" i="9"/>
  <c r="X626" i="9"/>
  <c r="Y626" i="9"/>
  <c r="Z626" i="9"/>
  <c r="AA626" i="9"/>
  <c r="AB626" i="9"/>
  <c r="AC626" i="9"/>
  <c r="AD626" i="9"/>
  <c r="AE626" i="9"/>
  <c r="AF626" i="9"/>
  <c r="AG626" i="9"/>
  <c r="AH626" i="9"/>
  <c r="AI626" i="9"/>
  <c r="AJ626" i="9"/>
  <c r="AK626" i="9"/>
  <c r="AL626" i="9"/>
  <c r="AM626" i="9"/>
  <c r="AN626" i="9"/>
  <c r="K627" i="9"/>
  <c r="L627" i="9"/>
  <c r="M627" i="9"/>
  <c r="N627" i="9"/>
  <c r="O627" i="9"/>
  <c r="P627" i="9"/>
  <c r="Q627" i="9"/>
  <c r="R627" i="9"/>
  <c r="S627" i="9"/>
  <c r="T627" i="9"/>
  <c r="U627" i="9"/>
  <c r="V627" i="9"/>
  <c r="W627" i="9"/>
  <c r="X627" i="9"/>
  <c r="Y627" i="9"/>
  <c r="Z627" i="9"/>
  <c r="AA627" i="9"/>
  <c r="AB627" i="9"/>
  <c r="AC627" i="9"/>
  <c r="AD627" i="9"/>
  <c r="AE627" i="9"/>
  <c r="AF627" i="9"/>
  <c r="AG627" i="9"/>
  <c r="AH627" i="9"/>
  <c r="AI627" i="9"/>
  <c r="AJ627" i="9"/>
  <c r="AK627" i="9"/>
  <c r="AL627" i="9"/>
  <c r="AM627" i="9"/>
  <c r="AN627" i="9"/>
  <c r="K628" i="9"/>
  <c r="L628" i="9"/>
  <c r="M628" i="9"/>
  <c r="N628" i="9"/>
  <c r="O628" i="9"/>
  <c r="P628" i="9"/>
  <c r="Q628" i="9"/>
  <c r="R628" i="9"/>
  <c r="S628" i="9"/>
  <c r="T628" i="9"/>
  <c r="U628" i="9"/>
  <c r="V628" i="9"/>
  <c r="W628" i="9"/>
  <c r="X628" i="9"/>
  <c r="Y628" i="9"/>
  <c r="Z628" i="9"/>
  <c r="AA628" i="9"/>
  <c r="AB628" i="9"/>
  <c r="AC628" i="9"/>
  <c r="AD628" i="9"/>
  <c r="AE628" i="9"/>
  <c r="AF628" i="9"/>
  <c r="AG628" i="9"/>
  <c r="AH628" i="9"/>
  <c r="AI628" i="9"/>
  <c r="AJ628" i="9"/>
  <c r="AK628" i="9"/>
  <c r="AL628" i="9"/>
  <c r="AM628" i="9"/>
  <c r="AN628" i="9"/>
  <c r="K629" i="9"/>
  <c r="L629" i="9"/>
  <c r="M629" i="9"/>
  <c r="N629" i="9"/>
  <c r="O629" i="9"/>
  <c r="P629" i="9"/>
  <c r="Q629" i="9"/>
  <c r="R629" i="9"/>
  <c r="S629" i="9"/>
  <c r="T629" i="9"/>
  <c r="U629" i="9"/>
  <c r="V629" i="9"/>
  <c r="W629" i="9"/>
  <c r="X629" i="9"/>
  <c r="Y629" i="9"/>
  <c r="Z629" i="9"/>
  <c r="AA629" i="9"/>
  <c r="AB629" i="9"/>
  <c r="AC629" i="9"/>
  <c r="AD629" i="9"/>
  <c r="AE629" i="9"/>
  <c r="AF629" i="9"/>
  <c r="AG629" i="9"/>
  <c r="AH629" i="9"/>
  <c r="AI629" i="9"/>
  <c r="AJ629" i="9"/>
  <c r="AK629" i="9"/>
  <c r="AL629" i="9"/>
  <c r="AM629" i="9"/>
  <c r="AN629" i="9"/>
  <c r="K630" i="9"/>
  <c r="L630" i="9"/>
  <c r="M630" i="9"/>
  <c r="N630" i="9"/>
  <c r="O630" i="9"/>
  <c r="P630" i="9"/>
  <c r="Q630" i="9"/>
  <c r="R630" i="9"/>
  <c r="S630" i="9"/>
  <c r="T630" i="9"/>
  <c r="U630" i="9"/>
  <c r="V630" i="9"/>
  <c r="W630" i="9"/>
  <c r="X630" i="9"/>
  <c r="Y630" i="9"/>
  <c r="Z630" i="9"/>
  <c r="AA630" i="9"/>
  <c r="AB630" i="9"/>
  <c r="AC630" i="9"/>
  <c r="AD630" i="9"/>
  <c r="AE630" i="9"/>
  <c r="AF630" i="9"/>
  <c r="AG630" i="9"/>
  <c r="AH630" i="9"/>
  <c r="AI630" i="9"/>
  <c r="AJ630" i="9"/>
  <c r="AK630" i="9"/>
  <c r="AL630" i="9"/>
  <c r="AM630" i="9"/>
  <c r="AN630" i="9"/>
  <c r="K631" i="9"/>
  <c r="L631" i="9"/>
  <c r="M631" i="9"/>
  <c r="N631" i="9"/>
  <c r="O631" i="9"/>
  <c r="P631" i="9"/>
  <c r="Q631" i="9"/>
  <c r="R631" i="9"/>
  <c r="S631" i="9"/>
  <c r="T631" i="9"/>
  <c r="U631" i="9"/>
  <c r="V631" i="9"/>
  <c r="W631" i="9"/>
  <c r="X631" i="9"/>
  <c r="Y631" i="9"/>
  <c r="Z631" i="9"/>
  <c r="AA631" i="9"/>
  <c r="AB631" i="9"/>
  <c r="AC631" i="9"/>
  <c r="AD631" i="9"/>
  <c r="AE631" i="9"/>
  <c r="AF631" i="9"/>
  <c r="AG631" i="9"/>
  <c r="AH631" i="9"/>
  <c r="AI631" i="9"/>
  <c r="AJ631" i="9"/>
  <c r="AK631" i="9"/>
  <c r="AL631" i="9"/>
  <c r="AM631" i="9"/>
  <c r="AN631" i="9"/>
  <c r="K632" i="9"/>
  <c r="L632" i="9"/>
  <c r="M632" i="9"/>
  <c r="N632" i="9"/>
  <c r="O632" i="9"/>
  <c r="P632" i="9"/>
  <c r="Q632" i="9"/>
  <c r="R632" i="9"/>
  <c r="S632" i="9"/>
  <c r="T632" i="9"/>
  <c r="U632" i="9"/>
  <c r="V632" i="9"/>
  <c r="W632" i="9"/>
  <c r="X632" i="9"/>
  <c r="Y632" i="9"/>
  <c r="Z632" i="9"/>
  <c r="AA632" i="9"/>
  <c r="AB632" i="9"/>
  <c r="AC632" i="9"/>
  <c r="AD632" i="9"/>
  <c r="AE632" i="9"/>
  <c r="AF632" i="9"/>
  <c r="AG632" i="9"/>
  <c r="AH632" i="9"/>
  <c r="AI632" i="9"/>
  <c r="AJ632" i="9"/>
  <c r="AK632" i="9"/>
  <c r="AL632" i="9"/>
  <c r="AM632" i="9"/>
  <c r="AN632" i="9"/>
  <c r="K633" i="9"/>
  <c r="L633" i="9"/>
  <c r="M633" i="9"/>
  <c r="N633" i="9"/>
  <c r="O633" i="9"/>
  <c r="P633" i="9"/>
  <c r="Q633" i="9"/>
  <c r="R633" i="9"/>
  <c r="S633" i="9"/>
  <c r="T633" i="9"/>
  <c r="U633" i="9"/>
  <c r="V633" i="9"/>
  <c r="W633" i="9"/>
  <c r="X633" i="9"/>
  <c r="Y633" i="9"/>
  <c r="Z633" i="9"/>
  <c r="AA633" i="9"/>
  <c r="AB633" i="9"/>
  <c r="AC633" i="9"/>
  <c r="AD633" i="9"/>
  <c r="AE633" i="9"/>
  <c r="AF633" i="9"/>
  <c r="AG633" i="9"/>
  <c r="AH633" i="9"/>
  <c r="AI633" i="9"/>
  <c r="AJ633" i="9"/>
  <c r="AK633" i="9"/>
  <c r="AL633" i="9"/>
  <c r="AM633" i="9"/>
  <c r="AN633" i="9"/>
  <c r="K634" i="9"/>
  <c r="L634" i="9"/>
  <c r="M634" i="9"/>
  <c r="N634" i="9"/>
  <c r="O634" i="9"/>
  <c r="P634" i="9"/>
  <c r="Q634" i="9"/>
  <c r="R634" i="9"/>
  <c r="S634" i="9"/>
  <c r="T634" i="9"/>
  <c r="U634" i="9"/>
  <c r="V634" i="9"/>
  <c r="W634" i="9"/>
  <c r="X634" i="9"/>
  <c r="Y634" i="9"/>
  <c r="Z634" i="9"/>
  <c r="AA634" i="9"/>
  <c r="AB634" i="9"/>
  <c r="AC634" i="9"/>
  <c r="AD634" i="9"/>
  <c r="AE634" i="9"/>
  <c r="AF634" i="9"/>
  <c r="AG634" i="9"/>
  <c r="AH634" i="9"/>
  <c r="AI634" i="9"/>
  <c r="AJ634" i="9"/>
  <c r="AK634" i="9"/>
  <c r="AL634" i="9"/>
  <c r="AM634" i="9"/>
  <c r="AN634" i="9"/>
  <c r="K635" i="9"/>
  <c r="L635" i="9"/>
  <c r="M635" i="9"/>
  <c r="N635" i="9"/>
  <c r="O635" i="9"/>
  <c r="P635" i="9"/>
  <c r="Q635" i="9"/>
  <c r="R635" i="9"/>
  <c r="S635" i="9"/>
  <c r="T635" i="9"/>
  <c r="U635" i="9"/>
  <c r="V635" i="9"/>
  <c r="W635" i="9"/>
  <c r="X635" i="9"/>
  <c r="Y635" i="9"/>
  <c r="Z635" i="9"/>
  <c r="AA635" i="9"/>
  <c r="AB635" i="9"/>
  <c r="AC635" i="9"/>
  <c r="AD635" i="9"/>
  <c r="AE635" i="9"/>
  <c r="AF635" i="9"/>
  <c r="AG635" i="9"/>
  <c r="AH635" i="9"/>
  <c r="AI635" i="9"/>
  <c r="AJ635" i="9"/>
  <c r="AK635" i="9"/>
  <c r="AL635" i="9"/>
  <c r="AM635" i="9"/>
  <c r="AN635" i="9"/>
  <c r="K636" i="9"/>
  <c r="L636" i="9"/>
  <c r="M636" i="9"/>
  <c r="N636" i="9"/>
  <c r="O636" i="9"/>
  <c r="P636" i="9"/>
  <c r="Q636" i="9"/>
  <c r="R636" i="9"/>
  <c r="S636" i="9"/>
  <c r="T636" i="9"/>
  <c r="U636" i="9"/>
  <c r="V636" i="9"/>
  <c r="W636" i="9"/>
  <c r="X636" i="9"/>
  <c r="Y636" i="9"/>
  <c r="Z636" i="9"/>
  <c r="AA636" i="9"/>
  <c r="AB636" i="9"/>
  <c r="AC636" i="9"/>
  <c r="AD636" i="9"/>
  <c r="AE636" i="9"/>
  <c r="AF636" i="9"/>
  <c r="AG636" i="9"/>
  <c r="AH636" i="9"/>
  <c r="AI636" i="9"/>
  <c r="AJ636" i="9"/>
  <c r="AK636" i="9"/>
  <c r="AL636" i="9"/>
  <c r="AM636" i="9"/>
  <c r="AN636" i="9"/>
  <c r="K637" i="9"/>
  <c r="L637" i="9"/>
  <c r="M637" i="9"/>
  <c r="N637" i="9"/>
  <c r="O637" i="9"/>
  <c r="P637" i="9"/>
  <c r="Q637" i="9"/>
  <c r="R637" i="9"/>
  <c r="S637" i="9"/>
  <c r="T637" i="9"/>
  <c r="U637" i="9"/>
  <c r="V637" i="9"/>
  <c r="W637" i="9"/>
  <c r="X637" i="9"/>
  <c r="Y637" i="9"/>
  <c r="Z637" i="9"/>
  <c r="AA637" i="9"/>
  <c r="AB637" i="9"/>
  <c r="AC637" i="9"/>
  <c r="AD637" i="9"/>
  <c r="AE637" i="9"/>
  <c r="AF637" i="9"/>
  <c r="AG637" i="9"/>
  <c r="AH637" i="9"/>
  <c r="AI637" i="9"/>
  <c r="AJ637" i="9"/>
  <c r="AK637" i="9"/>
  <c r="AL637" i="9"/>
  <c r="AM637" i="9"/>
  <c r="AN637" i="9"/>
  <c r="K638" i="9"/>
  <c r="L638" i="9"/>
  <c r="M638" i="9"/>
  <c r="N638" i="9"/>
  <c r="O638" i="9"/>
  <c r="P638" i="9"/>
  <c r="Q638" i="9"/>
  <c r="R638" i="9"/>
  <c r="S638" i="9"/>
  <c r="T638" i="9"/>
  <c r="U638" i="9"/>
  <c r="V638" i="9"/>
  <c r="W638" i="9"/>
  <c r="X638" i="9"/>
  <c r="Y638" i="9"/>
  <c r="Z638" i="9"/>
  <c r="AA638" i="9"/>
  <c r="AB638" i="9"/>
  <c r="AC638" i="9"/>
  <c r="AD638" i="9"/>
  <c r="AE638" i="9"/>
  <c r="AF638" i="9"/>
  <c r="AG638" i="9"/>
  <c r="AH638" i="9"/>
  <c r="AI638" i="9"/>
  <c r="AJ638" i="9"/>
  <c r="AK638" i="9"/>
  <c r="AL638" i="9"/>
  <c r="AM638" i="9"/>
  <c r="AN638" i="9"/>
  <c r="K639" i="9"/>
  <c r="L639" i="9"/>
  <c r="M639" i="9"/>
  <c r="N639" i="9"/>
  <c r="O639" i="9"/>
  <c r="P639" i="9"/>
  <c r="Q639" i="9"/>
  <c r="R639" i="9"/>
  <c r="S639" i="9"/>
  <c r="T639" i="9"/>
  <c r="U639" i="9"/>
  <c r="V639" i="9"/>
  <c r="W639" i="9"/>
  <c r="X639" i="9"/>
  <c r="Y639" i="9"/>
  <c r="Z639" i="9"/>
  <c r="AA639" i="9"/>
  <c r="AB639" i="9"/>
  <c r="AC639" i="9"/>
  <c r="AD639" i="9"/>
  <c r="AE639" i="9"/>
  <c r="AF639" i="9"/>
  <c r="AG639" i="9"/>
  <c r="AH639" i="9"/>
  <c r="AI639" i="9"/>
  <c r="AJ639" i="9"/>
  <c r="AK639" i="9"/>
  <c r="AL639" i="9"/>
  <c r="AM639" i="9"/>
  <c r="AN639" i="9"/>
  <c r="K640" i="9"/>
  <c r="L640" i="9"/>
  <c r="M640" i="9"/>
  <c r="N640" i="9"/>
  <c r="O640" i="9"/>
  <c r="P640" i="9"/>
  <c r="Q640" i="9"/>
  <c r="R640" i="9"/>
  <c r="S640" i="9"/>
  <c r="T640" i="9"/>
  <c r="U640" i="9"/>
  <c r="V640" i="9"/>
  <c r="W640" i="9"/>
  <c r="X640" i="9"/>
  <c r="Y640" i="9"/>
  <c r="Z640" i="9"/>
  <c r="AA640" i="9"/>
  <c r="AB640" i="9"/>
  <c r="AC640" i="9"/>
  <c r="AD640" i="9"/>
  <c r="AE640" i="9"/>
  <c r="AF640" i="9"/>
  <c r="AG640" i="9"/>
  <c r="AH640" i="9"/>
  <c r="AI640" i="9"/>
  <c r="AJ640" i="9"/>
  <c r="AK640" i="9"/>
  <c r="AL640" i="9"/>
  <c r="AM640" i="9"/>
  <c r="AN640" i="9"/>
  <c r="K641" i="9"/>
  <c r="L641" i="9"/>
  <c r="M641" i="9"/>
  <c r="N641" i="9"/>
  <c r="O641" i="9"/>
  <c r="P641" i="9"/>
  <c r="Q641" i="9"/>
  <c r="R641" i="9"/>
  <c r="S641" i="9"/>
  <c r="T641" i="9"/>
  <c r="U641" i="9"/>
  <c r="V641" i="9"/>
  <c r="W641" i="9"/>
  <c r="X641" i="9"/>
  <c r="Y641" i="9"/>
  <c r="Z641" i="9"/>
  <c r="AA641" i="9"/>
  <c r="AB641" i="9"/>
  <c r="AC641" i="9"/>
  <c r="AD641" i="9"/>
  <c r="AE641" i="9"/>
  <c r="AF641" i="9"/>
  <c r="AG641" i="9"/>
  <c r="AH641" i="9"/>
  <c r="AI641" i="9"/>
  <c r="AJ641" i="9"/>
  <c r="AK641" i="9"/>
  <c r="AL641" i="9"/>
  <c r="AM641" i="9"/>
  <c r="AN641" i="9"/>
  <c r="K642" i="9"/>
  <c r="L642" i="9"/>
  <c r="M642" i="9"/>
  <c r="N642" i="9"/>
  <c r="O642" i="9"/>
  <c r="P642" i="9"/>
  <c r="Q642" i="9"/>
  <c r="R642" i="9"/>
  <c r="S642" i="9"/>
  <c r="T642" i="9"/>
  <c r="U642" i="9"/>
  <c r="V642" i="9"/>
  <c r="W642" i="9"/>
  <c r="X642" i="9"/>
  <c r="Y642" i="9"/>
  <c r="Z642" i="9"/>
  <c r="AA642" i="9"/>
  <c r="AB642" i="9"/>
  <c r="AC642" i="9"/>
  <c r="AD642" i="9"/>
  <c r="AE642" i="9"/>
  <c r="AF642" i="9"/>
  <c r="AG642" i="9"/>
  <c r="AH642" i="9"/>
  <c r="AI642" i="9"/>
  <c r="AJ642" i="9"/>
  <c r="AK642" i="9"/>
  <c r="AL642" i="9"/>
  <c r="AM642" i="9"/>
  <c r="AN642" i="9"/>
  <c r="K643" i="9"/>
  <c r="L643" i="9"/>
  <c r="M643" i="9"/>
  <c r="N643" i="9"/>
  <c r="O643" i="9"/>
  <c r="P643" i="9"/>
  <c r="Q643" i="9"/>
  <c r="R643" i="9"/>
  <c r="S643" i="9"/>
  <c r="T643" i="9"/>
  <c r="U643" i="9"/>
  <c r="V643" i="9"/>
  <c r="W643" i="9"/>
  <c r="X643" i="9"/>
  <c r="Y643" i="9"/>
  <c r="Z643" i="9"/>
  <c r="AA643" i="9"/>
  <c r="AB643" i="9"/>
  <c r="AC643" i="9"/>
  <c r="AD643" i="9"/>
  <c r="AE643" i="9"/>
  <c r="AF643" i="9"/>
  <c r="AG643" i="9"/>
  <c r="AH643" i="9"/>
  <c r="AI643" i="9"/>
  <c r="AJ643" i="9"/>
  <c r="AK643" i="9"/>
  <c r="AL643" i="9"/>
  <c r="AM643" i="9"/>
  <c r="AN643" i="9"/>
  <c r="K644" i="9"/>
  <c r="L644" i="9"/>
  <c r="M644" i="9"/>
  <c r="N644" i="9"/>
  <c r="O644" i="9"/>
  <c r="P644" i="9"/>
  <c r="Q644" i="9"/>
  <c r="R644" i="9"/>
  <c r="S644" i="9"/>
  <c r="T644" i="9"/>
  <c r="U644" i="9"/>
  <c r="V644" i="9"/>
  <c r="W644" i="9"/>
  <c r="X644" i="9"/>
  <c r="Y644" i="9"/>
  <c r="Z644" i="9"/>
  <c r="AA644" i="9"/>
  <c r="AB644" i="9"/>
  <c r="AC644" i="9"/>
  <c r="AD644" i="9"/>
  <c r="AE644" i="9"/>
  <c r="AF644" i="9"/>
  <c r="AG644" i="9"/>
  <c r="AH644" i="9"/>
  <c r="AI644" i="9"/>
  <c r="AJ644" i="9"/>
  <c r="AK644" i="9"/>
  <c r="AL644" i="9"/>
  <c r="AM644" i="9"/>
  <c r="AN644" i="9"/>
  <c r="K645" i="9"/>
  <c r="L645" i="9"/>
  <c r="M645" i="9"/>
  <c r="N645" i="9"/>
  <c r="O645" i="9"/>
  <c r="P645" i="9"/>
  <c r="Q645" i="9"/>
  <c r="R645" i="9"/>
  <c r="S645" i="9"/>
  <c r="T645" i="9"/>
  <c r="U645" i="9"/>
  <c r="V645" i="9"/>
  <c r="W645" i="9"/>
  <c r="X645" i="9"/>
  <c r="Y645" i="9"/>
  <c r="Z645" i="9"/>
  <c r="AA645" i="9"/>
  <c r="AB645" i="9"/>
  <c r="AC645" i="9"/>
  <c r="AD645" i="9"/>
  <c r="AE645" i="9"/>
  <c r="AF645" i="9"/>
  <c r="AG645" i="9"/>
  <c r="AH645" i="9"/>
  <c r="AI645" i="9"/>
  <c r="AJ645" i="9"/>
  <c r="AK645" i="9"/>
  <c r="AL645" i="9"/>
  <c r="AM645" i="9"/>
  <c r="AN645" i="9"/>
  <c r="K646" i="9"/>
  <c r="L646" i="9"/>
  <c r="M646" i="9"/>
  <c r="N646" i="9"/>
  <c r="O646" i="9"/>
  <c r="P646" i="9"/>
  <c r="Q646" i="9"/>
  <c r="R646" i="9"/>
  <c r="S646" i="9"/>
  <c r="T646" i="9"/>
  <c r="U646" i="9"/>
  <c r="V646" i="9"/>
  <c r="W646" i="9"/>
  <c r="X646" i="9"/>
  <c r="Y646" i="9"/>
  <c r="Z646" i="9"/>
  <c r="AA646" i="9"/>
  <c r="AB646" i="9"/>
  <c r="AC646" i="9"/>
  <c r="AD646" i="9"/>
  <c r="AE646" i="9"/>
  <c r="AF646" i="9"/>
  <c r="AG646" i="9"/>
  <c r="AH646" i="9"/>
  <c r="AI646" i="9"/>
  <c r="AJ646" i="9"/>
  <c r="AK646" i="9"/>
  <c r="AL646" i="9"/>
  <c r="AM646" i="9"/>
  <c r="AN646" i="9"/>
  <c r="K647" i="9"/>
  <c r="L647" i="9"/>
  <c r="M647" i="9"/>
  <c r="N647" i="9"/>
  <c r="O647" i="9"/>
  <c r="P647" i="9"/>
  <c r="Q647" i="9"/>
  <c r="R647" i="9"/>
  <c r="S647" i="9"/>
  <c r="T647" i="9"/>
  <c r="U647" i="9"/>
  <c r="V647" i="9"/>
  <c r="W647" i="9"/>
  <c r="X647" i="9"/>
  <c r="Y647" i="9"/>
  <c r="Z647" i="9"/>
  <c r="AA647" i="9"/>
  <c r="AB647" i="9"/>
  <c r="AC647" i="9"/>
  <c r="AD647" i="9"/>
  <c r="AE647" i="9"/>
  <c r="AF647" i="9"/>
  <c r="AG647" i="9"/>
  <c r="AH647" i="9"/>
  <c r="AI647" i="9"/>
  <c r="AJ647" i="9"/>
  <c r="AK647" i="9"/>
  <c r="AL647" i="9"/>
  <c r="AM647" i="9"/>
  <c r="AN647" i="9"/>
  <c r="K648" i="9"/>
  <c r="L648" i="9"/>
  <c r="M648" i="9"/>
  <c r="N648" i="9"/>
  <c r="O648" i="9"/>
  <c r="P648" i="9"/>
  <c r="Q648" i="9"/>
  <c r="R648" i="9"/>
  <c r="S648" i="9"/>
  <c r="T648" i="9"/>
  <c r="U648" i="9"/>
  <c r="V648" i="9"/>
  <c r="W648" i="9"/>
  <c r="X648" i="9"/>
  <c r="Y648" i="9"/>
  <c r="Z648" i="9"/>
  <c r="AA648" i="9"/>
  <c r="AB648" i="9"/>
  <c r="AC648" i="9"/>
  <c r="AD648" i="9"/>
  <c r="AE648" i="9"/>
  <c r="AF648" i="9"/>
  <c r="AG648" i="9"/>
  <c r="AH648" i="9"/>
  <c r="AI648" i="9"/>
  <c r="AJ648" i="9"/>
  <c r="AK648" i="9"/>
  <c r="AL648" i="9"/>
  <c r="AM648" i="9"/>
  <c r="AN648" i="9"/>
  <c r="K649" i="9"/>
  <c r="L649" i="9"/>
  <c r="M649" i="9"/>
  <c r="N649" i="9"/>
  <c r="O649" i="9"/>
  <c r="P649" i="9"/>
  <c r="Q649" i="9"/>
  <c r="R649" i="9"/>
  <c r="S649" i="9"/>
  <c r="T649" i="9"/>
  <c r="U649" i="9"/>
  <c r="V649" i="9"/>
  <c r="W649" i="9"/>
  <c r="X649" i="9"/>
  <c r="Y649" i="9"/>
  <c r="Z649" i="9"/>
  <c r="AA649" i="9"/>
  <c r="AB649" i="9"/>
  <c r="AC649" i="9"/>
  <c r="AD649" i="9"/>
  <c r="AE649" i="9"/>
  <c r="AF649" i="9"/>
  <c r="AG649" i="9"/>
  <c r="AH649" i="9"/>
  <c r="AI649" i="9"/>
  <c r="AJ649" i="9"/>
  <c r="AK649" i="9"/>
  <c r="AL649" i="9"/>
  <c r="AM649" i="9"/>
  <c r="AN649" i="9"/>
  <c r="K650" i="9"/>
  <c r="L650" i="9"/>
  <c r="M650" i="9"/>
  <c r="N650" i="9"/>
  <c r="O650" i="9"/>
  <c r="P650" i="9"/>
  <c r="Q650" i="9"/>
  <c r="R650" i="9"/>
  <c r="S650" i="9"/>
  <c r="T650" i="9"/>
  <c r="U650" i="9"/>
  <c r="V650" i="9"/>
  <c r="W650" i="9"/>
  <c r="X650" i="9"/>
  <c r="Y650" i="9"/>
  <c r="Z650" i="9"/>
  <c r="AA650" i="9"/>
  <c r="AB650" i="9"/>
  <c r="AC650" i="9"/>
  <c r="AD650" i="9"/>
  <c r="AE650" i="9"/>
  <c r="AF650" i="9"/>
  <c r="AG650" i="9"/>
  <c r="AH650" i="9"/>
  <c r="AI650" i="9"/>
  <c r="AJ650" i="9"/>
  <c r="AK650" i="9"/>
  <c r="AL650" i="9"/>
  <c r="AM650" i="9"/>
  <c r="AN650" i="9"/>
  <c r="K651" i="9"/>
  <c r="L651" i="9"/>
  <c r="M651" i="9"/>
  <c r="N651" i="9"/>
  <c r="O651" i="9"/>
  <c r="P651" i="9"/>
  <c r="Q651" i="9"/>
  <c r="R651" i="9"/>
  <c r="S651" i="9"/>
  <c r="T651" i="9"/>
  <c r="U651" i="9"/>
  <c r="V651" i="9"/>
  <c r="W651" i="9"/>
  <c r="X651" i="9"/>
  <c r="Y651" i="9"/>
  <c r="Z651" i="9"/>
  <c r="AA651" i="9"/>
  <c r="AB651" i="9"/>
  <c r="AC651" i="9"/>
  <c r="AD651" i="9"/>
  <c r="AE651" i="9"/>
  <c r="AF651" i="9"/>
  <c r="AG651" i="9"/>
  <c r="AH651" i="9"/>
  <c r="AI651" i="9"/>
  <c r="AJ651" i="9"/>
  <c r="AK651" i="9"/>
  <c r="AL651" i="9"/>
  <c r="AM651" i="9"/>
  <c r="AN651" i="9"/>
  <c r="K652" i="9"/>
  <c r="L652" i="9"/>
  <c r="M652" i="9"/>
  <c r="N652" i="9"/>
  <c r="O652" i="9"/>
  <c r="P652" i="9"/>
  <c r="Q652" i="9"/>
  <c r="R652" i="9"/>
  <c r="S652" i="9"/>
  <c r="T652" i="9"/>
  <c r="U652" i="9"/>
  <c r="V652" i="9"/>
  <c r="W652" i="9"/>
  <c r="X652" i="9"/>
  <c r="Y652" i="9"/>
  <c r="Z652" i="9"/>
  <c r="AA652" i="9"/>
  <c r="AB652" i="9"/>
  <c r="AC652" i="9"/>
  <c r="AD652" i="9"/>
  <c r="AE652" i="9"/>
  <c r="AF652" i="9"/>
  <c r="AG652" i="9"/>
  <c r="AH652" i="9"/>
  <c r="AI652" i="9"/>
  <c r="AJ652" i="9"/>
  <c r="AK652" i="9"/>
  <c r="AL652" i="9"/>
  <c r="AM652" i="9"/>
  <c r="AN652" i="9"/>
  <c r="K653" i="9"/>
  <c r="L653" i="9"/>
  <c r="M653" i="9"/>
  <c r="N653" i="9"/>
  <c r="O653" i="9"/>
  <c r="P653" i="9"/>
  <c r="Q653" i="9"/>
  <c r="R653" i="9"/>
  <c r="S653" i="9"/>
  <c r="T653" i="9"/>
  <c r="U653" i="9"/>
  <c r="V653" i="9"/>
  <c r="W653" i="9"/>
  <c r="X653" i="9"/>
  <c r="Y653" i="9"/>
  <c r="Z653" i="9"/>
  <c r="AA653" i="9"/>
  <c r="AB653" i="9"/>
  <c r="AC653" i="9"/>
  <c r="AD653" i="9"/>
  <c r="AE653" i="9"/>
  <c r="AF653" i="9"/>
  <c r="AG653" i="9"/>
  <c r="AH653" i="9"/>
  <c r="AI653" i="9"/>
  <c r="AJ653" i="9"/>
  <c r="AK653" i="9"/>
  <c r="AL653" i="9"/>
  <c r="AM653" i="9"/>
  <c r="AN653" i="9"/>
  <c r="K654" i="9"/>
  <c r="L654" i="9"/>
  <c r="M654" i="9"/>
  <c r="N654" i="9"/>
  <c r="O654" i="9"/>
  <c r="P654" i="9"/>
  <c r="Q654" i="9"/>
  <c r="R654" i="9"/>
  <c r="S654" i="9"/>
  <c r="T654" i="9"/>
  <c r="U654" i="9"/>
  <c r="V654" i="9"/>
  <c r="W654" i="9"/>
  <c r="X654" i="9"/>
  <c r="Y654" i="9"/>
  <c r="Z654" i="9"/>
  <c r="AA654" i="9"/>
  <c r="AB654" i="9"/>
  <c r="AC654" i="9"/>
  <c r="AD654" i="9"/>
  <c r="AE654" i="9"/>
  <c r="AF654" i="9"/>
  <c r="AG654" i="9"/>
  <c r="AH654" i="9"/>
  <c r="AI654" i="9"/>
  <c r="AJ654" i="9"/>
  <c r="AK654" i="9"/>
  <c r="AL654" i="9"/>
  <c r="AM654" i="9"/>
  <c r="AN654" i="9"/>
  <c r="K655" i="9"/>
  <c r="L655" i="9"/>
  <c r="M655" i="9"/>
  <c r="N655" i="9"/>
  <c r="O655" i="9"/>
  <c r="P655" i="9"/>
  <c r="Q655" i="9"/>
  <c r="R655" i="9"/>
  <c r="S655" i="9"/>
  <c r="T655" i="9"/>
  <c r="U655" i="9"/>
  <c r="V655" i="9"/>
  <c r="W655" i="9"/>
  <c r="X655" i="9"/>
  <c r="Y655" i="9"/>
  <c r="Z655" i="9"/>
  <c r="AA655" i="9"/>
  <c r="AB655" i="9"/>
  <c r="AC655" i="9"/>
  <c r="AD655" i="9"/>
  <c r="AE655" i="9"/>
  <c r="AF655" i="9"/>
  <c r="AG655" i="9"/>
  <c r="AH655" i="9"/>
  <c r="AI655" i="9"/>
  <c r="AJ655" i="9"/>
  <c r="AK655" i="9"/>
  <c r="AL655" i="9"/>
  <c r="AM655" i="9"/>
  <c r="AN655" i="9"/>
  <c r="K656" i="9"/>
  <c r="L656" i="9"/>
  <c r="M656" i="9"/>
  <c r="N656" i="9"/>
  <c r="O656" i="9"/>
  <c r="P656" i="9"/>
  <c r="Q656" i="9"/>
  <c r="R656" i="9"/>
  <c r="S656" i="9"/>
  <c r="T656" i="9"/>
  <c r="U656" i="9"/>
  <c r="V656" i="9"/>
  <c r="W656" i="9"/>
  <c r="X656" i="9"/>
  <c r="Y656" i="9"/>
  <c r="Z656" i="9"/>
  <c r="AA656" i="9"/>
  <c r="AB656" i="9"/>
  <c r="AC656" i="9"/>
  <c r="AD656" i="9"/>
  <c r="AE656" i="9"/>
  <c r="AF656" i="9"/>
  <c r="AG656" i="9"/>
  <c r="AH656" i="9"/>
  <c r="AI656" i="9"/>
  <c r="AJ656" i="9"/>
  <c r="AK656" i="9"/>
  <c r="AL656" i="9"/>
  <c r="AM656" i="9"/>
  <c r="AN656" i="9"/>
  <c r="K657" i="9"/>
  <c r="L657" i="9"/>
  <c r="M657" i="9"/>
  <c r="N657" i="9"/>
  <c r="O657" i="9"/>
  <c r="P657" i="9"/>
  <c r="Q657" i="9"/>
  <c r="R657" i="9"/>
  <c r="S657" i="9"/>
  <c r="T657" i="9"/>
  <c r="U657" i="9"/>
  <c r="V657" i="9"/>
  <c r="W657" i="9"/>
  <c r="X657" i="9"/>
  <c r="Y657" i="9"/>
  <c r="Z657" i="9"/>
  <c r="AA657" i="9"/>
  <c r="AB657" i="9"/>
  <c r="AC657" i="9"/>
  <c r="AD657" i="9"/>
  <c r="AE657" i="9"/>
  <c r="AF657" i="9"/>
  <c r="AG657" i="9"/>
  <c r="AH657" i="9"/>
  <c r="AI657" i="9"/>
  <c r="AJ657" i="9"/>
  <c r="AK657" i="9"/>
  <c r="AL657" i="9"/>
  <c r="AM657" i="9"/>
  <c r="AN657" i="9"/>
  <c r="K658" i="9"/>
  <c r="L658" i="9"/>
  <c r="M658" i="9"/>
  <c r="N658" i="9"/>
  <c r="O658" i="9"/>
  <c r="P658" i="9"/>
  <c r="Q658" i="9"/>
  <c r="R658" i="9"/>
  <c r="S658" i="9"/>
  <c r="T658" i="9"/>
  <c r="U658" i="9"/>
  <c r="V658" i="9"/>
  <c r="W658" i="9"/>
  <c r="X658" i="9"/>
  <c r="Y658" i="9"/>
  <c r="Z658" i="9"/>
  <c r="AA658" i="9"/>
  <c r="AB658" i="9"/>
  <c r="AC658" i="9"/>
  <c r="AD658" i="9"/>
  <c r="AE658" i="9"/>
  <c r="AF658" i="9"/>
  <c r="AG658" i="9"/>
  <c r="AH658" i="9"/>
  <c r="AI658" i="9"/>
  <c r="AJ658" i="9"/>
  <c r="AK658" i="9"/>
  <c r="AL658" i="9"/>
  <c r="AM658" i="9"/>
  <c r="AN658" i="9"/>
  <c r="K659" i="9"/>
  <c r="L659" i="9"/>
  <c r="M659" i="9"/>
  <c r="N659" i="9"/>
  <c r="O659" i="9"/>
  <c r="P659" i="9"/>
  <c r="Q659" i="9"/>
  <c r="R659" i="9"/>
  <c r="S659" i="9"/>
  <c r="T659" i="9"/>
  <c r="U659" i="9"/>
  <c r="V659" i="9"/>
  <c r="W659" i="9"/>
  <c r="X659" i="9"/>
  <c r="Y659" i="9"/>
  <c r="Z659" i="9"/>
  <c r="AA659" i="9"/>
  <c r="AB659" i="9"/>
  <c r="AC659" i="9"/>
  <c r="AD659" i="9"/>
  <c r="AE659" i="9"/>
  <c r="AF659" i="9"/>
  <c r="AG659" i="9"/>
  <c r="AH659" i="9"/>
  <c r="AI659" i="9"/>
  <c r="AJ659" i="9"/>
  <c r="AK659" i="9"/>
  <c r="AL659" i="9"/>
  <c r="AM659" i="9"/>
  <c r="AN659" i="9"/>
  <c r="K660" i="9"/>
  <c r="L660" i="9"/>
  <c r="M660" i="9"/>
  <c r="N660" i="9"/>
  <c r="O660" i="9"/>
  <c r="P660" i="9"/>
  <c r="Q660" i="9"/>
  <c r="R660" i="9"/>
  <c r="S660" i="9"/>
  <c r="T660" i="9"/>
  <c r="U660" i="9"/>
  <c r="V660" i="9"/>
  <c r="W660" i="9"/>
  <c r="X660" i="9"/>
  <c r="Y660" i="9"/>
  <c r="Z660" i="9"/>
  <c r="AA660" i="9"/>
  <c r="AB660" i="9"/>
  <c r="AC660" i="9"/>
  <c r="AD660" i="9"/>
  <c r="AE660" i="9"/>
  <c r="AF660" i="9"/>
  <c r="AG660" i="9"/>
  <c r="AH660" i="9"/>
  <c r="AI660" i="9"/>
  <c r="AJ660" i="9"/>
  <c r="AK660" i="9"/>
  <c r="AL660" i="9"/>
  <c r="AM660" i="9"/>
  <c r="AN660" i="9"/>
  <c r="K661" i="9"/>
  <c r="L661" i="9"/>
  <c r="M661" i="9"/>
  <c r="N661" i="9"/>
  <c r="O661" i="9"/>
  <c r="P661" i="9"/>
  <c r="Q661" i="9"/>
  <c r="R661" i="9"/>
  <c r="S661" i="9"/>
  <c r="T661" i="9"/>
  <c r="U661" i="9"/>
  <c r="V661" i="9"/>
  <c r="W661" i="9"/>
  <c r="X661" i="9"/>
  <c r="Y661" i="9"/>
  <c r="Z661" i="9"/>
  <c r="AA661" i="9"/>
  <c r="AB661" i="9"/>
  <c r="AC661" i="9"/>
  <c r="AD661" i="9"/>
  <c r="AE661" i="9"/>
  <c r="AF661" i="9"/>
  <c r="AG661" i="9"/>
  <c r="AH661" i="9"/>
  <c r="AI661" i="9"/>
  <c r="AJ661" i="9"/>
  <c r="AK661" i="9"/>
  <c r="AL661" i="9"/>
  <c r="AM661" i="9"/>
  <c r="AN661" i="9"/>
  <c r="K662" i="9"/>
  <c r="L662" i="9"/>
  <c r="M662" i="9"/>
  <c r="N662" i="9"/>
  <c r="O662" i="9"/>
  <c r="P662" i="9"/>
  <c r="Q662" i="9"/>
  <c r="R662" i="9"/>
  <c r="S662" i="9"/>
  <c r="T662" i="9"/>
  <c r="U662" i="9"/>
  <c r="V662" i="9"/>
  <c r="W662" i="9"/>
  <c r="X662" i="9"/>
  <c r="Y662" i="9"/>
  <c r="Z662" i="9"/>
  <c r="AA662" i="9"/>
  <c r="AB662" i="9"/>
  <c r="AC662" i="9"/>
  <c r="AD662" i="9"/>
  <c r="AE662" i="9"/>
  <c r="AF662" i="9"/>
  <c r="AG662" i="9"/>
  <c r="AH662" i="9"/>
  <c r="AI662" i="9"/>
  <c r="AJ662" i="9"/>
  <c r="AK662" i="9"/>
  <c r="AL662" i="9"/>
  <c r="AM662" i="9"/>
  <c r="AN662" i="9"/>
  <c r="K663" i="9"/>
  <c r="L663" i="9"/>
  <c r="M663" i="9"/>
  <c r="N663" i="9"/>
  <c r="O663" i="9"/>
  <c r="P663" i="9"/>
  <c r="Q663" i="9"/>
  <c r="R663" i="9"/>
  <c r="S663" i="9"/>
  <c r="T663" i="9"/>
  <c r="U663" i="9"/>
  <c r="V663" i="9"/>
  <c r="W663" i="9"/>
  <c r="X663" i="9"/>
  <c r="Y663" i="9"/>
  <c r="Z663" i="9"/>
  <c r="AA663" i="9"/>
  <c r="AB663" i="9"/>
  <c r="AC663" i="9"/>
  <c r="AD663" i="9"/>
  <c r="AE663" i="9"/>
  <c r="AF663" i="9"/>
  <c r="AG663" i="9"/>
  <c r="AH663" i="9"/>
  <c r="AI663" i="9"/>
  <c r="AJ663" i="9"/>
  <c r="AK663" i="9"/>
  <c r="AL663" i="9"/>
  <c r="AM663" i="9"/>
  <c r="AN663" i="9"/>
  <c r="K664" i="9"/>
  <c r="L664" i="9"/>
  <c r="M664" i="9"/>
  <c r="N664" i="9"/>
  <c r="O664" i="9"/>
  <c r="P664" i="9"/>
  <c r="Q664" i="9"/>
  <c r="R664" i="9"/>
  <c r="S664" i="9"/>
  <c r="T664" i="9"/>
  <c r="U664" i="9"/>
  <c r="V664" i="9"/>
  <c r="W664" i="9"/>
  <c r="X664" i="9"/>
  <c r="Y664" i="9"/>
  <c r="Z664" i="9"/>
  <c r="AA664" i="9"/>
  <c r="AB664" i="9"/>
  <c r="AC664" i="9"/>
  <c r="AD664" i="9"/>
  <c r="AE664" i="9"/>
  <c r="AF664" i="9"/>
  <c r="AG664" i="9"/>
  <c r="AH664" i="9"/>
  <c r="AI664" i="9"/>
  <c r="AJ664" i="9"/>
  <c r="AK664" i="9"/>
  <c r="AL664" i="9"/>
  <c r="AM664" i="9"/>
  <c r="AN664" i="9"/>
  <c r="K665" i="9"/>
  <c r="L665" i="9"/>
  <c r="M665" i="9"/>
  <c r="N665" i="9"/>
  <c r="O665" i="9"/>
  <c r="P665" i="9"/>
  <c r="Q665" i="9"/>
  <c r="R665" i="9"/>
  <c r="S665" i="9"/>
  <c r="T665" i="9"/>
  <c r="U665" i="9"/>
  <c r="V665" i="9"/>
  <c r="W665" i="9"/>
  <c r="X665" i="9"/>
  <c r="Y665" i="9"/>
  <c r="Z665" i="9"/>
  <c r="AA665" i="9"/>
  <c r="AB665" i="9"/>
  <c r="AC665" i="9"/>
  <c r="AD665" i="9"/>
  <c r="AE665" i="9"/>
  <c r="AF665" i="9"/>
  <c r="AG665" i="9"/>
  <c r="AH665" i="9"/>
  <c r="AI665" i="9"/>
  <c r="AJ665" i="9"/>
  <c r="AK665" i="9"/>
  <c r="AL665" i="9"/>
  <c r="AM665" i="9"/>
  <c r="AN665" i="9"/>
  <c r="K666" i="9"/>
  <c r="L666" i="9"/>
  <c r="M666" i="9"/>
  <c r="N666" i="9"/>
  <c r="O666" i="9"/>
  <c r="P666" i="9"/>
  <c r="Q666" i="9"/>
  <c r="R666" i="9"/>
  <c r="S666" i="9"/>
  <c r="T666" i="9"/>
  <c r="U666" i="9"/>
  <c r="V666" i="9"/>
  <c r="W666" i="9"/>
  <c r="X666" i="9"/>
  <c r="Y666" i="9"/>
  <c r="Z666" i="9"/>
  <c r="AA666" i="9"/>
  <c r="AB666" i="9"/>
  <c r="AC666" i="9"/>
  <c r="AD666" i="9"/>
  <c r="AE666" i="9"/>
  <c r="AF666" i="9"/>
  <c r="AG666" i="9"/>
  <c r="AH666" i="9"/>
  <c r="AI666" i="9"/>
  <c r="AJ666" i="9"/>
  <c r="AK666" i="9"/>
  <c r="AL666" i="9"/>
  <c r="AM666" i="9"/>
  <c r="AN666" i="9"/>
  <c r="K667" i="9"/>
  <c r="L667" i="9"/>
  <c r="M667" i="9"/>
  <c r="N667" i="9"/>
  <c r="O667" i="9"/>
  <c r="P667" i="9"/>
  <c r="Q667" i="9"/>
  <c r="R667" i="9"/>
  <c r="S667" i="9"/>
  <c r="T667" i="9"/>
  <c r="U667" i="9"/>
  <c r="V667" i="9"/>
  <c r="W667" i="9"/>
  <c r="X667" i="9"/>
  <c r="Y667" i="9"/>
  <c r="Z667" i="9"/>
  <c r="AA667" i="9"/>
  <c r="AB667" i="9"/>
  <c r="AC667" i="9"/>
  <c r="AD667" i="9"/>
  <c r="AE667" i="9"/>
  <c r="AF667" i="9"/>
  <c r="AG667" i="9"/>
  <c r="AH667" i="9"/>
  <c r="AI667" i="9"/>
  <c r="AJ667" i="9"/>
  <c r="AK667" i="9"/>
  <c r="AL667" i="9"/>
  <c r="AM667" i="9"/>
  <c r="AN667" i="9"/>
  <c r="K668" i="9"/>
  <c r="L668" i="9"/>
  <c r="M668" i="9"/>
  <c r="N668" i="9"/>
  <c r="O668" i="9"/>
  <c r="P668" i="9"/>
  <c r="Q668" i="9"/>
  <c r="R668" i="9"/>
  <c r="S668" i="9"/>
  <c r="T668" i="9"/>
  <c r="U668" i="9"/>
  <c r="V668" i="9"/>
  <c r="W668" i="9"/>
  <c r="X668" i="9"/>
  <c r="Y668" i="9"/>
  <c r="Z668" i="9"/>
  <c r="AA668" i="9"/>
  <c r="AB668" i="9"/>
  <c r="AC668" i="9"/>
  <c r="AD668" i="9"/>
  <c r="AE668" i="9"/>
  <c r="AF668" i="9"/>
  <c r="AG668" i="9"/>
  <c r="AH668" i="9"/>
  <c r="AI668" i="9"/>
  <c r="AJ668" i="9"/>
  <c r="AK668" i="9"/>
  <c r="AL668" i="9"/>
  <c r="AM668" i="9"/>
  <c r="AN668" i="9"/>
  <c r="K669" i="9"/>
  <c r="L669" i="9"/>
  <c r="M669" i="9"/>
  <c r="N669" i="9"/>
  <c r="O669" i="9"/>
  <c r="P669" i="9"/>
  <c r="Q669" i="9"/>
  <c r="R669" i="9"/>
  <c r="S669" i="9"/>
  <c r="T669" i="9"/>
  <c r="U669" i="9"/>
  <c r="V669" i="9"/>
  <c r="W669" i="9"/>
  <c r="X669" i="9"/>
  <c r="Y669" i="9"/>
  <c r="Z669" i="9"/>
  <c r="AA669" i="9"/>
  <c r="AB669" i="9"/>
  <c r="AC669" i="9"/>
  <c r="AD669" i="9"/>
  <c r="AE669" i="9"/>
  <c r="AF669" i="9"/>
  <c r="AG669" i="9"/>
  <c r="AH669" i="9"/>
  <c r="AI669" i="9"/>
  <c r="AJ669" i="9"/>
  <c r="AK669" i="9"/>
  <c r="AL669" i="9"/>
  <c r="AM669" i="9"/>
  <c r="AN669" i="9"/>
  <c r="K670" i="9"/>
  <c r="L670" i="9"/>
  <c r="M670" i="9"/>
  <c r="N670" i="9"/>
  <c r="O670" i="9"/>
  <c r="P670" i="9"/>
  <c r="Q670" i="9"/>
  <c r="R670" i="9"/>
  <c r="S670" i="9"/>
  <c r="T670" i="9"/>
  <c r="U670" i="9"/>
  <c r="V670" i="9"/>
  <c r="W670" i="9"/>
  <c r="X670" i="9"/>
  <c r="Y670" i="9"/>
  <c r="Z670" i="9"/>
  <c r="AA670" i="9"/>
  <c r="AB670" i="9"/>
  <c r="AC670" i="9"/>
  <c r="AD670" i="9"/>
  <c r="AE670" i="9"/>
  <c r="AF670" i="9"/>
  <c r="AG670" i="9"/>
  <c r="AH670" i="9"/>
  <c r="AI670" i="9"/>
  <c r="AJ670" i="9"/>
  <c r="AK670" i="9"/>
  <c r="AL670" i="9"/>
  <c r="AM670" i="9"/>
  <c r="AN670" i="9"/>
  <c r="K671" i="9"/>
  <c r="L671" i="9"/>
  <c r="M671" i="9"/>
  <c r="N671" i="9"/>
  <c r="O671" i="9"/>
  <c r="P671" i="9"/>
  <c r="Q671" i="9"/>
  <c r="R671" i="9"/>
  <c r="S671" i="9"/>
  <c r="T671" i="9"/>
  <c r="U671" i="9"/>
  <c r="V671" i="9"/>
  <c r="W671" i="9"/>
  <c r="X671" i="9"/>
  <c r="Y671" i="9"/>
  <c r="Z671" i="9"/>
  <c r="AA671" i="9"/>
  <c r="AB671" i="9"/>
  <c r="AC671" i="9"/>
  <c r="AD671" i="9"/>
  <c r="AE671" i="9"/>
  <c r="AF671" i="9"/>
  <c r="AG671" i="9"/>
  <c r="AH671" i="9"/>
  <c r="AI671" i="9"/>
  <c r="AJ671" i="9"/>
  <c r="AK671" i="9"/>
  <c r="AL671" i="9"/>
  <c r="AM671" i="9"/>
  <c r="AN671" i="9"/>
  <c r="K672" i="9"/>
  <c r="L672" i="9"/>
  <c r="M672" i="9"/>
  <c r="N672" i="9"/>
  <c r="O672" i="9"/>
  <c r="P672" i="9"/>
  <c r="Q672" i="9"/>
  <c r="R672" i="9"/>
  <c r="S672" i="9"/>
  <c r="T672" i="9"/>
  <c r="U672" i="9"/>
  <c r="V672" i="9"/>
  <c r="W672" i="9"/>
  <c r="X672" i="9"/>
  <c r="Y672" i="9"/>
  <c r="Z672" i="9"/>
  <c r="AA672" i="9"/>
  <c r="AB672" i="9"/>
  <c r="AC672" i="9"/>
  <c r="AD672" i="9"/>
  <c r="AE672" i="9"/>
  <c r="AF672" i="9"/>
  <c r="AG672" i="9"/>
  <c r="AH672" i="9"/>
  <c r="AI672" i="9"/>
  <c r="AJ672" i="9"/>
  <c r="AK672" i="9"/>
  <c r="AL672" i="9"/>
  <c r="AM672" i="9"/>
  <c r="AN672" i="9"/>
  <c r="K673" i="9"/>
  <c r="L673" i="9"/>
  <c r="M673" i="9"/>
  <c r="N673" i="9"/>
  <c r="O673" i="9"/>
  <c r="P673" i="9"/>
  <c r="Q673" i="9"/>
  <c r="R673" i="9"/>
  <c r="S673" i="9"/>
  <c r="T673" i="9"/>
  <c r="U673" i="9"/>
  <c r="V673" i="9"/>
  <c r="W673" i="9"/>
  <c r="X673" i="9"/>
  <c r="Y673" i="9"/>
  <c r="Z673" i="9"/>
  <c r="AA673" i="9"/>
  <c r="AB673" i="9"/>
  <c r="AC673" i="9"/>
  <c r="AD673" i="9"/>
  <c r="AE673" i="9"/>
  <c r="AF673" i="9"/>
  <c r="AG673" i="9"/>
  <c r="AH673" i="9"/>
  <c r="AI673" i="9"/>
  <c r="AJ673" i="9"/>
  <c r="AK673" i="9"/>
  <c r="AL673" i="9"/>
  <c r="AM673" i="9"/>
  <c r="AN673" i="9"/>
  <c r="K674" i="9"/>
  <c r="L674" i="9"/>
  <c r="M674" i="9"/>
  <c r="N674" i="9"/>
  <c r="O674" i="9"/>
  <c r="P674" i="9"/>
  <c r="Q674" i="9"/>
  <c r="R674" i="9"/>
  <c r="S674" i="9"/>
  <c r="T674" i="9"/>
  <c r="U674" i="9"/>
  <c r="V674" i="9"/>
  <c r="W674" i="9"/>
  <c r="X674" i="9"/>
  <c r="Y674" i="9"/>
  <c r="Z674" i="9"/>
  <c r="AA674" i="9"/>
  <c r="AB674" i="9"/>
  <c r="AC674" i="9"/>
  <c r="AD674" i="9"/>
  <c r="AE674" i="9"/>
  <c r="AF674" i="9"/>
  <c r="AG674" i="9"/>
  <c r="AH674" i="9"/>
  <c r="AI674" i="9"/>
  <c r="AJ674" i="9"/>
  <c r="AK674" i="9"/>
  <c r="AL674" i="9"/>
  <c r="AM674" i="9"/>
  <c r="AN674" i="9"/>
  <c r="K675" i="9"/>
  <c r="L675" i="9"/>
  <c r="M675" i="9"/>
  <c r="N675" i="9"/>
  <c r="O675" i="9"/>
  <c r="P675" i="9"/>
  <c r="Q675" i="9"/>
  <c r="R675" i="9"/>
  <c r="S675" i="9"/>
  <c r="T675" i="9"/>
  <c r="U675" i="9"/>
  <c r="V675" i="9"/>
  <c r="W675" i="9"/>
  <c r="X675" i="9"/>
  <c r="Y675" i="9"/>
  <c r="Z675" i="9"/>
  <c r="AA675" i="9"/>
  <c r="AB675" i="9"/>
  <c r="AC675" i="9"/>
  <c r="AD675" i="9"/>
  <c r="AE675" i="9"/>
  <c r="AF675" i="9"/>
  <c r="AG675" i="9"/>
  <c r="AH675" i="9"/>
  <c r="AI675" i="9"/>
  <c r="AJ675" i="9"/>
  <c r="AK675" i="9"/>
  <c r="AL675" i="9"/>
  <c r="AM675" i="9"/>
  <c r="AN675" i="9"/>
  <c r="K676" i="9"/>
  <c r="L676" i="9"/>
  <c r="M676" i="9"/>
  <c r="N676" i="9"/>
  <c r="O676" i="9"/>
  <c r="P676" i="9"/>
  <c r="Q676" i="9"/>
  <c r="R676" i="9"/>
  <c r="S676" i="9"/>
  <c r="T676" i="9"/>
  <c r="U676" i="9"/>
  <c r="V676" i="9"/>
  <c r="W676" i="9"/>
  <c r="X676" i="9"/>
  <c r="Y676" i="9"/>
  <c r="Z676" i="9"/>
  <c r="AA676" i="9"/>
  <c r="AB676" i="9"/>
  <c r="AC676" i="9"/>
  <c r="AD676" i="9"/>
  <c r="AE676" i="9"/>
  <c r="AF676" i="9"/>
  <c r="AG676" i="9"/>
  <c r="AH676" i="9"/>
  <c r="AI676" i="9"/>
  <c r="AJ676" i="9"/>
  <c r="AK676" i="9"/>
  <c r="AL676" i="9"/>
  <c r="AM676" i="9"/>
  <c r="AN676" i="9"/>
  <c r="K677" i="9"/>
  <c r="L677" i="9"/>
  <c r="M677" i="9"/>
  <c r="N677" i="9"/>
  <c r="O677" i="9"/>
  <c r="P677" i="9"/>
  <c r="Q677" i="9"/>
  <c r="R677" i="9"/>
  <c r="S677" i="9"/>
  <c r="T677" i="9"/>
  <c r="U677" i="9"/>
  <c r="V677" i="9"/>
  <c r="W677" i="9"/>
  <c r="X677" i="9"/>
  <c r="Y677" i="9"/>
  <c r="Z677" i="9"/>
  <c r="AA677" i="9"/>
  <c r="AB677" i="9"/>
  <c r="AC677" i="9"/>
  <c r="AD677" i="9"/>
  <c r="AE677" i="9"/>
  <c r="AF677" i="9"/>
  <c r="AG677" i="9"/>
  <c r="AH677" i="9"/>
  <c r="AI677" i="9"/>
  <c r="AJ677" i="9"/>
  <c r="AK677" i="9"/>
  <c r="AL677" i="9"/>
  <c r="AM677" i="9"/>
  <c r="AN677" i="9"/>
  <c r="K678" i="9"/>
  <c r="L678" i="9"/>
  <c r="M678" i="9"/>
  <c r="N678" i="9"/>
  <c r="O678" i="9"/>
  <c r="P678" i="9"/>
  <c r="Q678" i="9"/>
  <c r="R678" i="9"/>
  <c r="S678" i="9"/>
  <c r="T678" i="9"/>
  <c r="U678" i="9"/>
  <c r="V678" i="9"/>
  <c r="W678" i="9"/>
  <c r="X678" i="9"/>
  <c r="Y678" i="9"/>
  <c r="Z678" i="9"/>
  <c r="AA678" i="9"/>
  <c r="AB678" i="9"/>
  <c r="AC678" i="9"/>
  <c r="AD678" i="9"/>
  <c r="AE678" i="9"/>
  <c r="AF678" i="9"/>
  <c r="AG678" i="9"/>
  <c r="AH678" i="9"/>
  <c r="AI678" i="9"/>
  <c r="AJ678" i="9"/>
  <c r="AK678" i="9"/>
  <c r="AL678" i="9"/>
  <c r="AM678" i="9"/>
  <c r="AN678" i="9"/>
  <c r="K679" i="9"/>
  <c r="L679" i="9"/>
  <c r="M679" i="9"/>
  <c r="N679" i="9"/>
  <c r="O679" i="9"/>
  <c r="P679" i="9"/>
  <c r="Q679" i="9"/>
  <c r="R679" i="9"/>
  <c r="S679" i="9"/>
  <c r="T679" i="9"/>
  <c r="U679" i="9"/>
  <c r="V679" i="9"/>
  <c r="W679" i="9"/>
  <c r="X679" i="9"/>
  <c r="Y679" i="9"/>
  <c r="Z679" i="9"/>
  <c r="AA679" i="9"/>
  <c r="AB679" i="9"/>
  <c r="AC679" i="9"/>
  <c r="AD679" i="9"/>
  <c r="AE679" i="9"/>
  <c r="AF679" i="9"/>
  <c r="AG679" i="9"/>
  <c r="AH679" i="9"/>
  <c r="AI679" i="9"/>
  <c r="AJ679" i="9"/>
  <c r="AK679" i="9"/>
  <c r="AL679" i="9"/>
  <c r="AM679" i="9"/>
  <c r="AN679" i="9"/>
  <c r="K680" i="9"/>
  <c r="L680" i="9"/>
  <c r="M680" i="9"/>
  <c r="N680" i="9"/>
  <c r="O680" i="9"/>
  <c r="P680" i="9"/>
  <c r="Q680" i="9"/>
  <c r="R680" i="9"/>
  <c r="S680" i="9"/>
  <c r="T680" i="9"/>
  <c r="U680" i="9"/>
  <c r="V680" i="9"/>
  <c r="W680" i="9"/>
  <c r="X680" i="9"/>
  <c r="Y680" i="9"/>
  <c r="Z680" i="9"/>
  <c r="AA680" i="9"/>
  <c r="AB680" i="9"/>
  <c r="AC680" i="9"/>
  <c r="AD680" i="9"/>
  <c r="AE680" i="9"/>
  <c r="AF680" i="9"/>
  <c r="AG680" i="9"/>
  <c r="AH680" i="9"/>
  <c r="AI680" i="9"/>
  <c r="AJ680" i="9"/>
  <c r="AK680" i="9"/>
  <c r="AL680" i="9"/>
  <c r="AM680" i="9"/>
  <c r="AN680" i="9"/>
  <c r="K681" i="9"/>
  <c r="L681" i="9"/>
  <c r="M681" i="9"/>
  <c r="N681" i="9"/>
  <c r="O681" i="9"/>
  <c r="P681" i="9"/>
  <c r="Q681" i="9"/>
  <c r="R681" i="9"/>
  <c r="S681" i="9"/>
  <c r="T681" i="9"/>
  <c r="U681" i="9"/>
  <c r="V681" i="9"/>
  <c r="W681" i="9"/>
  <c r="X681" i="9"/>
  <c r="Y681" i="9"/>
  <c r="Z681" i="9"/>
  <c r="AA681" i="9"/>
  <c r="AB681" i="9"/>
  <c r="AC681" i="9"/>
  <c r="AD681" i="9"/>
  <c r="AE681" i="9"/>
  <c r="AF681" i="9"/>
  <c r="AG681" i="9"/>
  <c r="AH681" i="9"/>
  <c r="AI681" i="9"/>
  <c r="AJ681" i="9"/>
  <c r="AK681" i="9"/>
  <c r="AL681" i="9"/>
  <c r="AM681" i="9"/>
  <c r="AN681" i="9"/>
  <c r="K682" i="9"/>
  <c r="L682" i="9"/>
  <c r="M682" i="9"/>
  <c r="N682" i="9"/>
  <c r="O682" i="9"/>
  <c r="P682" i="9"/>
  <c r="Q682" i="9"/>
  <c r="R682" i="9"/>
  <c r="S682" i="9"/>
  <c r="T682" i="9"/>
  <c r="U682" i="9"/>
  <c r="V682" i="9"/>
  <c r="W682" i="9"/>
  <c r="X682" i="9"/>
  <c r="Y682" i="9"/>
  <c r="Z682" i="9"/>
  <c r="AA682" i="9"/>
  <c r="AB682" i="9"/>
  <c r="AC682" i="9"/>
  <c r="AD682" i="9"/>
  <c r="AE682" i="9"/>
  <c r="AF682" i="9"/>
  <c r="AG682" i="9"/>
  <c r="AH682" i="9"/>
  <c r="AI682" i="9"/>
  <c r="AJ682" i="9"/>
  <c r="AK682" i="9"/>
  <c r="AL682" i="9"/>
  <c r="AM682" i="9"/>
  <c r="AN682" i="9"/>
  <c r="K683" i="9"/>
  <c r="L683" i="9"/>
  <c r="M683" i="9"/>
  <c r="N683" i="9"/>
  <c r="O683" i="9"/>
  <c r="P683" i="9"/>
  <c r="Q683" i="9"/>
  <c r="R683" i="9"/>
  <c r="S683" i="9"/>
  <c r="T683" i="9"/>
  <c r="U683" i="9"/>
  <c r="V683" i="9"/>
  <c r="W683" i="9"/>
  <c r="X683" i="9"/>
  <c r="Y683" i="9"/>
  <c r="Z683" i="9"/>
  <c r="AA683" i="9"/>
  <c r="AB683" i="9"/>
  <c r="AC683" i="9"/>
  <c r="AD683" i="9"/>
  <c r="AE683" i="9"/>
  <c r="AF683" i="9"/>
  <c r="AG683" i="9"/>
  <c r="AH683" i="9"/>
  <c r="AI683" i="9"/>
  <c r="AJ683" i="9"/>
  <c r="AK683" i="9"/>
  <c r="AL683" i="9"/>
  <c r="AM683" i="9"/>
  <c r="AN683" i="9"/>
  <c r="K684" i="9"/>
  <c r="L684" i="9"/>
  <c r="M684" i="9"/>
  <c r="N684" i="9"/>
  <c r="O684" i="9"/>
  <c r="P684" i="9"/>
  <c r="Q684" i="9"/>
  <c r="R684" i="9"/>
  <c r="S684" i="9"/>
  <c r="T684" i="9"/>
  <c r="U684" i="9"/>
  <c r="V684" i="9"/>
  <c r="W684" i="9"/>
  <c r="X684" i="9"/>
  <c r="Y684" i="9"/>
  <c r="Z684" i="9"/>
  <c r="AA684" i="9"/>
  <c r="AB684" i="9"/>
  <c r="AC684" i="9"/>
  <c r="AD684" i="9"/>
  <c r="AE684" i="9"/>
  <c r="AF684" i="9"/>
  <c r="AG684" i="9"/>
  <c r="AH684" i="9"/>
  <c r="AI684" i="9"/>
  <c r="AJ684" i="9"/>
  <c r="AK684" i="9"/>
  <c r="AL684" i="9"/>
  <c r="AM684" i="9"/>
  <c r="AN684" i="9"/>
  <c r="K685" i="9"/>
  <c r="L685" i="9"/>
  <c r="M685" i="9"/>
  <c r="N685" i="9"/>
  <c r="O685" i="9"/>
  <c r="P685" i="9"/>
  <c r="Q685" i="9"/>
  <c r="R685" i="9"/>
  <c r="S685" i="9"/>
  <c r="T685" i="9"/>
  <c r="U685" i="9"/>
  <c r="V685" i="9"/>
  <c r="W685" i="9"/>
  <c r="X685" i="9"/>
  <c r="Y685" i="9"/>
  <c r="Z685" i="9"/>
  <c r="AA685" i="9"/>
  <c r="AB685" i="9"/>
  <c r="AC685" i="9"/>
  <c r="AD685" i="9"/>
  <c r="AE685" i="9"/>
  <c r="AF685" i="9"/>
  <c r="AG685" i="9"/>
  <c r="AH685" i="9"/>
  <c r="AI685" i="9"/>
  <c r="AJ685" i="9"/>
  <c r="AK685" i="9"/>
  <c r="AL685" i="9"/>
  <c r="AM685" i="9"/>
  <c r="AN685" i="9"/>
  <c r="K686" i="9"/>
  <c r="L686" i="9"/>
  <c r="M686" i="9"/>
  <c r="N686" i="9"/>
  <c r="O686" i="9"/>
  <c r="P686" i="9"/>
  <c r="Q686" i="9"/>
  <c r="R686" i="9"/>
  <c r="S686" i="9"/>
  <c r="T686" i="9"/>
  <c r="U686" i="9"/>
  <c r="V686" i="9"/>
  <c r="W686" i="9"/>
  <c r="X686" i="9"/>
  <c r="Y686" i="9"/>
  <c r="Z686" i="9"/>
  <c r="AA686" i="9"/>
  <c r="AB686" i="9"/>
  <c r="AC686" i="9"/>
  <c r="AD686" i="9"/>
  <c r="AE686" i="9"/>
  <c r="AF686" i="9"/>
  <c r="AG686" i="9"/>
  <c r="AH686" i="9"/>
  <c r="AI686" i="9"/>
  <c r="AJ686" i="9"/>
  <c r="AK686" i="9"/>
  <c r="AL686" i="9"/>
  <c r="AM686" i="9"/>
  <c r="AN686" i="9"/>
  <c r="K687" i="9"/>
  <c r="L687" i="9"/>
  <c r="M687" i="9"/>
  <c r="N687" i="9"/>
  <c r="O687" i="9"/>
  <c r="P687" i="9"/>
  <c r="Q687" i="9"/>
  <c r="R687" i="9"/>
  <c r="S687" i="9"/>
  <c r="T687" i="9"/>
  <c r="U687" i="9"/>
  <c r="V687" i="9"/>
  <c r="W687" i="9"/>
  <c r="X687" i="9"/>
  <c r="Y687" i="9"/>
  <c r="Z687" i="9"/>
  <c r="AA687" i="9"/>
  <c r="AB687" i="9"/>
  <c r="AC687" i="9"/>
  <c r="AD687" i="9"/>
  <c r="AE687" i="9"/>
  <c r="AF687" i="9"/>
  <c r="AG687" i="9"/>
  <c r="AH687" i="9"/>
  <c r="AI687" i="9"/>
  <c r="AJ687" i="9"/>
  <c r="AK687" i="9"/>
  <c r="AL687" i="9"/>
  <c r="AM687" i="9"/>
  <c r="AN687" i="9"/>
  <c r="K688" i="9"/>
  <c r="L688" i="9"/>
  <c r="M688" i="9"/>
  <c r="N688" i="9"/>
  <c r="O688" i="9"/>
  <c r="P688" i="9"/>
  <c r="Q688" i="9"/>
  <c r="R688" i="9"/>
  <c r="S688" i="9"/>
  <c r="T688" i="9"/>
  <c r="U688" i="9"/>
  <c r="V688" i="9"/>
  <c r="W688" i="9"/>
  <c r="X688" i="9"/>
  <c r="Y688" i="9"/>
  <c r="Z688" i="9"/>
  <c r="AA688" i="9"/>
  <c r="AB688" i="9"/>
  <c r="AC688" i="9"/>
  <c r="AD688" i="9"/>
  <c r="AE688" i="9"/>
  <c r="AF688" i="9"/>
  <c r="AG688" i="9"/>
  <c r="AH688" i="9"/>
  <c r="AI688" i="9"/>
  <c r="AJ688" i="9"/>
  <c r="AK688" i="9"/>
  <c r="AL688" i="9"/>
  <c r="AM688" i="9"/>
  <c r="AN688" i="9"/>
  <c r="K689" i="9"/>
  <c r="L689" i="9"/>
  <c r="M689" i="9"/>
  <c r="N689" i="9"/>
  <c r="O689" i="9"/>
  <c r="P689" i="9"/>
  <c r="Q689" i="9"/>
  <c r="R689" i="9"/>
  <c r="S689" i="9"/>
  <c r="T689" i="9"/>
  <c r="U689" i="9"/>
  <c r="V689" i="9"/>
  <c r="W689" i="9"/>
  <c r="X689" i="9"/>
  <c r="Y689" i="9"/>
  <c r="Z689" i="9"/>
  <c r="AA689" i="9"/>
  <c r="AB689" i="9"/>
  <c r="AC689" i="9"/>
  <c r="AD689" i="9"/>
  <c r="AE689" i="9"/>
  <c r="AF689" i="9"/>
  <c r="AG689" i="9"/>
  <c r="AH689" i="9"/>
  <c r="AI689" i="9"/>
  <c r="AJ689" i="9"/>
  <c r="AK689" i="9"/>
  <c r="AL689" i="9"/>
  <c r="AM689" i="9"/>
  <c r="AN689" i="9"/>
  <c r="K690" i="9"/>
  <c r="L690" i="9"/>
  <c r="M690" i="9"/>
  <c r="N690" i="9"/>
  <c r="O690" i="9"/>
  <c r="P690" i="9"/>
  <c r="Q690" i="9"/>
  <c r="R690" i="9"/>
  <c r="S690" i="9"/>
  <c r="T690" i="9"/>
  <c r="U690" i="9"/>
  <c r="V690" i="9"/>
  <c r="W690" i="9"/>
  <c r="X690" i="9"/>
  <c r="Y690" i="9"/>
  <c r="Z690" i="9"/>
  <c r="AA690" i="9"/>
  <c r="AB690" i="9"/>
  <c r="AC690" i="9"/>
  <c r="AD690" i="9"/>
  <c r="AE690" i="9"/>
  <c r="AF690" i="9"/>
  <c r="AG690" i="9"/>
  <c r="AH690" i="9"/>
  <c r="AI690" i="9"/>
  <c r="AJ690" i="9"/>
  <c r="AK690" i="9"/>
  <c r="AL690" i="9"/>
  <c r="AM690" i="9"/>
  <c r="AN690" i="9"/>
  <c r="K691" i="9"/>
  <c r="L691" i="9"/>
  <c r="M691" i="9"/>
  <c r="N691" i="9"/>
  <c r="O691" i="9"/>
  <c r="P691" i="9"/>
  <c r="Q691" i="9"/>
  <c r="R691" i="9"/>
  <c r="S691" i="9"/>
  <c r="T691" i="9"/>
  <c r="U691" i="9"/>
  <c r="V691" i="9"/>
  <c r="W691" i="9"/>
  <c r="X691" i="9"/>
  <c r="Y691" i="9"/>
  <c r="Z691" i="9"/>
  <c r="AA691" i="9"/>
  <c r="AB691" i="9"/>
  <c r="AC691" i="9"/>
  <c r="AD691" i="9"/>
  <c r="AE691" i="9"/>
  <c r="AF691" i="9"/>
  <c r="AG691" i="9"/>
  <c r="AH691" i="9"/>
  <c r="AI691" i="9"/>
  <c r="AJ691" i="9"/>
  <c r="AK691" i="9"/>
  <c r="AL691" i="9"/>
  <c r="AM691" i="9"/>
  <c r="AN691" i="9"/>
  <c r="K692" i="9"/>
  <c r="L692" i="9"/>
  <c r="M692" i="9"/>
  <c r="N692" i="9"/>
  <c r="O692" i="9"/>
  <c r="P692" i="9"/>
  <c r="Q692" i="9"/>
  <c r="R692" i="9"/>
  <c r="S692" i="9"/>
  <c r="T692" i="9"/>
  <c r="U692" i="9"/>
  <c r="V692" i="9"/>
  <c r="W692" i="9"/>
  <c r="X692" i="9"/>
  <c r="Y692" i="9"/>
  <c r="Z692" i="9"/>
  <c r="AA692" i="9"/>
  <c r="AB692" i="9"/>
  <c r="AC692" i="9"/>
  <c r="AD692" i="9"/>
  <c r="AE692" i="9"/>
  <c r="AF692" i="9"/>
  <c r="AG692" i="9"/>
  <c r="AH692" i="9"/>
  <c r="AI692" i="9"/>
  <c r="AJ692" i="9"/>
  <c r="AK692" i="9"/>
  <c r="AL692" i="9"/>
  <c r="AM692" i="9"/>
  <c r="AN692" i="9"/>
  <c r="K693" i="9"/>
  <c r="L693" i="9"/>
  <c r="M693" i="9"/>
  <c r="N693" i="9"/>
  <c r="O693" i="9"/>
  <c r="P693" i="9"/>
  <c r="Q693" i="9"/>
  <c r="R693" i="9"/>
  <c r="S693" i="9"/>
  <c r="T693" i="9"/>
  <c r="U693" i="9"/>
  <c r="V693" i="9"/>
  <c r="W693" i="9"/>
  <c r="X693" i="9"/>
  <c r="Y693" i="9"/>
  <c r="Z693" i="9"/>
  <c r="AA693" i="9"/>
  <c r="AB693" i="9"/>
  <c r="AC693" i="9"/>
  <c r="AD693" i="9"/>
  <c r="AE693" i="9"/>
  <c r="AF693" i="9"/>
  <c r="AG693" i="9"/>
  <c r="AH693" i="9"/>
  <c r="AI693" i="9"/>
  <c r="AJ693" i="9"/>
  <c r="AK693" i="9"/>
  <c r="AL693" i="9"/>
  <c r="AM693" i="9"/>
  <c r="AN693" i="9"/>
  <c r="K694" i="9"/>
  <c r="L694" i="9"/>
  <c r="M694" i="9"/>
  <c r="N694" i="9"/>
  <c r="O694" i="9"/>
  <c r="P694" i="9"/>
  <c r="Q694" i="9"/>
  <c r="R694" i="9"/>
  <c r="S694" i="9"/>
  <c r="T694" i="9"/>
  <c r="U694" i="9"/>
  <c r="V694" i="9"/>
  <c r="W694" i="9"/>
  <c r="X694" i="9"/>
  <c r="Y694" i="9"/>
  <c r="Z694" i="9"/>
  <c r="AA694" i="9"/>
  <c r="AB694" i="9"/>
  <c r="AC694" i="9"/>
  <c r="AD694" i="9"/>
  <c r="AE694" i="9"/>
  <c r="AF694" i="9"/>
  <c r="AG694" i="9"/>
  <c r="AH694" i="9"/>
  <c r="AI694" i="9"/>
  <c r="AJ694" i="9"/>
  <c r="AK694" i="9"/>
  <c r="AL694" i="9"/>
  <c r="AM694" i="9"/>
  <c r="AN694" i="9"/>
  <c r="K695" i="9"/>
  <c r="L695" i="9"/>
  <c r="M695" i="9"/>
  <c r="N695" i="9"/>
  <c r="O695" i="9"/>
  <c r="P695" i="9"/>
  <c r="Q695" i="9"/>
  <c r="R695" i="9"/>
  <c r="S695" i="9"/>
  <c r="T695" i="9"/>
  <c r="U695" i="9"/>
  <c r="V695" i="9"/>
  <c r="W695" i="9"/>
  <c r="X695" i="9"/>
  <c r="Y695" i="9"/>
  <c r="Z695" i="9"/>
  <c r="AA695" i="9"/>
  <c r="AB695" i="9"/>
  <c r="AC695" i="9"/>
  <c r="AD695" i="9"/>
  <c r="AE695" i="9"/>
  <c r="AF695" i="9"/>
  <c r="AG695" i="9"/>
  <c r="AH695" i="9"/>
  <c r="AI695" i="9"/>
  <c r="AJ695" i="9"/>
  <c r="AK695" i="9"/>
  <c r="AL695" i="9"/>
  <c r="AM695" i="9"/>
  <c r="AN695" i="9"/>
  <c r="K696" i="9"/>
  <c r="L696" i="9"/>
  <c r="M696" i="9"/>
  <c r="N696" i="9"/>
  <c r="O696" i="9"/>
  <c r="P696" i="9"/>
  <c r="Q696" i="9"/>
  <c r="R696" i="9"/>
  <c r="S696" i="9"/>
  <c r="T696" i="9"/>
  <c r="U696" i="9"/>
  <c r="V696" i="9"/>
  <c r="W696" i="9"/>
  <c r="X696" i="9"/>
  <c r="Y696" i="9"/>
  <c r="Z696" i="9"/>
  <c r="AA696" i="9"/>
  <c r="AB696" i="9"/>
  <c r="AC696" i="9"/>
  <c r="AD696" i="9"/>
  <c r="AE696" i="9"/>
  <c r="AF696" i="9"/>
  <c r="AG696" i="9"/>
  <c r="AH696" i="9"/>
  <c r="AI696" i="9"/>
  <c r="AJ696" i="9"/>
  <c r="AK696" i="9"/>
  <c r="AL696" i="9"/>
  <c r="AM696" i="9"/>
  <c r="AN696" i="9"/>
  <c r="K697" i="9"/>
  <c r="L697" i="9"/>
  <c r="M697" i="9"/>
  <c r="N697" i="9"/>
  <c r="O697" i="9"/>
  <c r="P697" i="9"/>
  <c r="Q697" i="9"/>
  <c r="R697" i="9"/>
  <c r="S697" i="9"/>
  <c r="T697" i="9"/>
  <c r="U697" i="9"/>
  <c r="V697" i="9"/>
  <c r="W697" i="9"/>
  <c r="X697" i="9"/>
  <c r="Y697" i="9"/>
  <c r="Z697" i="9"/>
  <c r="AA697" i="9"/>
  <c r="AB697" i="9"/>
  <c r="AC697" i="9"/>
  <c r="AD697" i="9"/>
  <c r="AE697" i="9"/>
  <c r="AF697" i="9"/>
  <c r="AG697" i="9"/>
  <c r="AH697" i="9"/>
  <c r="AI697" i="9"/>
  <c r="AJ697" i="9"/>
  <c r="AK697" i="9"/>
  <c r="AL697" i="9"/>
  <c r="AM697" i="9"/>
  <c r="AN697" i="9"/>
  <c r="K698" i="9"/>
  <c r="L698" i="9"/>
  <c r="M698" i="9"/>
  <c r="N698" i="9"/>
  <c r="O698" i="9"/>
  <c r="P698" i="9"/>
  <c r="Q698" i="9"/>
  <c r="R698" i="9"/>
  <c r="S698" i="9"/>
  <c r="T698" i="9"/>
  <c r="U698" i="9"/>
  <c r="V698" i="9"/>
  <c r="W698" i="9"/>
  <c r="X698" i="9"/>
  <c r="Y698" i="9"/>
  <c r="Z698" i="9"/>
  <c r="AA698" i="9"/>
  <c r="AB698" i="9"/>
  <c r="AC698" i="9"/>
  <c r="AD698" i="9"/>
  <c r="AE698" i="9"/>
  <c r="AF698" i="9"/>
  <c r="AG698" i="9"/>
  <c r="AH698" i="9"/>
  <c r="AI698" i="9"/>
  <c r="AJ698" i="9"/>
  <c r="AK698" i="9"/>
  <c r="AL698" i="9"/>
  <c r="AM698" i="9"/>
  <c r="AN698" i="9"/>
  <c r="K699" i="9"/>
  <c r="L699" i="9"/>
  <c r="M699" i="9"/>
  <c r="N699" i="9"/>
  <c r="O699" i="9"/>
  <c r="P699" i="9"/>
  <c r="Q699" i="9"/>
  <c r="R699" i="9"/>
  <c r="S699" i="9"/>
  <c r="T699" i="9"/>
  <c r="U699" i="9"/>
  <c r="V699" i="9"/>
  <c r="W699" i="9"/>
  <c r="X699" i="9"/>
  <c r="Y699" i="9"/>
  <c r="Z699" i="9"/>
  <c r="AA699" i="9"/>
  <c r="AB699" i="9"/>
  <c r="AC699" i="9"/>
  <c r="AD699" i="9"/>
  <c r="AE699" i="9"/>
  <c r="AF699" i="9"/>
  <c r="AG699" i="9"/>
  <c r="AH699" i="9"/>
  <c r="AI699" i="9"/>
  <c r="AJ699" i="9"/>
  <c r="AK699" i="9"/>
  <c r="AL699" i="9"/>
  <c r="AM699" i="9"/>
  <c r="AN699" i="9"/>
  <c r="K700" i="9"/>
  <c r="L700" i="9"/>
  <c r="M700" i="9"/>
  <c r="N700" i="9"/>
  <c r="O700" i="9"/>
  <c r="P700" i="9"/>
  <c r="Q700" i="9"/>
  <c r="R700" i="9"/>
  <c r="S700" i="9"/>
  <c r="T700" i="9"/>
  <c r="U700" i="9"/>
  <c r="V700" i="9"/>
  <c r="W700" i="9"/>
  <c r="X700" i="9"/>
  <c r="Y700" i="9"/>
  <c r="Z700" i="9"/>
  <c r="AA700" i="9"/>
  <c r="AB700" i="9"/>
  <c r="AC700" i="9"/>
  <c r="AD700" i="9"/>
  <c r="AE700" i="9"/>
  <c r="AF700" i="9"/>
  <c r="AG700" i="9"/>
  <c r="AH700" i="9"/>
  <c r="AI700" i="9"/>
  <c r="AJ700" i="9"/>
  <c r="AK700" i="9"/>
  <c r="AL700" i="9"/>
  <c r="AM700" i="9"/>
  <c r="AN700" i="9"/>
  <c r="K701" i="9"/>
  <c r="L701" i="9"/>
  <c r="M701" i="9"/>
  <c r="N701" i="9"/>
  <c r="O701" i="9"/>
  <c r="P701" i="9"/>
  <c r="Q701" i="9"/>
  <c r="R701" i="9"/>
  <c r="S701" i="9"/>
  <c r="T701" i="9"/>
  <c r="U701" i="9"/>
  <c r="V701" i="9"/>
  <c r="W701" i="9"/>
  <c r="X701" i="9"/>
  <c r="Y701" i="9"/>
  <c r="Z701" i="9"/>
  <c r="AA701" i="9"/>
  <c r="AB701" i="9"/>
  <c r="AC701" i="9"/>
  <c r="AD701" i="9"/>
  <c r="AE701" i="9"/>
  <c r="AF701" i="9"/>
  <c r="AG701" i="9"/>
  <c r="AH701" i="9"/>
  <c r="AI701" i="9"/>
  <c r="AJ701" i="9"/>
  <c r="AK701" i="9"/>
  <c r="AL701" i="9"/>
  <c r="AM701" i="9"/>
  <c r="AN701" i="9"/>
  <c r="K702" i="9"/>
  <c r="L702" i="9"/>
  <c r="M702" i="9"/>
  <c r="N702" i="9"/>
  <c r="O702" i="9"/>
  <c r="P702" i="9"/>
  <c r="Q702" i="9"/>
  <c r="R702" i="9"/>
  <c r="S702" i="9"/>
  <c r="T702" i="9"/>
  <c r="U702" i="9"/>
  <c r="V702" i="9"/>
  <c r="W702" i="9"/>
  <c r="X702" i="9"/>
  <c r="Y702" i="9"/>
  <c r="Z702" i="9"/>
  <c r="AA702" i="9"/>
  <c r="AB702" i="9"/>
  <c r="AC702" i="9"/>
  <c r="AD702" i="9"/>
  <c r="AE702" i="9"/>
  <c r="AF702" i="9"/>
  <c r="AG702" i="9"/>
  <c r="AH702" i="9"/>
  <c r="AI702" i="9"/>
  <c r="AJ702" i="9"/>
  <c r="AK702" i="9"/>
  <c r="AL702" i="9"/>
  <c r="AM702" i="9"/>
  <c r="AN702" i="9"/>
  <c r="K703" i="9"/>
  <c r="L703" i="9"/>
  <c r="M703" i="9"/>
  <c r="N703" i="9"/>
  <c r="O703" i="9"/>
  <c r="P703" i="9"/>
  <c r="Q703" i="9"/>
  <c r="R703" i="9"/>
  <c r="S703" i="9"/>
  <c r="T703" i="9"/>
  <c r="U703" i="9"/>
  <c r="V703" i="9"/>
  <c r="W703" i="9"/>
  <c r="X703" i="9"/>
  <c r="Y703" i="9"/>
  <c r="Z703" i="9"/>
  <c r="AA703" i="9"/>
  <c r="AB703" i="9"/>
  <c r="AC703" i="9"/>
  <c r="AD703" i="9"/>
  <c r="AE703" i="9"/>
  <c r="AF703" i="9"/>
  <c r="AG703" i="9"/>
  <c r="AH703" i="9"/>
  <c r="AI703" i="9"/>
  <c r="AJ703" i="9"/>
  <c r="AK703" i="9"/>
  <c r="AL703" i="9"/>
  <c r="AM703" i="9"/>
  <c r="AN703" i="9"/>
  <c r="K704" i="9"/>
  <c r="L704" i="9"/>
  <c r="M704" i="9"/>
  <c r="N704" i="9"/>
  <c r="O704" i="9"/>
  <c r="P704" i="9"/>
  <c r="Q704" i="9"/>
  <c r="R704" i="9"/>
  <c r="S704" i="9"/>
  <c r="T704" i="9"/>
  <c r="U704" i="9"/>
  <c r="V704" i="9"/>
  <c r="W704" i="9"/>
  <c r="X704" i="9"/>
  <c r="Y704" i="9"/>
  <c r="Z704" i="9"/>
  <c r="AA704" i="9"/>
  <c r="AB704" i="9"/>
  <c r="AC704" i="9"/>
  <c r="AD704" i="9"/>
  <c r="AE704" i="9"/>
  <c r="AF704" i="9"/>
  <c r="AG704" i="9"/>
  <c r="AH704" i="9"/>
  <c r="AI704" i="9"/>
  <c r="AJ704" i="9"/>
  <c r="AK704" i="9"/>
  <c r="AL704" i="9"/>
  <c r="AM704" i="9"/>
  <c r="AN704" i="9"/>
  <c r="K705" i="9"/>
  <c r="L705" i="9"/>
  <c r="M705" i="9"/>
  <c r="N705" i="9"/>
  <c r="O705" i="9"/>
  <c r="P705" i="9"/>
  <c r="Q705" i="9"/>
  <c r="R705" i="9"/>
  <c r="S705" i="9"/>
  <c r="T705" i="9"/>
  <c r="U705" i="9"/>
  <c r="V705" i="9"/>
  <c r="W705" i="9"/>
  <c r="X705" i="9"/>
  <c r="Y705" i="9"/>
  <c r="Z705" i="9"/>
  <c r="AA705" i="9"/>
  <c r="AB705" i="9"/>
  <c r="AC705" i="9"/>
  <c r="AD705" i="9"/>
  <c r="AE705" i="9"/>
  <c r="AF705" i="9"/>
  <c r="AG705" i="9"/>
  <c r="AH705" i="9"/>
  <c r="AI705" i="9"/>
  <c r="AJ705" i="9"/>
  <c r="AK705" i="9"/>
  <c r="AL705" i="9"/>
  <c r="AM705" i="9"/>
  <c r="AN705" i="9"/>
  <c r="K706" i="9"/>
  <c r="L706" i="9"/>
  <c r="M706" i="9"/>
  <c r="N706" i="9"/>
  <c r="O706" i="9"/>
  <c r="P706" i="9"/>
  <c r="Q706" i="9"/>
  <c r="R706" i="9"/>
  <c r="S706" i="9"/>
  <c r="T706" i="9"/>
  <c r="U706" i="9"/>
  <c r="V706" i="9"/>
  <c r="W706" i="9"/>
  <c r="X706" i="9"/>
  <c r="Y706" i="9"/>
  <c r="Z706" i="9"/>
  <c r="AA706" i="9"/>
  <c r="AB706" i="9"/>
  <c r="AC706" i="9"/>
  <c r="AD706" i="9"/>
  <c r="AE706" i="9"/>
  <c r="AF706" i="9"/>
  <c r="AG706" i="9"/>
  <c r="AH706" i="9"/>
  <c r="AI706" i="9"/>
  <c r="AJ706" i="9"/>
  <c r="AK706" i="9"/>
  <c r="AL706" i="9"/>
  <c r="AM706" i="9"/>
  <c r="AN706" i="9"/>
  <c r="K707" i="9"/>
  <c r="L707" i="9"/>
  <c r="M707" i="9"/>
  <c r="N707" i="9"/>
  <c r="O707" i="9"/>
  <c r="P707" i="9"/>
  <c r="Q707" i="9"/>
  <c r="R707" i="9"/>
  <c r="S707" i="9"/>
  <c r="T707" i="9"/>
  <c r="U707" i="9"/>
  <c r="V707" i="9"/>
  <c r="W707" i="9"/>
  <c r="X707" i="9"/>
  <c r="Y707" i="9"/>
  <c r="Z707" i="9"/>
  <c r="AA707" i="9"/>
  <c r="AB707" i="9"/>
  <c r="AC707" i="9"/>
  <c r="AD707" i="9"/>
  <c r="AE707" i="9"/>
  <c r="AF707" i="9"/>
  <c r="AG707" i="9"/>
  <c r="AH707" i="9"/>
  <c r="AI707" i="9"/>
  <c r="AJ707" i="9"/>
  <c r="AK707" i="9"/>
  <c r="AL707" i="9"/>
  <c r="AM707" i="9"/>
  <c r="AN707" i="9"/>
  <c r="K708" i="9"/>
  <c r="L708" i="9"/>
  <c r="M708" i="9"/>
  <c r="N708" i="9"/>
  <c r="O708" i="9"/>
  <c r="P708" i="9"/>
  <c r="Q708" i="9"/>
  <c r="R708" i="9"/>
  <c r="S708" i="9"/>
  <c r="T708" i="9"/>
  <c r="U708" i="9"/>
  <c r="V708" i="9"/>
  <c r="W708" i="9"/>
  <c r="X708" i="9"/>
  <c r="Y708" i="9"/>
  <c r="Z708" i="9"/>
  <c r="AA708" i="9"/>
  <c r="AB708" i="9"/>
  <c r="AC708" i="9"/>
  <c r="AD708" i="9"/>
  <c r="AE708" i="9"/>
  <c r="AF708" i="9"/>
  <c r="AG708" i="9"/>
  <c r="AH708" i="9"/>
  <c r="AI708" i="9"/>
  <c r="AJ708" i="9"/>
  <c r="AK708" i="9"/>
  <c r="AL708" i="9"/>
  <c r="AM708" i="9"/>
  <c r="AN708" i="9"/>
  <c r="K709" i="9"/>
  <c r="L709" i="9"/>
  <c r="M709" i="9"/>
  <c r="N709" i="9"/>
  <c r="O709" i="9"/>
  <c r="P709" i="9"/>
  <c r="Q709" i="9"/>
  <c r="R709" i="9"/>
  <c r="S709" i="9"/>
  <c r="T709" i="9"/>
  <c r="U709" i="9"/>
  <c r="V709" i="9"/>
  <c r="W709" i="9"/>
  <c r="X709" i="9"/>
  <c r="Y709" i="9"/>
  <c r="Z709" i="9"/>
  <c r="AA709" i="9"/>
  <c r="AB709" i="9"/>
  <c r="AC709" i="9"/>
  <c r="AD709" i="9"/>
  <c r="AE709" i="9"/>
  <c r="AF709" i="9"/>
  <c r="AG709" i="9"/>
  <c r="AH709" i="9"/>
  <c r="AI709" i="9"/>
  <c r="AJ709" i="9"/>
  <c r="AK709" i="9"/>
  <c r="AL709" i="9"/>
  <c r="AM709" i="9"/>
  <c r="AN709" i="9"/>
  <c r="K710" i="9"/>
  <c r="L710" i="9"/>
  <c r="M710" i="9"/>
  <c r="N710" i="9"/>
  <c r="O710" i="9"/>
  <c r="P710" i="9"/>
  <c r="Q710" i="9"/>
  <c r="R710" i="9"/>
  <c r="S710" i="9"/>
  <c r="T710" i="9"/>
  <c r="U710" i="9"/>
  <c r="V710" i="9"/>
  <c r="W710" i="9"/>
  <c r="X710" i="9"/>
  <c r="Y710" i="9"/>
  <c r="Z710" i="9"/>
  <c r="AA710" i="9"/>
  <c r="AB710" i="9"/>
  <c r="AC710" i="9"/>
  <c r="AD710" i="9"/>
  <c r="AE710" i="9"/>
  <c r="AF710" i="9"/>
  <c r="AG710" i="9"/>
  <c r="AH710" i="9"/>
  <c r="AI710" i="9"/>
  <c r="AJ710" i="9"/>
  <c r="AK710" i="9"/>
  <c r="AL710" i="9"/>
  <c r="AM710" i="9"/>
  <c r="AN710" i="9"/>
  <c r="K711" i="9"/>
  <c r="L711" i="9"/>
  <c r="M711" i="9"/>
  <c r="N711" i="9"/>
  <c r="O711" i="9"/>
  <c r="P711" i="9"/>
  <c r="Q711" i="9"/>
  <c r="R711" i="9"/>
  <c r="S711" i="9"/>
  <c r="T711" i="9"/>
  <c r="U711" i="9"/>
  <c r="V711" i="9"/>
  <c r="W711" i="9"/>
  <c r="X711" i="9"/>
  <c r="Y711" i="9"/>
  <c r="Z711" i="9"/>
  <c r="AA711" i="9"/>
  <c r="AB711" i="9"/>
  <c r="AC711" i="9"/>
  <c r="AD711" i="9"/>
  <c r="AE711" i="9"/>
  <c r="AF711" i="9"/>
  <c r="AG711" i="9"/>
  <c r="AH711" i="9"/>
  <c r="AI711" i="9"/>
  <c r="AJ711" i="9"/>
  <c r="AK711" i="9"/>
  <c r="AL711" i="9"/>
  <c r="AM711" i="9"/>
  <c r="AN711" i="9"/>
  <c r="K712" i="9"/>
  <c r="L712" i="9"/>
  <c r="M712" i="9"/>
  <c r="N712" i="9"/>
  <c r="O712" i="9"/>
  <c r="P712" i="9"/>
  <c r="Q712" i="9"/>
  <c r="R712" i="9"/>
  <c r="S712" i="9"/>
  <c r="T712" i="9"/>
  <c r="U712" i="9"/>
  <c r="V712" i="9"/>
  <c r="W712" i="9"/>
  <c r="X712" i="9"/>
  <c r="Y712" i="9"/>
  <c r="Z712" i="9"/>
  <c r="AA712" i="9"/>
  <c r="AB712" i="9"/>
  <c r="AC712" i="9"/>
  <c r="AD712" i="9"/>
  <c r="AE712" i="9"/>
  <c r="AF712" i="9"/>
  <c r="AG712" i="9"/>
  <c r="AH712" i="9"/>
  <c r="AI712" i="9"/>
  <c r="AJ712" i="9"/>
  <c r="AK712" i="9"/>
  <c r="AL712" i="9"/>
  <c r="AM712" i="9"/>
  <c r="AN712" i="9"/>
  <c r="K713" i="9"/>
  <c r="L713" i="9"/>
  <c r="M713" i="9"/>
  <c r="N713" i="9"/>
  <c r="O713" i="9"/>
  <c r="P713" i="9"/>
  <c r="Q713" i="9"/>
  <c r="R713" i="9"/>
  <c r="S713" i="9"/>
  <c r="T713" i="9"/>
  <c r="U713" i="9"/>
  <c r="V713" i="9"/>
  <c r="W713" i="9"/>
  <c r="X713" i="9"/>
  <c r="Y713" i="9"/>
  <c r="Z713" i="9"/>
  <c r="AA713" i="9"/>
  <c r="AB713" i="9"/>
  <c r="AC713" i="9"/>
  <c r="AD713" i="9"/>
  <c r="AE713" i="9"/>
  <c r="AF713" i="9"/>
  <c r="AG713" i="9"/>
  <c r="AH713" i="9"/>
  <c r="AI713" i="9"/>
  <c r="AJ713" i="9"/>
  <c r="AK713" i="9"/>
  <c r="AL713" i="9"/>
  <c r="AM713" i="9"/>
  <c r="AN713" i="9"/>
  <c r="K714" i="9"/>
  <c r="L714" i="9"/>
  <c r="M714" i="9"/>
  <c r="N714" i="9"/>
  <c r="O714" i="9"/>
  <c r="P714" i="9"/>
  <c r="Q714" i="9"/>
  <c r="R714" i="9"/>
  <c r="S714" i="9"/>
  <c r="T714" i="9"/>
  <c r="U714" i="9"/>
  <c r="V714" i="9"/>
  <c r="W714" i="9"/>
  <c r="X714" i="9"/>
  <c r="Y714" i="9"/>
  <c r="Z714" i="9"/>
  <c r="AA714" i="9"/>
  <c r="AB714" i="9"/>
  <c r="AC714" i="9"/>
  <c r="AD714" i="9"/>
  <c r="AE714" i="9"/>
  <c r="AF714" i="9"/>
  <c r="AG714" i="9"/>
  <c r="AH714" i="9"/>
  <c r="AI714" i="9"/>
  <c r="AJ714" i="9"/>
  <c r="AK714" i="9"/>
  <c r="AL714" i="9"/>
  <c r="AM714" i="9"/>
  <c r="AN714" i="9"/>
  <c r="K715" i="9"/>
  <c r="L715" i="9"/>
  <c r="M715" i="9"/>
  <c r="N715" i="9"/>
  <c r="O715" i="9"/>
  <c r="P715" i="9"/>
  <c r="Q715" i="9"/>
  <c r="R715" i="9"/>
  <c r="S715" i="9"/>
  <c r="T715" i="9"/>
  <c r="U715" i="9"/>
  <c r="V715" i="9"/>
  <c r="W715" i="9"/>
  <c r="X715" i="9"/>
  <c r="Y715" i="9"/>
  <c r="Z715" i="9"/>
  <c r="AA715" i="9"/>
  <c r="AB715" i="9"/>
  <c r="AC715" i="9"/>
  <c r="AD715" i="9"/>
  <c r="AE715" i="9"/>
  <c r="AF715" i="9"/>
  <c r="AG715" i="9"/>
  <c r="AH715" i="9"/>
  <c r="AI715" i="9"/>
  <c r="AJ715" i="9"/>
  <c r="AK715" i="9"/>
  <c r="AL715" i="9"/>
  <c r="AM715" i="9"/>
  <c r="AN715" i="9"/>
  <c r="K716" i="9"/>
  <c r="L716" i="9"/>
  <c r="M716" i="9"/>
  <c r="N716" i="9"/>
  <c r="O716" i="9"/>
  <c r="P716" i="9"/>
  <c r="Q716" i="9"/>
  <c r="R716" i="9"/>
  <c r="S716" i="9"/>
  <c r="T716" i="9"/>
  <c r="U716" i="9"/>
  <c r="V716" i="9"/>
  <c r="W716" i="9"/>
  <c r="X716" i="9"/>
  <c r="Y716" i="9"/>
  <c r="Z716" i="9"/>
  <c r="AA716" i="9"/>
  <c r="AB716" i="9"/>
  <c r="AC716" i="9"/>
  <c r="AD716" i="9"/>
  <c r="AE716" i="9"/>
  <c r="AF716" i="9"/>
  <c r="AG716" i="9"/>
  <c r="AH716" i="9"/>
  <c r="AI716" i="9"/>
  <c r="AJ716" i="9"/>
  <c r="AK716" i="9"/>
  <c r="AL716" i="9"/>
  <c r="AM716" i="9"/>
  <c r="AN716" i="9"/>
  <c r="K717" i="9"/>
  <c r="L717" i="9"/>
  <c r="M717" i="9"/>
  <c r="N717" i="9"/>
  <c r="O717" i="9"/>
  <c r="P717" i="9"/>
  <c r="Q717" i="9"/>
  <c r="R717" i="9"/>
  <c r="S717" i="9"/>
  <c r="T717" i="9"/>
  <c r="U717" i="9"/>
  <c r="V717" i="9"/>
  <c r="W717" i="9"/>
  <c r="X717" i="9"/>
  <c r="Y717" i="9"/>
  <c r="Z717" i="9"/>
  <c r="AA717" i="9"/>
  <c r="AB717" i="9"/>
  <c r="AC717" i="9"/>
  <c r="AD717" i="9"/>
  <c r="AE717" i="9"/>
  <c r="AF717" i="9"/>
  <c r="AG717" i="9"/>
  <c r="AH717" i="9"/>
  <c r="AI717" i="9"/>
  <c r="AJ717" i="9"/>
  <c r="AK717" i="9"/>
  <c r="AL717" i="9"/>
  <c r="AM717" i="9"/>
  <c r="AN717" i="9"/>
  <c r="K718" i="9"/>
  <c r="L718" i="9"/>
  <c r="M718" i="9"/>
  <c r="N718" i="9"/>
  <c r="O718" i="9"/>
  <c r="P718" i="9"/>
  <c r="Q718" i="9"/>
  <c r="R718" i="9"/>
  <c r="S718" i="9"/>
  <c r="T718" i="9"/>
  <c r="U718" i="9"/>
  <c r="V718" i="9"/>
  <c r="W718" i="9"/>
  <c r="X718" i="9"/>
  <c r="Y718" i="9"/>
  <c r="Z718" i="9"/>
  <c r="AA718" i="9"/>
  <c r="AB718" i="9"/>
  <c r="AC718" i="9"/>
  <c r="AD718" i="9"/>
  <c r="AE718" i="9"/>
  <c r="AF718" i="9"/>
  <c r="AG718" i="9"/>
  <c r="AH718" i="9"/>
  <c r="AI718" i="9"/>
  <c r="AJ718" i="9"/>
  <c r="AK718" i="9"/>
  <c r="AL718" i="9"/>
  <c r="AM718" i="9"/>
  <c r="AN718" i="9"/>
  <c r="K719" i="9"/>
  <c r="L719" i="9"/>
  <c r="M719" i="9"/>
  <c r="N719" i="9"/>
  <c r="O719" i="9"/>
  <c r="P719" i="9"/>
  <c r="Q719" i="9"/>
  <c r="R719" i="9"/>
  <c r="S719" i="9"/>
  <c r="T719" i="9"/>
  <c r="U719" i="9"/>
  <c r="V719" i="9"/>
  <c r="W719" i="9"/>
  <c r="X719" i="9"/>
  <c r="Y719" i="9"/>
  <c r="Z719" i="9"/>
  <c r="AA719" i="9"/>
  <c r="AB719" i="9"/>
  <c r="AC719" i="9"/>
  <c r="AD719" i="9"/>
  <c r="AE719" i="9"/>
  <c r="AF719" i="9"/>
  <c r="AG719" i="9"/>
  <c r="AH719" i="9"/>
  <c r="AI719" i="9"/>
  <c r="AJ719" i="9"/>
  <c r="AK719" i="9"/>
  <c r="AL719" i="9"/>
  <c r="AM719" i="9"/>
  <c r="AN719" i="9"/>
  <c r="K720" i="9"/>
  <c r="L720" i="9"/>
  <c r="M720" i="9"/>
  <c r="N720" i="9"/>
  <c r="O720" i="9"/>
  <c r="P720" i="9"/>
  <c r="Q720" i="9"/>
  <c r="R720" i="9"/>
  <c r="S720" i="9"/>
  <c r="T720" i="9"/>
  <c r="U720" i="9"/>
  <c r="V720" i="9"/>
  <c r="W720" i="9"/>
  <c r="X720" i="9"/>
  <c r="Y720" i="9"/>
  <c r="Z720" i="9"/>
  <c r="AA720" i="9"/>
  <c r="AB720" i="9"/>
  <c r="AC720" i="9"/>
  <c r="AD720" i="9"/>
  <c r="AE720" i="9"/>
  <c r="AF720" i="9"/>
  <c r="AG720" i="9"/>
  <c r="AH720" i="9"/>
  <c r="AI720" i="9"/>
  <c r="AJ720" i="9"/>
  <c r="AK720" i="9"/>
  <c r="AL720" i="9"/>
  <c r="AM720" i="9"/>
  <c r="AN720" i="9"/>
  <c r="K721" i="9"/>
  <c r="L721" i="9"/>
  <c r="M721" i="9"/>
  <c r="N721" i="9"/>
  <c r="O721" i="9"/>
  <c r="P721" i="9"/>
  <c r="Q721" i="9"/>
  <c r="R721" i="9"/>
  <c r="S721" i="9"/>
  <c r="T721" i="9"/>
  <c r="U721" i="9"/>
  <c r="V721" i="9"/>
  <c r="W721" i="9"/>
  <c r="X721" i="9"/>
  <c r="Y721" i="9"/>
  <c r="Z721" i="9"/>
  <c r="AA721" i="9"/>
  <c r="AB721" i="9"/>
  <c r="AC721" i="9"/>
  <c r="AD721" i="9"/>
  <c r="AE721" i="9"/>
  <c r="AF721" i="9"/>
  <c r="AG721" i="9"/>
  <c r="AH721" i="9"/>
  <c r="AI721" i="9"/>
  <c r="AJ721" i="9"/>
  <c r="AK721" i="9"/>
  <c r="AL721" i="9"/>
  <c r="AM721" i="9"/>
  <c r="AN721" i="9"/>
  <c r="K722" i="9"/>
  <c r="L722" i="9"/>
  <c r="M722" i="9"/>
  <c r="N722" i="9"/>
  <c r="O722" i="9"/>
  <c r="P722" i="9"/>
  <c r="Q722" i="9"/>
  <c r="R722" i="9"/>
  <c r="S722" i="9"/>
  <c r="T722" i="9"/>
  <c r="U722" i="9"/>
  <c r="V722" i="9"/>
  <c r="W722" i="9"/>
  <c r="X722" i="9"/>
  <c r="Y722" i="9"/>
  <c r="Z722" i="9"/>
  <c r="AA722" i="9"/>
  <c r="AB722" i="9"/>
  <c r="AC722" i="9"/>
  <c r="AD722" i="9"/>
  <c r="AE722" i="9"/>
  <c r="AF722" i="9"/>
  <c r="AG722" i="9"/>
  <c r="AH722" i="9"/>
  <c r="AI722" i="9"/>
  <c r="AJ722" i="9"/>
  <c r="AK722" i="9"/>
  <c r="AL722" i="9"/>
  <c r="AM722" i="9"/>
  <c r="AN722" i="9"/>
  <c r="K723" i="9"/>
  <c r="L723" i="9"/>
  <c r="M723" i="9"/>
  <c r="N723" i="9"/>
  <c r="O723" i="9"/>
  <c r="P723" i="9"/>
  <c r="Q723" i="9"/>
  <c r="R723" i="9"/>
  <c r="S723" i="9"/>
  <c r="T723" i="9"/>
  <c r="U723" i="9"/>
  <c r="V723" i="9"/>
  <c r="W723" i="9"/>
  <c r="X723" i="9"/>
  <c r="Y723" i="9"/>
  <c r="Z723" i="9"/>
  <c r="AA723" i="9"/>
  <c r="AB723" i="9"/>
  <c r="AC723" i="9"/>
  <c r="AD723" i="9"/>
  <c r="AE723" i="9"/>
  <c r="AF723" i="9"/>
  <c r="AG723" i="9"/>
  <c r="AH723" i="9"/>
  <c r="AI723" i="9"/>
  <c r="AJ723" i="9"/>
  <c r="AK723" i="9"/>
  <c r="AL723" i="9"/>
  <c r="AM723" i="9"/>
  <c r="AN723" i="9"/>
  <c r="K724" i="9"/>
  <c r="L724" i="9"/>
  <c r="M724" i="9"/>
  <c r="N724" i="9"/>
  <c r="O724" i="9"/>
  <c r="P724" i="9"/>
  <c r="Q724" i="9"/>
  <c r="R724" i="9"/>
  <c r="S724" i="9"/>
  <c r="T724" i="9"/>
  <c r="U724" i="9"/>
  <c r="V724" i="9"/>
  <c r="W724" i="9"/>
  <c r="X724" i="9"/>
  <c r="Y724" i="9"/>
  <c r="Z724" i="9"/>
  <c r="AA724" i="9"/>
  <c r="AB724" i="9"/>
  <c r="AC724" i="9"/>
  <c r="AD724" i="9"/>
  <c r="AE724" i="9"/>
  <c r="AF724" i="9"/>
  <c r="AG724" i="9"/>
  <c r="AH724" i="9"/>
  <c r="AI724" i="9"/>
  <c r="AJ724" i="9"/>
  <c r="AK724" i="9"/>
  <c r="AL724" i="9"/>
  <c r="AM724" i="9"/>
  <c r="AN724" i="9"/>
  <c r="K725" i="9"/>
  <c r="L725" i="9"/>
  <c r="M725" i="9"/>
  <c r="N725" i="9"/>
  <c r="O725" i="9"/>
  <c r="P725" i="9"/>
  <c r="Q725" i="9"/>
  <c r="R725" i="9"/>
  <c r="S725" i="9"/>
  <c r="T725" i="9"/>
  <c r="U725" i="9"/>
  <c r="V725" i="9"/>
  <c r="W725" i="9"/>
  <c r="X725" i="9"/>
  <c r="Y725" i="9"/>
  <c r="Z725" i="9"/>
  <c r="AA725" i="9"/>
  <c r="AB725" i="9"/>
  <c r="AC725" i="9"/>
  <c r="AD725" i="9"/>
  <c r="AE725" i="9"/>
  <c r="AF725" i="9"/>
  <c r="AG725" i="9"/>
  <c r="AH725" i="9"/>
  <c r="AI725" i="9"/>
  <c r="AJ725" i="9"/>
  <c r="AK725" i="9"/>
  <c r="AL725" i="9"/>
  <c r="AM725" i="9"/>
  <c r="AN725" i="9"/>
  <c r="K726" i="9"/>
  <c r="L726" i="9"/>
  <c r="M726" i="9"/>
  <c r="N726" i="9"/>
  <c r="O726" i="9"/>
  <c r="P726" i="9"/>
  <c r="Q726" i="9"/>
  <c r="R726" i="9"/>
  <c r="S726" i="9"/>
  <c r="T726" i="9"/>
  <c r="U726" i="9"/>
  <c r="V726" i="9"/>
  <c r="W726" i="9"/>
  <c r="X726" i="9"/>
  <c r="Y726" i="9"/>
  <c r="Z726" i="9"/>
  <c r="AA726" i="9"/>
  <c r="AB726" i="9"/>
  <c r="AC726" i="9"/>
  <c r="AD726" i="9"/>
  <c r="AE726" i="9"/>
  <c r="AF726" i="9"/>
  <c r="AG726" i="9"/>
  <c r="AH726" i="9"/>
  <c r="AI726" i="9"/>
  <c r="AJ726" i="9"/>
  <c r="AK726" i="9"/>
  <c r="AL726" i="9"/>
  <c r="AM726" i="9"/>
  <c r="AN726" i="9"/>
  <c r="K727" i="9"/>
  <c r="L727" i="9"/>
  <c r="M727" i="9"/>
  <c r="N727" i="9"/>
  <c r="O727" i="9"/>
  <c r="P727" i="9"/>
  <c r="Q727" i="9"/>
  <c r="R727" i="9"/>
  <c r="S727" i="9"/>
  <c r="T727" i="9"/>
  <c r="U727" i="9"/>
  <c r="V727" i="9"/>
  <c r="W727" i="9"/>
  <c r="X727" i="9"/>
  <c r="Y727" i="9"/>
  <c r="Z727" i="9"/>
  <c r="AA727" i="9"/>
  <c r="AB727" i="9"/>
  <c r="AC727" i="9"/>
  <c r="AD727" i="9"/>
  <c r="AE727" i="9"/>
  <c r="AF727" i="9"/>
  <c r="AG727" i="9"/>
  <c r="AH727" i="9"/>
  <c r="AI727" i="9"/>
  <c r="AJ727" i="9"/>
  <c r="AK727" i="9"/>
  <c r="AL727" i="9"/>
  <c r="AM727" i="9"/>
  <c r="AN727" i="9"/>
  <c r="K728" i="9"/>
  <c r="L728" i="9"/>
  <c r="M728" i="9"/>
  <c r="N728" i="9"/>
  <c r="O728" i="9"/>
  <c r="P728" i="9"/>
  <c r="Q728" i="9"/>
  <c r="R728" i="9"/>
  <c r="S728" i="9"/>
  <c r="T728" i="9"/>
  <c r="U728" i="9"/>
  <c r="V728" i="9"/>
  <c r="W728" i="9"/>
  <c r="X728" i="9"/>
  <c r="Y728" i="9"/>
  <c r="Z728" i="9"/>
  <c r="AA728" i="9"/>
  <c r="AB728" i="9"/>
  <c r="AC728" i="9"/>
  <c r="AD728" i="9"/>
  <c r="AE728" i="9"/>
  <c r="AF728" i="9"/>
  <c r="AG728" i="9"/>
  <c r="AH728" i="9"/>
  <c r="AI728" i="9"/>
  <c r="AJ728" i="9"/>
  <c r="AK728" i="9"/>
  <c r="AL728" i="9"/>
  <c r="AM728" i="9"/>
  <c r="AN728" i="9"/>
  <c r="K729" i="9"/>
  <c r="L729" i="9"/>
  <c r="M729" i="9"/>
  <c r="N729" i="9"/>
  <c r="O729" i="9"/>
  <c r="P729" i="9"/>
  <c r="Q729" i="9"/>
  <c r="R729" i="9"/>
  <c r="S729" i="9"/>
  <c r="T729" i="9"/>
  <c r="U729" i="9"/>
  <c r="V729" i="9"/>
  <c r="W729" i="9"/>
  <c r="X729" i="9"/>
  <c r="Y729" i="9"/>
  <c r="Z729" i="9"/>
  <c r="AA729" i="9"/>
  <c r="AB729" i="9"/>
  <c r="AC729" i="9"/>
  <c r="AD729" i="9"/>
  <c r="AE729" i="9"/>
  <c r="AF729" i="9"/>
  <c r="AG729" i="9"/>
  <c r="AH729" i="9"/>
  <c r="AI729" i="9"/>
  <c r="AJ729" i="9"/>
  <c r="AK729" i="9"/>
  <c r="AL729" i="9"/>
  <c r="AM729" i="9"/>
  <c r="AN729" i="9"/>
  <c r="K730" i="9"/>
  <c r="L730" i="9"/>
  <c r="M730" i="9"/>
  <c r="N730" i="9"/>
  <c r="O730" i="9"/>
  <c r="P730" i="9"/>
  <c r="Q730" i="9"/>
  <c r="R730" i="9"/>
  <c r="S730" i="9"/>
  <c r="T730" i="9"/>
  <c r="U730" i="9"/>
  <c r="V730" i="9"/>
  <c r="W730" i="9"/>
  <c r="X730" i="9"/>
  <c r="Y730" i="9"/>
  <c r="Z730" i="9"/>
  <c r="AA730" i="9"/>
  <c r="AB730" i="9"/>
  <c r="AC730" i="9"/>
  <c r="AD730" i="9"/>
  <c r="AE730" i="9"/>
  <c r="AF730" i="9"/>
  <c r="AG730" i="9"/>
  <c r="AH730" i="9"/>
  <c r="AI730" i="9"/>
  <c r="AJ730" i="9"/>
  <c r="AK730" i="9"/>
  <c r="AL730" i="9"/>
  <c r="AM730" i="9"/>
  <c r="AN730" i="9"/>
  <c r="K731" i="9"/>
  <c r="L731" i="9"/>
  <c r="M731" i="9"/>
  <c r="N731" i="9"/>
  <c r="O731" i="9"/>
  <c r="P731" i="9"/>
  <c r="Q731" i="9"/>
  <c r="R731" i="9"/>
  <c r="S731" i="9"/>
  <c r="T731" i="9"/>
  <c r="U731" i="9"/>
  <c r="V731" i="9"/>
  <c r="W731" i="9"/>
  <c r="X731" i="9"/>
  <c r="Y731" i="9"/>
  <c r="Z731" i="9"/>
  <c r="AA731" i="9"/>
  <c r="AB731" i="9"/>
  <c r="AC731" i="9"/>
  <c r="AD731" i="9"/>
  <c r="AE731" i="9"/>
  <c r="AF731" i="9"/>
  <c r="AG731" i="9"/>
  <c r="AH731" i="9"/>
  <c r="AI731" i="9"/>
  <c r="AJ731" i="9"/>
  <c r="AK731" i="9"/>
  <c r="AL731" i="9"/>
  <c r="AM731" i="9"/>
  <c r="AN731" i="9"/>
  <c r="K732" i="9"/>
  <c r="L732" i="9"/>
  <c r="M732" i="9"/>
  <c r="N732" i="9"/>
  <c r="O732" i="9"/>
  <c r="P732" i="9"/>
  <c r="Q732" i="9"/>
  <c r="R732" i="9"/>
  <c r="S732" i="9"/>
  <c r="T732" i="9"/>
  <c r="U732" i="9"/>
  <c r="V732" i="9"/>
  <c r="W732" i="9"/>
  <c r="X732" i="9"/>
  <c r="Y732" i="9"/>
  <c r="Z732" i="9"/>
  <c r="AA732" i="9"/>
  <c r="AB732" i="9"/>
  <c r="AC732" i="9"/>
  <c r="AD732" i="9"/>
  <c r="AE732" i="9"/>
  <c r="AF732" i="9"/>
  <c r="AG732" i="9"/>
  <c r="AH732" i="9"/>
  <c r="AI732" i="9"/>
  <c r="AJ732" i="9"/>
  <c r="AK732" i="9"/>
  <c r="AL732" i="9"/>
  <c r="AM732" i="9"/>
  <c r="AN732" i="9"/>
  <c r="K733" i="9"/>
  <c r="L733" i="9"/>
  <c r="M733" i="9"/>
  <c r="N733" i="9"/>
  <c r="O733" i="9"/>
  <c r="P733" i="9"/>
  <c r="Q733" i="9"/>
  <c r="R733" i="9"/>
  <c r="S733" i="9"/>
  <c r="T733" i="9"/>
  <c r="U733" i="9"/>
  <c r="V733" i="9"/>
  <c r="W733" i="9"/>
  <c r="X733" i="9"/>
  <c r="Y733" i="9"/>
  <c r="Z733" i="9"/>
  <c r="AA733" i="9"/>
  <c r="AB733" i="9"/>
  <c r="AC733" i="9"/>
  <c r="AD733" i="9"/>
  <c r="AE733" i="9"/>
  <c r="AF733" i="9"/>
  <c r="AG733" i="9"/>
  <c r="AH733" i="9"/>
  <c r="AI733" i="9"/>
  <c r="AJ733" i="9"/>
  <c r="AK733" i="9"/>
  <c r="AL733" i="9"/>
  <c r="AM733" i="9"/>
  <c r="AN733" i="9"/>
  <c r="K734" i="9"/>
  <c r="L734" i="9"/>
  <c r="M734" i="9"/>
  <c r="N734" i="9"/>
  <c r="O734" i="9"/>
  <c r="P734" i="9"/>
  <c r="Q734" i="9"/>
  <c r="R734" i="9"/>
  <c r="S734" i="9"/>
  <c r="T734" i="9"/>
  <c r="U734" i="9"/>
  <c r="V734" i="9"/>
  <c r="W734" i="9"/>
  <c r="X734" i="9"/>
  <c r="Y734" i="9"/>
  <c r="Z734" i="9"/>
  <c r="AA734" i="9"/>
  <c r="AB734" i="9"/>
  <c r="AC734" i="9"/>
  <c r="AD734" i="9"/>
  <c r="AE734" i="9"/>
  <c r="AF734" i="9"/>
  <c r="AG734" i="9"/>
  <c r="AH734" i="9"/>
  <c r="AI734" i="9"/>
  <c r="AJ734" i="9"/>
  <c r="AK734" i="9"/>
  <c r="AL734" i="9"/>
  <c r="AM734" i="9"/>
  <c r="AN734" i="9"/>
  <c r="K735" i="9"/>
  <c r="L735" i="9"/>
  <c r="M735" i="9"/>
  <c r="N735" i="9"/>
  <c r="O735" i="9"/>
  <c r="P735" i="9"/>
  <c r="Q735" i="9"/>
  <c r="R735" i="9"/>
  <c r="S735" i="9"/>
  <c r="T735" i="9"/>
  <c r="U735" i="9"/>
  <c r="V735" i="9"/>
  <c r="W735" i="9"/>
  <c r="X735" i="9"/>
  <c r="Y735" i="9"/>
  <c r="Z735" i="9"/>
  <c r="AA735" i="9"/>
  <c r="AB735" i="9"/>
  <c r="AC735" i="9"/>
  <c r="AD735" i="9"/>
  <c r="AE735" i="9"/>
  <c r="AF735" i="9"/>
  <c r="AG735" i="9"/>
  <c r="AH735" i="9"/>
  <c r="AI735" i="9"/>
  <c r="AJ735" i="9"/>
  <c r="AK735" i="9"/>
  <c r="AL735" i="9"/>
  <c r="AM735" i="9"/>
  <c r="AN735" i="9"/>
  <c r="K736" i="9"/>
  <c r="L736" i="9"/>
  <c r="M736" i="9"/>
  <c r="N736" i="9"/>
  <c r="O736" i="9"/>
  <c r="P736" i="9"/>
  <c r="Q736" i="9"/>
  <c r="R736" i="9"/>
  <c r="S736" i="9"/>
  <c r="T736" i="9"/>
  <c r="U736" i="9"/>
  <c r="V736" i="9"/>
  <c r="W736" i="9"/>
  <c r="X736" i="9"/>
  <c r="Y736" i="9"/>
  <c r="Z736" i="9"/>
  <c r="AA736" i="9"/>
  <c r="AB736" i="9"/>
  <c r="AC736" i="9"/>
  <c r="AD736" i="9"/>
  <c r="AE736" i="9"/>
  <c r="AF736" i="9"/>
  <c r="AG736" i="9"/>
  <c r="AH736" i="9"/>
  <c r="AI736" i="9"/>
  <c r="AJ736" i="9"/>
  <c r="AK736" i="9"/>
  <c r="AL736" i="9"/>
  <c r="AM736" i="9"/>
  <c r="AN736" i="9"/>
  <c r="K737" i="9"/>
  <c r="L737" i="9"/>
  <c r="M737" i="9"/>
  <c r="N737" i="9"/>
  <c r="O737" i="9"/>
  <c r="P737" i="9"/>
  <c r="Q737" i="9"/>
  <c r="R737" i="9"/>
  <c r="S737" i="9"/>
  <c r="T737" i="9"/>
  <c r="U737" i="9"/>
  <c r="V737" i="9"/>
  <c r="W737" i="9"/>
  <c r="X737" i="9"/>
  <c r="Y737" i="9"/>
  <c r="Z737" i="9"/>
  <c r="AA737" i="9"/>
  <c r="AB737" i="9"/>
  <c r="AC737" i="9"/>
  <c r="AD737" i="9"/>
  <c r="AE737" i="9"/>
  <c r="AF737" i="9"/>
  <c r="AG737" i="9"/>
  <c r="AH737" i="9"/>
  <c r="AI737" i="9"/>
  <c r="AJ737" i="9"/>
  <c r="AK737" i="9"/>
  <c r="AL737" i="9"/>
  <c r="AM737" i="9"/>
  <c r="AN737" i="9"/>
  <c r="K738" i="9"/>
  <c r="L738" i="9"/>
  <c r="M738" i="9"/>
  <c r="N738" i="9"/>
  <c r="O738" i="9"/>
  <c r="P738" i="9"/>
  <c r="Q738" i="9"/>
  <c r="R738" i="9"/>
  <c r="S738" i="9"/>
  <c r="T738" i="9"/>
  <c r="U738" i="9"/>
  <c r="V738" i="9"/>
  <c r="W738" i="9"/>
  <c r="X738" i="9"/>
  <c r="Y738" i="9"/>
  <c r="Z738" i="9"/>
  <c r="AA738" i="9"/>
  <c r="AB738" i="9"/>
  <c r="AC738" i="9"/>
  <c r="AD738" i="9"/>
  <c r="AE738" i="9"/>
  <c r="AF738" i="9"/>
  <c r="AG738" i="9"/>
  <c r="AH738" i="9"/>
  <c r="AI738" i="9"/>
  <c r="AJ738" i="9"/>
  <c r="AK738" i="9"/>
  <c r="AL738" i="9"/>
  <c r="AM738" i="9"/>
  <c r="AN738" i="9"/>
  <c r="K739" i="9"/>
  <c r="L739" i="9"/>
  <c r="M739" i="9"/>
  <c r="N739" i="9"/>
  <c r="O739" i="9"/>
  <c r="P739" i="9"/>
  <c r="Q739" i="9"/>
  <c r="R739" i="9"/>
  <c r="S739" i="9"/>
  <c r="T739" i="9"/>
  <c r="U739" i="9"/>
  <c r="V739" i="9"/>
  <c r="W739" i="9"/>
  <c r="X739" i="9"/>
  <c r="Y739" i="9"/>
  <c r="Z739" i="9"/>
  <c r="AA739" i="9"/>
  <c r="AB739" i="9"/>
  <c r="AC739" i="9"/>
  <c r="AD739" i="9"/>
  <c r="AE739" i="9"/>
  <c r="AF739" i="9"/>
  <c r="AG739" i="9"/>
  <c r="AH739" i="9"/>
  <c r="AI739" i="9"/>
  <c r="AJ739" i="9"/>
  <c r="AK739" i="9"/>
  <c r="AL739" i="9"/>
  <c r="AM739" i="9"/>
  <c r="AN739" i="9"/>
  <c r="K740" i="9"/>
  <c r="L740" i="9"/>
  <c r="M740" i="9"/>
  <c r="N740" i="9"/>
  <c r="O740" i="9"/>
  <c r="P740" i="9"/>
  <c r="Q740" i="9"/>
  <c r="R740" i="9"/>
  <c r="S740" i="9"/>
  <c r="T740" i="9"/>
  <c r="U740" i="9"/>
  <c r="V740" i="9"/>
  <c r="W740" i="9"/>
  <c r="X740" i="9"/>
  <c r="Y740" i="9"/>
  <c r="Z740" i="9"/>
  <c r="AA740" i="9"/>
  <c r="AB740" i="9"/>
  <c r="AC740" i="9"/>
  <c r="AD740" i="9"/>
  <c r="AE740" i="9"/>
  <c r="AF740" i="9"/>
  <c r="AG740" i="9"/>
  <c r="AH740" i="9"/>
  <c r="AI740" i="9"/>
  <c r="AJ740" i="9"/>
  <c r="AK740" i="9"/>
  <c r="AL740" i="9"/>
  <c r="AM740" i="9"/>
  <c r="AN740" i="9"/>
  <c r="K741" i="9"/>
  <c r="L741" i="9"/>
  <c r="M741" i="9"/>
  <c r="N741" i="9"/>
  <c r="O741" i="9"/>
  <c r="P741" i="9"/>
  <c r="Q741" i="9"/>
  <c r="R741" i="9"/>
  <c r="S741" i="9"/>
  <c r="T741" i="9"/>
  <c r="U741" i="9"/>
  <c r="V741" i="9"/>
  <c r="W741" i="9"/>
  <c r="X741" i="9"/>
  <c r="Y741" i="9"/>
  <c r="Z741" i="9"/>
  <c r="AA741" i="9"/>
  <c r="AB741" i="9"/>
  <c r="AC741" i="9"/>
  <c r="AD741" i="9"/>
  <c r="AE741" i="9"/>
  <c r="AF741" i="9"/>
  <c r="AG741" i="9"/>
  <c r="AH741" i="9"/>
  <c r="AI741" i="9"/>
  <c r="AJ741" i="9"/>
  <c r="AK741" i="9"/>
  <c r="AL741" i="9"/>
  <c r="AM741" i="9"/>
  <c r="AN741" i="9"/>
  <c r="K742" i="9"/>
  <c r="L742" i="9"/>
  <c r="M742" i="9"/>
  <c r="N742" i="9"/>
  <c r="O742" i="9"/>
  <c r="P742" i="9"/>
  <c r="Q742" i="9"/>
  <c r="R742" i="9"/>
  <c r="S742" i="9"/>
  <c r="T742" i="9"/>
  <c r="U742" i="9"/>
  <c r="V742" i="9"/>
  <c r="W742" i="9"/>
  <c r="X742" i="9"/>
  <c r="Y742" i="9"/>
  <c r="Z742" i="9"/>
  <c r="AA742" i="9"/>
  <c r="AB742" i="9"/>
  <c r="AC742" i="9"/>
  <c r="AD742" i="9"/>
  <c r="AE742" i="9"/>
  <c r="AF742" i="9"/>
  <c r="AG742" i="9"/>
  <c r="AH742" i="9"/>
  <c r="AI742" i="9"/>
  <c r="AJ742" i="9"/>
  <c r="AK742" i="9"/>
  <c r="AL742" i="9"/>
  <c r="AM742" i="9"/>
  <c r="AN742" i="9"/>
  <c r="K743" i="9"/>
  <c r="L743" i="9"/>
  <c r="M743" i="9"/>
  <c r="N743" i="9"/>
  <c r="O743" i="9"/>
  <c r="P743" i="9"/>
  <c r="Q743" i="9"/>
  <c r="R743" i="9"/>
  <c r="S743" i="9"/>
  <c r="T743" i="9"/>
  <c r="U743" i="9"/>
  <c r="V743" i="9"/>
  <c r="W743" i="9"/>
  <c r="X743" i="9"/>
  <c r="Y743" i="9"/>
  <c r="Z743" i="9"/>
  <c r="AA743" i="9"/>
  <c r="AB743" i="9"/>
  <c r="AC743" i="9"/>
  <c r="AD743" i="9"/>
  <c r="AE743" i="9"/>
  <c r="AF743" i="9"/>
  <c r="AG743" i="9"/>
  <c r="AH743" i="9"/>
  <c r="AI743" i="9"/>
  <c r="AJ743" i="9"/>
  <c r="AK743" i="9"/>
  <c r="AL743" i="9"/>
  <c r="AM743" i="9"/>
  <c r="AN743" i="9"/>
  <c r="K744" i="9"/>
  <c r="L744" i="9"/>
  <c r="M744" i="9"/>
  <c r="N744" i="9"/>
  <c r="O744" i="9"/>
  <c r="P744" i="9"/>
  <c r="Q744" i="9"/>
  <c r="R744" i="9"/>
  <c r="S744" i="9"/>
  <c r="T744" i="9"/>
  <c r="U744" i="9"/>
  <c r="V744" i="9"/>
  <c r="W744" i="9"/>
  <c r="X744" i="9"/>
  <c r="Y744" i="9"/>
  <c r="Z744" i="9"/>
  <c r="AA744" i="9"/>
  <c r="AB744" i="9"/>
  <c r="AC744" i="9"/>
  <c r="AD744" i="9"/>
  <c r="AE744" i="9"/>
  <c r="AF744" i="9"/>
  <c r="AG744" i="9"/>
  <c r="AH744" i="9"/>
  <c r="AI744" i="9"/>
  <c r="AJ744" i="9"/>
  <c r="AK744" i="9"/>
  <c r="AL744" i="9"/>
  <c r="AM744" i="9"/>
  <c r="AN744" i="9"/>
  <c r="K745" i="9"/>
  <c r="L745" i="9"/>
  <c r="M745" i="9"/>
  <c r="N745" i="9"/>
  <c r="O745" i="9"/>
  <c r="P745" i="9"/>
  <c r="Q745" i="9"/>
  <c r="R745" i="9"/>
  <c r="S745" i="9"/>
  <c r="T745" i="9"/>
  <c r="U745" i="9"/>
  <c r="V745" i="9"/>
  <c r="W745" i="9"/>
  <c r="X745" i="9"/>
  <c r="Y745" i="9"/>
  <c r="Z745" i="9"/>
  <c r="AA745" i="9"/>
  <c r="AB745" i="9"/>
  <c r="AC745" i="9"/>
  <c r="AD745" i="9"/>
  <c r="AE745" i="9"/>
  <c r="AF745" i="9"/>
  <c r="AG745" i="9"/>
  <c r="AH745" i="9"/>
  <c r="AI745" i="9"/>
  <c r="AJ745" i="9"/>
  <c r="AK745" i="9"/>
  <c r="AL745" i="9"/>
  <c r="AM745" i="9"/>
  <c r="AN745" i="9"/>
  <c r="K746" i="9"/>
  <c r="L746" i="9"/>
  <c r="M746" i="9"/>
  <c r="N746" i="9"/>
  <c r="O746" i="9"/>
  <c r="P746" i="9"/>
  <c r="Q746" i="9"/>
  <c r="R746" i="9"/>
  <c r="S746" i="9"/>
  <c r="T746" i="9"/>
  <c r="U746" i="9"/>
  <c r="V746" i="9"/>
  <c r="W746" i="9"/>
  <c r="X746" i="9"/>
  <c r="Y746" i="9"/>
  <c r="Z746" i="9"/>
  <c r="AA746" i="9"/>
  <c r="AB746" i="9"/>
  <c r="AC746" i="9"/>
  <c r="AD746" i="9"/>
  <c r="AE746" i="9"/>
  <c r="AF746" i="9"/>
  <c r="AG746" i="9"/>
  <c r="AH746" i="9"/>
  <c r="AI746" i="9"/>
  <c r="AJ746" i="9"/>
  <c r="AK746" i="9"/>
  <c r="AL746" i="9"/>
  <c r="AM746" i="9"/>
  <c r="AN746" i="9"/>
  <c r="K747" i="9"/>
  <c r="L747" i="9"/>
  <c r="M747" i="9"/>
  <c r="N747" i="9"/>
  <c r="O747" i="9"/>
  <c r="P747" i="9"/>
  <c r="Q747" i="9"/>
  <c r="R747" i="9"/>
  <c r="S747" i="9"/>
  <c r="T747" i="9"/>
  <c r="U747" i="9"/>
  <c r="V747" i="9"/>
  <c r="W747" i="9"/>
  <c r="X747" i="9"/>
  <c r="Y747" i="9"/>
  <c r="Z747" i="9"/>
  <c r="AA747" i="9"/>
  <c r="AB747" i="9"/>
  <c r="AC747" i="9"/>
  <c r="AD747" i="9"/>
  <c r="AE747" i="9"/>
  <c r="AF747" i="9"/>
  <c r="AG747" i="9"/>
  <c r="AH747" i="9"/>
  <c r="AI747" i="9"/>
  <c r="AJ747" i="9"/>
  <c r="AK747" i="9"/>
  <c r="AL747" i="9"/>
  <c r="AM747" i="9"/>
  <c r="AN747" i="9"/>
  <c r="K748" i="9"/>
  <c r="L748" i="9"/>
  <c r="M748" i="9"/>
  <c r="N748" i="9"/>
  <c r="O748" i="9"/>
  <c r="P748" i="9"/>
  <c r="Q748" i="9"/>
  <c r="R748" i="9"/>
  <c r="S748" i="9"/>
  <c r="T748" i="9"/>
  <c r="U748" i="9"/>
  <c r="V748" i="9"/>
  <c r="W748" i="9"/>
  <c r="X748" i="9"/>
  <c r="Y748" i="9"/>
  <c r="Z748" i="9"/>
  <c r="AA748" i="9"/>
  <c r="AB748" i="9"/>
  <c r="AC748" i="9"/>
  <c r="AD748" i="9"/>
  <c r="AE748" i="9"/>
  <c r="AF748" i="9"/>
  <c r="AG748" i="9"/>
  <c r="AH748" i="9"/>
  <c r="AI748" i="9"/>
  <c r="AJ748" i="9"/>
  <c r="AK748" i="9"/>
  <c r="AL748" i="9"/>
  <c r="AM748" i="9"/>
  <c r="AN748" i="9"/>
  <c r="K749" i="9"/>
  <c r="L749" i="9"/>
  <c r="M749" i="9"/>
  <c r="N749" i="9"/>
  <c r="O749" i="9"/>
  <c r="P749" i="9"/>
  <c r="Q749" i="9"/>
  <c r="R749" i="9"/>
  <c r="S749" i="9"/>
  <c r="T749" i="9"/>
  <c r="U749" i="9"/>
  <c r="V749" i="9"/>
  <c r="W749" i="9"/>
  <c r="X749" i="9"/>
  <c r="Y749" i="9"/>
  <c r="Z749" i="9"/>
  <c r="AA749" i="9"/>
  <c r="AB749" i="9"/>
  <c r="AC749" i="9"/>
  <c r="AD749" i="9"/>
  <c r="AE749" i="9"/>
  <c r="AF749" i="9"/>
  <c r="AG749" i="9"/>
  <c r="AH749" i="9"/>
  <c r="AI749" i="9"/>
  <c r="AJ749" i="9"/>
  <c r="AK749" i="9"/>
  <c r="AL749" i="9"/>
  <c r="AM749" i="9"/>
  <c r="AN749" i="9"/>
  <c r="K750" i="9"/>
  <c r="L750" i="9"/>
  <c r="M750" i="9"/>
  <c r="N750" i="9"/>
  <c r="O750" i="9"/>
  <c r="P750" i="9"/>
  <c r="Q750" i="9"/>
  <c r="R750" i="9"/>
  <c r="S750" i="9"/>
  <c r="T750" i="9"/>
  <c r="U750" i="9"/>
  <c r="V750" i="9"/>
  <c r="W750" i="9"/>
  <c r="X750" i="9"/>
  <c r="Y750" i="9"/>
  <c r="Z750" i="9"/>
  <c r="AA750" i="9"/>
  <c r="AB750" i="9"/>
  <c r="AC750" i="9"/>
  <c r="AD750" i="9"/>
  <c r="AE750" i="9"/>
  <c r="AF750" i="9"/>
  <c r="AG750" i="9"/>
  <c r="AH750" i="9"/>
  <c r="AI750" i="9"/>
  <c r="AJ750" i="9"/>
  <c r="AK750" i="9"/>
  <c r="AL750" i="9"/>
  <c r="AM750" i="9"/>
  <c r="AN750" i="9"/>
  <c r="K751" i="9"/>
  <c r="L751" i="9"/>
  <c r="M751" i="9"/>
  <c r="N751" i="9"/>
  <c r="O751" i="9"/>
  <c r="P751" i="9"/>
  <c r="Q751" i="9"/>
  <c r="R751" i="9"/>
  <c r="S751" i="9"/>
  <c r="T751" i="9"/>
  <c r="U751" i="9"/>
  <c r="V751" i="9"/>
  <c r="W751" i="9"/>
  <c r="X751" i="9"/>
  <c r="Y751" i="9"/>
  <c r="Z751" i="9"/>
  <c r="AA751" i="9"/>
  <c r="AB751" i="9"/>
  <c r="AC751" i="9"/>
  <c r="AD751" i="9"/>
  <c r="AE751" i="9"/>
  <c r="AF751" i="9"/>
  <c r="AG751" i="9"/>
  <c r="AH751" i="9"/>
  <c r="AI751" i="9"/>
  <c r="AJ751" i="9"/>
  <c r="AK751" i="9"/>
  <c r="AL751" i="9"/>
  <c r="AM751" i="9"/>
  <c r="AN751" i="9"/>
  <c r="K752" i="9"/>
  <c r="L752" i="9"/>
  <c r="M752" i="9"/>
  <c r="N752" i="9"/>
  <c r="O752" i="9"/>
  <c r="P752" i="9"/>
  <c r="Q752" i="9"/>
  <c r="R752" i="9"/>
  <c r="S752" i="9"/>
  <c r="T752" i="9"/>
  <c r="U752" i="9"/>
  <c r="V752" i="9"/>
  <c r="W752" i="9"/>
  <c r="X752" i="9"/>
  <c r="Y752" i="9"/>
  <c r="Z752" i="9"/>
  <c r="AA752" i="9"/>
  <c r="AB752" i="9"/>
  <c r="AC752" i="9"/>
  <c r="AD752" i="9"/>
  <c r="AE752" i="9"/>
  <c r="AF752" i="9"/>
  <c r="AG752" i="9"/>
  <c r="AH752" i="9"/>
  <c r="AI752" i="9"/>
  <c r="AJ752" i="9"/>
  <c r="AK752" i="9"/>
  <c r="AL752" i="9"/>
  <c r="AM752" i="9"/>
  <c r="AN752" i="9"/>
  <c r="K753" i="9"/>
  <c r="L753" i="9"/>
  <c r="M753" i="9"/>
  <c r="N753" i="9"/>
  <c r="O753" i="9"/>
  <c r="P753" i="9"/>
  <c r="Q753" i="9"/>
  <c r="R753" i="9"/>
  <c r="S753" i="9"/>
  <c r="T753" i="9"/>
  <c r="U753" i="9"/>
  <c r="V753" i="9"/>
  <c r="W753" i="9"/>
  <c r="X753" i="9"/>
  <c r="Y753" i="9"/>
  <c r="Z753" i="9"/>
  <c r="AA753" i="9"/>
  <c r="AB753" i="9"/>
  <c r="AC753" i="9"/>
  <c r="AD753" i="9"/>
  <c r="AE753" i="9"/>
  <c r="AF753" i="9"/>
  <c r="AG753" i="9"/>
  <c r="AH753" i="9"/>
  <c r="AI753" i="9"/>
  <c r="AJ753" i="9"/>
  <c r="AK753" i="9"/>
  <c r="AL753" i="9"/>
  <c r="AM753" i="9"/>
  <c r="AN753" i="9"/>
  <c r="K754" i="9"/>
  <c r="L754" i="9"/>
  <c r="M754" i="9"/>
  <c r="N754" i="9"/>
  <c r="O754" i="9"/>
  <c r="P754" i="9"/>
  <c r="Q754" i="9"/>
  <c r="R754" i="9"/>
  <c r="S754" i="9"/>
  <c r="T754" i="9"/>
  <c r="U754" i="9"/>
  <c r="V754" i="9"/>
  <c r="W754" i="9"/>
  <c r="X754" i="9"/>
  <c r="Y754" i="9"/>
  <c r="Z754" i="9"/>
  <c r="AA754" i="9"/>
  <c r="AB754" i="9"/>
  <c r="AC754" i="9"/>
  <c r="AD754" i="9"/>
  <c r="AE754" i="9"/>
  <c r="AF754" i="9"/>
  <c r="AG754" i="9"/>
  <c r="AH754" i="9"/>
  <c r="AI754" i="9"/>
  <c r="AJ754" i="9"/>
  <c r="AK754" i="9"/>
  <c r="AL754" i="9"/>
  <c r="AM754" i="9"/>
  <c r="AN754" i="9"/>
  <c r="K755" i="9"/>
  <c r="L755" i="9"/>
  <c r="M755" i="9"/>
  <c r="N755" i="9"/>
  <c r="O755" i="9"/>
  <c r="P755" i="9"/>
  <c r="Q755" i="9"/>
  <c r="R755" i="9"/>
  <c r="S755" i="9"/>
  <c r="T755" i="9"/>
  <c r="U755" i="9"/>
  <c r="V755" i="9"/>
  <c r="W755" i="9"/>
  <c r="X755" i="9"/>
  <c r="Y755" i="9"/>
  <c r="Z755" i="9"/>
  <c r="AA755" i="9"/>
  <c r="AB755" i="9"/>
  <c r="AC755" i="9"/>
  <c r="AD755" i="9"/>
  <c r="AE755" i="9"/>
  <c r="AF755" i="9"/>
  <c r="AG755" i="9"/>
  <c r="AH755" i="9"/>
  <c r="AI755" i="9"/>
  <c r="AJ755" i="9"/>
  <c r="AK755" i="9"/>
  <c r="AL755" i="9"/>
  <c r="AM755" i="9"/>
  <c r="AN755" i="9"/>
  <c r="K756" i="9"/>
  <c r="L756" i="9"/>
  <c r="M756" i="9"/>
  <c r="N756" i="9"/>
  <c r="O756" i="9"/>
  <c r="P756" i="9"/>
  <c r="Q756" i="9"/>
  <c r="R756" i="9"/>
  <c r="S756" i="9"/>
  <c r="T756" i="9"/>
  <c r="U756" i="9"/>
  <c r="V756" i="9"/>
  <c r="W756" i="9"/>
  <c r="X756" i="9"/>
  <c r="Y756" i="9"/>
  <c r="Z756" i="9"/>
  <c r="AA756" i="9"/>
  <c r="AB756" i="9"/>
  <c r="AC756" i="9"/>
  <c r="AD756" i="9"/>
  <c r="AE756" i="9"/>
  <c r="AF756" i="9"/>
  <c r="AG756" i="9"/>
  <c r="AH756" i="9"/>
  <c r="AI756" i="9"/>
  <c r="AJ756" i="9"/>
  <c r="AK756" i="9"/>
  <c r="AL756" i="9"/>
  <c r="AM756" i="9"/>
  <c r="AN756" i="9"/>
  <c r="K757" i="9"/>
  <c r="L757" i="9"/>
  <c r="M757" i="9"/>
  <c r="N757" i="9"/>
  <c r="O757" i="9"/>
  <c r="P757" i="9"/>
  <c r="Q757" i="9"/>
  <c r="R757" i="9"/>
  <c r="S757" i="9"/>
  <c r="T757" i="9"/>
  <c r="U757" i="9"/>
  <c r="V757" i="9"/>
  <c r="W757" i="9"/>
  <c r="X757" i="9"/>
  <c r="Y757" i="9"/>
  <c r="Z757" i="9"/>
  <c r="AA757" i="9"/>
  <c r="AB757" i="9"/>
  <c r="AC757" i="9"/>
  <c r="AD757" i="9"/>
  <c r="AE757" i="9"/>
  <c r="AF757" i="9"/>
  <c r="AG757" i="9"/>
  <c r="AH757" i="9"/>
  <c r="AI757" i="9"/>
  <c r="AJ757" i="9"/>
  <c r="AK757" i="9"/>
  <c r="AL757" i="9"/>
  <c r="AM757" i="9"/>
  <c r="AN757" i="9"/>
  <c r="K758" i="9"/>
  <c r="L758" i="9"/>
  <c r="M758" i="9"/>
  <c r="N758" i="9"/>
  <c r="O758" i="9"/>
  <c r="P758" i="9"/>
  <c r="Q758" i="9"/>
  <c r="R758" i="9"/>
  <c r="S758" i="9"/>
  <c r="T758" i="9"/>
  <c r="U758" i="9"/>
  <c r="V758" i="9"/>
  <c r="W758" i="9"/>
  <c r="X758" i="9"/>
  <c r="Y758" i="9"/>
  <c r="Z758" i="9"/>
  <c r="AA758" i="9"/>
  <c r="AB758" i="9"/>
  <c r="AC758" i="9"/>
  <c r="AD758" i="9"/>
  <c r="AE758" i="9"/>
  <c r="AF758" i="9"/>
  <c r="AG758" i="9"/>
  <c r="AH758" i="9"/>
  <c r="AI758" i="9"/>
  <c r="AJ758" i="9"/>
  <c r="AK758" i="9"/>
  <c r="AL758" i="9"/>
  <c r="AM758" i="9"/>
  <c r="AN758" i="9"/>
  <c r="K759" i="9"/>
  <c r="L759" i="9"/>
  <c r="M759" i="9"/>
  <c r="N759" i="9"/>
  <c r="O759" i="9"/>
  <c r="P759" i="9"/>
  <c r="Q759" i="9"/>
  <c r="R759" i="9"/>
  <c r="S759" i="9"/>
  <c r="T759" i="9"/>
  <c r="U759" i="9"/>
  <c r="V759" i="9"/>
  <c r="W759" i="9"/>
  <c r="X759" i="9"/>
  <c r="Y759" i="9"/>
  <c r="Z759" i="9"/>
  <c r="AA759" i="9"/>
  <c r="AB759" i="9"/>
  <c r="AC759" i="9"/>
  <c r="AD759" i="9"/>
  <c r="AE759" i="9"/>
  <c r="AF759" i="9"/>
  <c r="AG759" i="9"/>
  <c r="AH759" i="9"/>
  <c r="AI759" i="9"/>
  <c r="AJ759" i="9"/>
  <c r="AK759" i="9"/>
  <c r="AL759" i="9"/>
  <c r="AM759" i="9"/>
  <c r="AN759" i="9"/>
  <c r="K760" i="9"/>
  <c r="L760" i="9"/>
  <c r="M760" i="9"/>
  <c r="N760" i="9"/>
  <c r="O760" i="9"/>
  <c r="P760" i="9"/>
  <c r="Q760" i="9"/>
  <c r="R760" i="9"/>
  <c r="S760" i="9"/>
  <c r="T760" i="9"/>
  <c r="U760" i="9"/>
  <c r="V760" i="9"/>
  <c r="W760" i="9"/>
  <c r="X760" i="9"/>
  <c r="Y760" i="9"/>
  <c r="Z760" i="9"/>
  <c r="AA760" i="9"/>
  <c r="AB760" i="9"/>
  <c r="AC760" i="9"/>
  <c r="AD760" i="9"/>
  <c r="AE760" i="9"/>
  <c r="AF760" i="9"/>
  <c r="AG760" i="9"/>
  <c r="AH760" i="9"/>
  <c r="AI760" i="9"/>
  <c r="AJ760" i="9"/>
  <c r="AK760" i="9"/>
  <c r="AL760" i="9"/>
  <c r="AM760" i="9"/>
  <c r="AN760" i="9"/>
  <c r="K761" i="9"/>
  <c r="L761" i="9"/>
  <c r="M761" i="9"/>
  <c r="N761" i="9"/>
  <c r="O761" i="9"/>
  <c r="P761" i="9"/>
  <c r="Q761" i="9"/>
  <c r="R761" i="9"/>
  <c r="S761" i="9"/>
  <c r="T761" i="9"/>
  <c r="U761" i="9"/>
  <c r="V761" i="9"/>
  <c r="W761" i="9"/>
  <c r="X761" i="9"/>
  <c r="Y761" i="9"/>
  <c r="Z761" i="9"/>
  <c r="AA761" i="9"/>
  <c r="AB761" i="9"/>
  <c r="AC761" i="9"/>
  <c r="AD761" i="9"/>
  <c r="AE761" i="9"/>
  <c r="AF761" i="9"/>
  <c r="AG761" i="9"/>
  <c r="AH761" i="9"/>
  <c r="AI761" i="9"/>
  <c r="AJ761" i="9"/>
  <c r="AK761" i="9"/>
  <c r="AL761" i="9"/>
  <c r="AM761" i="9"/>
  <c r="AN761" i="9"/>
  <c r="K762" i="9"/>
  <c r="L762" i="9"/>
  <c r="M762" i="9"/>
  <c r="N762" i="9"/>
  <c r="O762" i="9"/>
  <c r="P762" i="9"/>
  <c r="Q762" i="9"/>
  <c r="R762" i="9"/>
  <c r="S762" i="9"/>
  <c r="T762" i="9"/>
  <c r="U762" i="9"/>
  <c r="V762" i="9"/>
  <c r="W762" i="9"/>
  <c r="X762" i="9"/>
  <c r="Y762" i="9"/>
  <c r="Z762" i="9"/>
  <c r="AA762" i="9"/>
  <c r="AB762" i="9"/>
  <c r="AC762" i="9"/>
  <c r="AD762" i="9"/>
  <c r="AE762" i="9"/>
  <c r="AF762" i="9"/>
  <c r="AG762" i="9"/>
  <c r="AH762" i="9"/>
  <c r="AI762" i="9"/>
  <c r="AJ762" i="9"/>
  <c r="AK762" i="9"/>
  <c r="AL762" i="9"/>
  <c r="AM762" i="9"/>
  <c r="AN762" i="9"/>
  <c r="K763" i="9"/>
  <c r="L763" i="9"/>
  <c r="M763" i="9"/>
  <c r="N763" i="9"/>
  <c r="O763" i="9"/>
  <c r="P763" i="9"/>
  <c r="Q763" i="9"/>
  <c r="R763" i="9"/>
  <c r="S763" i="9"/>
  <c r="T763" i="9"/>
  <c r="U763" i="9"/>
  <c r="V763" i="9"/>
  <c r="W763" i="9"/>
  <c r="X763" i="9"/>
  <c r="Y763" i="9"/>
  <c r="Z763" i="9"/>
  <c r="AA763" i="9"/>
  <c r="AB763" i="9"/>
  <c r="AC763" i="9"/>
  <c r="AD763" i="9"/>
  <c r="AE763" i="9"/>
  <c r="AF763" i="9"/>
  <c r="AG763" i="9"/>
  <c r="AH763" i="9"/>
  <c r="AI763" i="9"/>
  <c r="AJ763" i="9"/>
  <c r="AK763" i="9"/>
  <c r="AL763" i="9"/>
  <c r="AM763" i="9"/>
  <c r="AN763" i="9"/>
  <c r="K764" i="9"/>
  <c r="L764" i="9"/>
  <c r="M764" i="9"/>
  <c r="N764" i="9"/>
  <c r="O764" i="9"/>
  <c r="P764" i="9"/>
  <c r="Q764" i="9"/>
  <c r="R764" i="9"/>
  <c r="S764" i="9"/>
  <c r="T764" i="9"/>
  <c r="U764" i="9"/>
  <c r="V764" i="9"/>
  <c r="W764" i="9"/>
  <c r="X764" i="9"/>
  <c r="Y764" i="9"/>
  <c r="Z764" i="9"/>
  <c r="AA764" i="9"/>
  <c r="AB764" i="9"/>
  <c r="AC764" i="9"/>
  <c r="AD764" i="9"/>
  <c r="AE764" i="9"/>
  <c r="AF764" i="9"/>
  <c r="AG764" i="9"/>
  <c r="AH764" i="9"/>
  <c r="AI764" i="9"/>
  <c r="AJ764" i="9"/>
  <c r="AK764" i="9"/>
  <c r="AL764" i="9"/>
  <c r="AM764" i="9"/>
  <c r="AN764" i="9"/>
  <c r="K765" i="9"/>
  <c r="L765" i="9"/>
  <c r="M765" i="9"/>
  <c r="N765" i="9"/>
  <c r="O765" i="9"/>
  <c r="P765" i="9"/>
  <c r="Q765" i="9"/>
  <c r="R765" i="9"/>
  <c r="S765" i="9"/>
  <c r="T765" i="9"/>
  <c r="U765" i="9"/>
  <c r="V765" i="9"/>
  <c r="W765" i="9"/>
  <c r="X765" i="9"/>
  <c r="Y765" i="9"/>
  <c r="Z765" i="9"/>
  <c r="AA765" i="9"/>
  <c r="AB765" i="9"/>
  <c r="AC765" i="9"/>
  <c r="AD765" i="9"/>
  <c r="AE765" i="9"/>
  <c r="AF765" i="9"/>
  <c r="AG765" i="9"/>
  <c r="AH765" i="9"/>
  <c r="AI765" i="9"/>
  <c r="AJ765" i="9"/>
  <c r="AK765" i="9"/>
  <c r="AL765" i="9"/>
  <c r="AM765" i="9"/>
  <c r="AN765" i="9"/>
  <c r="K766" i="9"/>
  <c r="L766" i="9"/>
  <c r="M766" i="9"/>
  <c r="N766" i="9"/>
  <c r="O766" i="9"/>
  <c r="P766" i="9"/>
  <c r="Q766" i="9"/>
  <c r="R766" i="9"/>
  <c r="S766" i="9"/>
  <c r="T766" i="9"/>
  <c r="U766" i="9"/>
  <c r="V766" i="9"/>
  <c r="W766" i="9"/>
  <c r="X766" i="9"/>
  <c r="Y766" i="9"/>
  <c r="Z766" i="9"/>
  <c r="AA766" i="9"/>
  <c r="AB766" i="9"/>
  <c r="AC766" i="9"/>
  <c r="AD766" i="9"/>
  <c r="AE766" i="9"/>
  <c r="AF766" i="9"/>
  <c r="AG766" i="9"/>
  <c r="AH766" i="9"/>
  <c r="AI766" i="9"/>
  <c r="AJ766" i="9"/>
  <c r="AK766" i="9"/>
  <c r="AL766" i="9"/>
  <c r="AM766" i="9"/>
  <c r="AN766" i="9"/>
  <c r="K767" i="9"/>
  <c r="L767" i="9"/>
  <c r="M767" i="9"/>
  <c r="N767" i="9"/>
  <c r="O767" i="9"/>
  <c r="P767" i="9"/>
  <c r="Q767" i="9"/>
  <c r="R767" i="9"/>
  <c r="S767" i="9"/>
  <c r="T767" i="9"/>
  <c r="U767" i="9"/>
  <c r="V767" i="9"/>
  <c r="W767" i="9"/>
  <c r="X767" i="9"/>
  <c r="Y767" i="9"/>
  <c r="Z767" i="9"/>
  <c r="AA767" i="9"/>
  <c r="AB767" i="9"/>
  <c r="AC767" i="9"/>
  <c r="AD767" i="9"/>
  <c r="AE767" i="9"/>
  <c r="AF767" i="9"/>
  <c r="AG767" i="9"/>
  <c r="AH767" i="9"/>
  <c r="AI767" i="9"/>
  <c r="AJ767" i="9"/>
  <c r="AK767" i="9"/>
  <c r="AL767" i="9"/>
  <c r="AM767" i="9"/>
  <c r="AN767" i="9"/>
  <c r="K768" i="9"/>
  <c r="L768" i="9"/>
  <c r="M768" i="9"/>
  <c r="N768" i="9"/>
  <c r="O768" i="9"/>
  <c r="P768" i="9"/>
  <c r="Q768" i="9"/>
  <c r="R768" i="9"/>
  <c r="S768" i="9"/>
  <c r="T768" i="9"/>
  <c r="U768" i="9"/>
  <c r="V768" i="9"/>
  <c r="W768" i="9"/>
  <c r="X768" i="9"/>
  <c r="Y768" i="9"/>
  <c r="Z768" i="9"/>
  <c r="AA768" i="9"/>
  <c r="AB768" i="9"/>
  <c r="AC768" i="9"/>
  <c r="AD768" i="9"/>
  <c r="AE768" i="9"/>
  <c r="AF768" i="9"/>
  <c r="AG768" i="9"/>
  <c r="AH768" i="9"/>
  <c r="AI768" i="9"/>
  <c r="AJ768" i="9"/>
  <c r="AK768" i="9"/>
  <c r="AL768" i="9"/>
  <c r="AM768" i="9"/>
  <c r="AN768" i="9"/>
  <c r="K769" i="9"/>
  <c r="L769" i="9"/>
  <c r="M769" i="9"/>
  <c r="N769" i="9"/>
  <c r="O769" i="9"/>
  <c r="P769" i="9"/>
  <c r="Q769" i="9"/>
  <c r="R769" i="9"/>
  <c r="S769" i="9"/>
  <c r="T769" i="9"/>
  <c r="U769" i="9"/>
  <c r="V769" i="9"/>
  <c r="W769" i="9"/>
  <c r="X769" i="9"/>
  <c r="Y769" i="9"/>
  <c r="Z769" i="9"/>
  <c r="AA769" i="9"/>
  <c r="AB769" i="9"/>
  <c r="AC769" i="9"/>
  <c r="AD769" i="9"/>
  <c r="AE769" i="9"/>
  <c r="AF769" i="9"/>
  <c r="AG769" i="9"/>
  <c r="AH769" i="9"/>
  <c r="AI769" i="9"/>
  <c r="AJ769" i="9"/>
  <c r="AK769" i="9"/>
  <c r="AL769" i="9"/>
  <c r="AM769" i="9"/>
  <c r="AN769" i="9"/>
  <c r="K770" i="9"/>
  <c r="L770" i="9"/>
  <c r="M770" i="9"/>
  <c r="N770" i="9"/>
  <c r="O770" i="9"/>
  <c r="P770" i="9"/>
  <c r="Q770" i="9"/>
  <c r="R770" i="9"/>
  <c r="S770" i="9"/>
  <c r="T770" i="9"/>
  <c r="U770" i="9"/>
  <c r="V770" i="9"/>
  <c r="W770" i="9"/>
  <c r="X770" i="9"/>
  <c r="Y770" i="9"/>
  <c r="Z770" i="9"/>
  <c r="AA770" i="9"/>
  <c r="AB770" i="9"/>
  <c r="AC770" i="9"/>
  <c r="AD770" i="9"/>
  <c r="AE770" i="9"/>
  <c r="AF770" i="9"/>
  <c r="AG770" i="9"/>
  <c r="AH770" i="9"/>
  <c r="AI770" i="9"/>
  <c r="AJ770" i="9"/>
  <c r="AK770" i="9"/>
  <c r="AL770" i="9"/>
  <c r="AM770" i="9"/>
  <c r="AN770" i="9"/>
  <c r="K771" i="9"/>
  <c r="L771" i="9"/>
  <c r="M771" i="9"/>
  <c r="N771" i="9"/>
  <c r="O771" i="9"/>
  <c r="P771" i="9"/>
  <c r="Q771" i="9"/>
  <c r="R771" i="9"/>
  <c r="S771" i="9"/>
  <c r="T771" i="9"/>
  <c r="U771" i="9"/>
  <c r="V771" i="9"/>
  <c r="W771" i="9"/>
  <c r="X771" i="9"/>
  <c r="Y771" i="9"/>
  <c r="Z771" i="9"/>
  <c r="AA771" i="9"/>
  <c r="AB771" i="9"/>
  <c r="AC771" i="9"/>
  <c r="AD771" i="9"/>
  <c r="AE771" i="9"/>
  <c r="AF771" i="9"/>
  <c r="AG771" i="9"/>
  <c r="AH771" i="9"/>
  <c r="AI771" i="9"/>
  <c r="AJ771" i="9"/>
  <c r="AK771" i="9"/>
  <c r="AL771" i="9"/>
  <c r="AM771" i="9"/>
  <c r="AN771" i="9"/>
  <c r="K772" i="9"/>
  <c r="L772" i="9"/>
  <c r="M772" i="9"/>
  <c r="N772" i="9"/>
  <c r="O772" i="9"/>
  <c r="P772" i="9"/>
  <c r="Q772" i="9"/>
  <c r="R772" i="9"/>
  <c r="S772" i="9"/>
  <c r="T772" i="9"/>
  <c r="U772" i="9"/>
  <c r="V772" i="9"/>
  <c r="W772" i="9"/>
  <c r="X772" i="9"/>
  <c r="Y772" i="9"/>
  <c r="Z772" i="9"/>
  <c r="AA772" i="9"/>
  <c r="AB772" i="9"/>
  <c r="AC772" i="9"/>
  <c r="AD772" i="9"/>
  <c r="AE772" i="9"/>
  <c r="AF772" i="9"/>
  <c r="AG772" i="9"/>
  <c r="AH772" i="9"/>
  <c r="AI772" i="9"/>
  <c r="AJ772" i="9"/>
  <c r="AK772" i="9"/>
  <c r="AL772" i="9"/>
  <c r="AM772" i="9"/>
  <c r="AN772" i="9"/>
  <c r="K773" i="9"/>
  <c r="L773" i="9"/>
  <c r="M773" i="9"/>
  <c r="N773" i="9"/>
  <c r="O773" i="9"/>
  <c r="P773" i="9"/>
  <c r="Q773" i="9"/>
  <c r="R773" i="9"/>
  <c r="S773" i="9"/>
  <c r="T773" i="9"/>
  <c r="U773" i="9"/>
  <c r="V773" i="9"/>
  <c r="W773" i="9"/>
  <c r="X773" i="9"/>
  <c r="Y773" i="9"/>
  <c r="Z773" i="9"/>
  <c r="AA773" i="9"/>
  <c r="AB773" i="9"/>
  <c r="AC773" i="9"/>
  <c r="AD773" i="9"/>
  <c r="AE773" i="9"/>
  <c r="AF773" i="9"/>
  <c r="AG773" i="9"/>
  <c r="AH773" i="9"/>
  <c r="AI773" i="9"/>
  <c r="AJ773" i="9"/>
  <c r="AK773" i="9"/>
  <c r="AL773" i="9"/>
  <c r="AM773" i="9"/>
  <c r="AN773" i="9"/>
  <c r="K774" i="9"/>
  <c r="L774" i="9"/>
  <c r="M774" i="9"/>
  <c r="N774" i="9"/>
  <c r="O774" i="9"/>
  <c r="P774" i="9"/>
  <c r="Q774" i="9"/>
  <c r="R774" i="9"/>
  <c r="S774" i="9"/>
  <c r="T774" i="9"/>
  <c r="U774" i="9"/>
  <c r="V774" i="9"/>
  <c r="W774" i="9"/>
  <c r="X774" i="9"/>
  <c r="Y774" i="9"/>
  <c r="Z774" i="9"/>
  <c r="AA774" i="9"/>
  <c r="AB774" i="9"/>
  <c r="AC774" i="9"/>
  <c r="AD774" i="9"/>
  <c r="AE774" i="9"/>
  <c r="AF774" i="9"/>
  <c r="AG774" i="9"/>
  <c r="AH774" i="9"/>
  <c r="AI774" i="9"/>
  <c r="AJ774" i="9"/>
  <c r="AK774" i="9"/>
  <c r="AL774" i="9"/>
  <c r="AM774" i="9"/>
  <c r="AN774" i="9"/>
  <c r="K775" i="9"/>
  <c r="L775" i="9"/>
  <c r="M775" i="9"/>
  <c r="N775" i="9"/>
  <c r="O775" i="9"/>
  <c r="P775" i="9"/>
  <c r="Q775" i="9"/>
  <c r="R775" i="9"/>
  <c r="S775" i="9"/>
  <c r="T775" i="9"/>
  <c r="U775" i="9"/>
  <c r="V775" i="9"/>
  <c r="W775" i="9"/>
  <c r="X775" i="9"/>
  <c r="Y775" i="9"/>
  <c r="Z775" i="9"/>
  <c r="AA775" i="9"/>
  <c r="AB775" i="9"/>
  <c r="AC775" i="9"/>
  <c r="AD775" i="9"/>
  <c r="AE775" i="9"/>
  <c r="AF775" i="9"/>
  <c r="AG775" i="9"/>
  <c r="AH775" i="9"/>
  <c r="AI775" i="9"/>
  <c r="AJ775" i="9"/>
  <c r="AK775" i="9"/>
  <c r="AL775" i="9"/>
  <c r="AM775" i="9"/>
  <c r="AN775" i="9"/>
  <c r="K776" i="9"/>
  <c r="L776" i="9"/>
  <c r="M776" i="9"/>
  <c r="N776" i="9"/>
  <c r="O776" i="9"/>
  <c r="P776" i="9"/>
  <c r="Q776" i="9"/>
  <c r="R776" i="9"/>
  <c r="S776" i="9"/>
  <c r="T776" i="9"/>
  <c r="U776" i="9"/>
  <c r="V776" i="9"/>
  <c r="W776" i="9"/>
  <c r="X776" i="9"/>
  <c r="Y776" i="9"/>
  <c r="Z776" i="9"/>
  <c r="AA776" i="9"/>
  <c r="AB776" i="9"/>
  <c r="AC776" i="9"/>
  <c r="AD776" i="9"/>
  <c r="AE776" i="9"/>
  <c r="AF776" i="9"/>
  <c r="AG776" i="9"/>
  <c r="AH776" i="9"/>
  <c r="AI776" i="9"/>
  <c r="AJ776" i="9"/>
  <c r="AK776" i="9"/>
  <c r="AL776" i="9"/>
  <c r="AM776" i="9"/>
  <c r="AN776" i="9"/>
  <c r="K777" i="9"/>
  <c r="L777" i="9"/>
  <c r="M777" i="9"/>
  <c r="N777" i="9"/>
  <c r="O777" i="9"/>
  <c r="P777" i="9"/>
  <c r="Q777" i="9"/>
  <c r="R777" i="9"/>
  <c r="S777" i="9"/>
  <c r="T777" i="9"/>
  <c r="U777" i="9"/>
  <c r="V777" i="9"/>
  <c r="W777" i="9"/>
  <c r="X777" i="9"/>
  <c r="Y777" i="9"/>
  <c r="Z777" i="9"/>
  <c r="AA777" i="9"/>
  <c r="AB777" i="9"/>
  <c r="AC777" i="9"/>
  <c r="AD777" i="9"/>
  <c r="AE777" i="9"/>
  <c r="AF777" i="9"/>
  <c r="AG777" i="9"/>
  <c r="AH777" i="9"/>
  <c r="AI777" i="9"/>
  <c r="AJ777" i="9"/>
  <c r="AK777" i="9"/>
  <c r="AL777" i="9"/>
  <c r="AM777" i="9"/>
  <c r="AN777" i="9"/>
  <c r="K778" i="9"/>
  <c r="L778" i="9"/>
  <c r="M778" i="9"/>
  <c r="N778" i="9"/>
  <c r="O778" i="9"/>
  <c r="P778" i="9"/>
  <c r="Q778" i="9"/>
  <c r="R778" i="9"/>
  <c r="S778" i="9"/>
  <c r="T778" i="9"/>
  <c r="U778" i="9"/>
  <c r="V778" i="9"/>
  <c r="W778" i="9"/>
  <c r="X778" i="9"/>
  <c r="Y778" i="9"/>
  <c r="Z778" i="9"/>
  <c r="AA778" i="9"/>
  <c r="AB778" i="9"/>
  <c r="AC778" i="9"/>
  <c r="AD778" i="9"/>
  <c r="AE778" i="9"/>
  <c r="AF778" i="9"/>
  <c r="AG778" i="9"/>
  <c r="AH778" i="9"/>
  <c r="AI778" i="9"/>
  <c r="AJ778" i="9"/>
  <c r="AK778" i="9"/>
  <c r="AL778" i="9"/>
  <c r="AM778" i="9"/>
  <c r="AN778" i="9"/>
  <c r="K779" i="9"/>
  <c r="L779" i="9"/>
  <c r="M779" i="9"/>
  <c r="N779" i="9"/>
  <c r="O779" i="9"/>
  <c r="P779" i="9"/>
  <c r="Q779" i="9"/>
  <c r="R779" i="9"/>
  <c r="S779" i="9"/>
  <c r="T779" i="9"/>
  <c r="U779" i="9"/>
  <c r="V779" i="9"/>
  <c r="W779" i="9"/>
  <c r="X779" i="9"/>
  <c r="Y779" i="9"/>
  <c r="Z779" i="9"/>
  <c r="AA779" i="9"/>
  <c r="AB779" i="9"/>
  <c r="AC779" i="9"/>
  <c r="AD779" i="9"/>
  <c r="AE779" i="9"/>
  <c r="AF779" i="9"/>
  <c r="AG779" i="9"/>
  <c r="AH779" i="9"/>
  <c r="AI779" i="9"/>
  <c r="AJ779" i="9"/>
  <c r="AK779" i="9"/>
  <c r="AL779" i="9"/>
  <c r="AM779" i="9"/>
  <c r="AN779" i="9"/>
  <c r="K780" i="9"/>
  <c r="L780" i="9"/>
  <c r="M780" i="9"/>
  <c r="N780" i="9"/>
  <c r="O780" i="9"/>
  <c r="P780" i="9"/>
  <c r="Q780" i="9"/>
  <c r="R780" i="9"/>
  <c r="S780" i="9"/>
  <c r="T780" i="9"/>
  <c r="U780" i="9"/>
  <c r="V780" i="9"/>
  <c r="W780" i="9"/>
  <c r="X780" i="9"/>
  <c r="Y780" i="9"/>
  <c r="Z780" i="9"/>
  <c r="AA780" i="9"/>
  <c r="AB780" i="9"/>
  <c r="AC780" i="9"/>
  <c r="AD780" i="9"/>
  <c r="AE780" i="9"/>
  <c r="AF780" i="9"/>
  <c r="AG780" i="9"/>
  <c r="AH780" i="9"/>
  <c r="AI780" i="9"/>
  <c r="AJ780" i="9"/>
  <c r="AK780" i="9"/>
  <c r="AL780" i="9"/>
  <c r="AM780" i="9"/>
  <c r="AN780" i="9"/>
  <c r="K781" i="9"/>
  <c r="L781" i="9"/>
  <c r="M781" i="9"/>
  <c r="N781" i="9"/>
  <c r="O781" i="9"/>
  <c r="P781" i="9"/>
  <c r="Q781" i="9"/>
  <c r="R781" i="9"/>
  <c r="S781" i="9"/>
  <c r="T781" i="9"/>
  <c r="U781" i="9"/>
  <c r="V781" i="9"/>
  <c r="W781" i="9"/>
  <c r="X781" i="9"/>
  <c r="Y781" i="9"/>
  <c r="Z781" i="9"/>
  <c r="AA781" i="9"/>
  <c r="AB781" i="9"/>
  <c r="AC781" i="9"/>
  <c r="AD781" i="9"/>
  <c r="AE781" i="9"/>
  <c r="AF781" i="9"/>
  <c r="AG781" i="9"/>
  <c r="AH781" i="9"/>
  <c r="AI781" i="9"/>
  <c r="AJ781" i="9"/>
  <c r="AK781" i="9"/>
  <c r="AL781" i="9"/>
  <c r="AM781" i="9"/>
  <c r="AN781" i="9"/>
  <c r="K782" i="9"/>
  <c r="L782" i="9"/>
  <c r="M782" i="9"/>
  <c r="N782" i="9"/>
  <c r="O782" i="9"/>
  <c r="P782" i="9"/>
  <c r="Q782" i="9"/>
  <c r="R782" i="9"/>
  <c r="S782" i="9"/>
  <c r="T782" i="9"/>
  <c r="U782" i="9"/>
  <c r="V782" i="9"/>
  <c r="W782" i="9"/>
  <c r="X782" i="9"/>
  <c r="Y782" i="9"/>
  <c r="Z782" i="9"/>
  <c r="AA782" i="9"/>
  <c r="AB782" i="9"/>
  <c r="AC782" i="9"/>
  <c r="AD782" i="9"/>
  <c r="AE782" i="9"/>
  <c r="AF782" i="9"/>
  <c r="AG782" i="9"/>
  <c r="AH782" i="9"/>
  <c r="AI782" i="9"/>
  <c r="AJ782" i="9"/>
  <c r="AK782" i="9"/>
  <c r="AL782" i="9"/>
  <c r="AM782" i="9"/>
  <c r="AN782" i="9"/>
  <c r="K783" i="9"/>
  <c r="L783" i="9"/>
  <c r="M783" i="9"/>
  <c r="N783" i="9"/>
  <c r="O783" i="9"/>
  <c r="P783" i="9"/>
  <c r="Q783" i="9"/>
  <c r="R783" i="9"/>
  <c r="S783" i="9"/>
  <c r="T783" i="9"/>
  <c r="U783" i="9"/>
  <c r="V783" i="9"/>
  <c r="W783" i="9"/>
  <c r="X783" i="9"/>
  <c r="Y783" i="9"/>
  <c r="Z783" i="9"/>
  <c r="AA783" i="9"/>
  <c r="AB783" i="9"/>
  <c r="AC783" i="9"/>
  <c r="AD783" i="9"/>
  <c r="AE783" i="9"/>
  <c r="AF783" i="9"/>
  <c r="AG783" i="9"/>
  <c r="AH783" i="9"/>
  <c r="AI783" i="9"/>
  <c r="AJ783" i="9"/>
  <c r="AK783" i="9"/>
  <c r="AL783" i="9"/>
  <c r="AM783" i="9"/>
  <c r="AN783" i="9"/>
  <c r="G85" i="3"/>
  <c r="G94" i="3"/>
  <c r="G91" i="3"/>
  <c r="L4" i="9" l="1"/>
  <c r="M4" i="9"/>
  <c r="N4" i="9"/>
  <c r="O4" i="9"/>
  <c r="P4" i="9"/>
  <c r="Q4" i="9"/>
  <c r="R4" i="9"/>
  <c r="S4" i="9"/>
  <c r="T4" i="9"/>
  <c r="U4" i="9"/>
  <c r="V4" i="9"/>
  <c r="W4" i="9"/>
  <c r="X4" i="9"/>
  <c r="Y4" i="9"/>
  <c r="Z4" i="9"/>
  <c r="AA4" i="9"/>
  <c r="AB4" i="9"/>
  <c r="AC4" i="9"/>
  <c r="AD4" i="9"/>
  <c r="AE4" i="9"/>
  <c r="AF4" i="9"/>
  <c r="AG4" i="9"/>
  <c r="AH4" i="9"/>
  <c r="AI4" i="9"/>
  <c r="AJ4" i="9"/>
  <c r="AK4" i="9"/>
  <c r="AL4" i="9"/>
  <c r="AM4" i="9"/>
  <c r="AN4" i="9"/>
  <c r="L5" i="9"/>
  <c r="M5" i="9"/>
  <c r="N5" i="9"/>
  <c r="O5" i="9"/>
  <c r="P5" i="9"/>
  <c r="Q5" i="9"/>
  <c r="R5" i="9"/>
  <c r="S5" i="9"/>
  <c r="T5" i="9"/>
  <c r="U5" i="9"/>
  <c r="V5" i="9"/>
  <c r="W5" i="9"/>
  <c r="X5" i="9"/>
  <c r="Y5" i="9"/>
  <c r="Z5" i="9"/>
  <c r="AA5" i="9"/>
  <c r="AB5" i="9"/>
  <c r="AC5" i="9"/>
  <c r="AD5" i="9"/>
  <c r="AE5" i="9"/>
  <c r="AF5" i="9"/>
  <c r="AG5" i="9"/>
  <c r="AH5" i="9"/>
  <c r="AI5" i="9"/>
  <c r="AJ5" i="9"/>
  <c r="AK5" i="9"/>
  <c r="AL5" i="9"/>
  <c r="AM5" i="9"/>
  <c r="AN5" i="9"/>
  <c r="L6" i="9"/>
  <c r="M6" i="9"/>
  <c r="N6" i="9"/>
  <c r="O6" i="9"/>
  <c r="P6" i="9"/>
  <c r="Q6" i="9"/>
  <c r="R6" i="9"/>
  <c r="S6" i="9"/>
  <c r="T6" i="9"/>
  <c r="U6" i="9"/>
  <c r="V6" i="9"/>
  <c r="W6" i="9"/>
  <c r="X6" i="9"/>
  <c r="Y6" i="9"/>
  <c r="Z6" i="9"/>
  <c r="AA6" i="9"/>
  <c r="AB6" i="9"/>
  <c r="AC6" i="9"/>
  <c r="AD6" i="9"/>
  <c r="AE6" i="9"/>
  <c r="AF6" i="9"/>
  <c r="AG6" i="9"/>
  <c r="AH6" i="9"/>
  <c r="AI6" i="9"/>
  <c r="AJ6" i="9"/>
  <c r="AK6" i="9"/>
  <c r="AL6" i="9"/>
  <c r="AM6" i="9"/>
  <c r="AN6" i="9"/>
  <c r="L7" i="9"/>
  <c r="M7" i="9"/>
  <c r="N7" i="9"/>
  <c r="O7" i="9"/>
  <c r="P7" i="9"/>
  <c r="Q7" i="9"/>
  <c r="R7" i="9"/>
  <c r="S7" i="9"/>
  <c r="T7" i="9"/>
  <c r="U7" i="9"/>
  <c r="V7" i="9"/>
  <c r="W7" i="9"/>
  <c r="X7" i="9"/>
  <c r="Y7" i="9"/>
  <c r="Z7" i="9"/>
  <c r="AA7" i="9"/>
  <c r="AB7" i="9"/>
  <c r="AC7" i="9"/>
  <c r="AD7" i="9"/>
  <c r="AE7" i="9"/>
  <c r="AF7" i="9"/>
  <c r="AG7" i="9"/>
  <c r="AH7" i="9"/>
  <c r="AI7" i="9"/>
  <c r="AJ7" i="9"/>
  <c r="AK7" i="9"/>
  <c r="AL7" i="9"/>
  <c r="AM7" i="9"/>
  <c r="AN7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AF8" i="9"/>
  <c r="AG8" i="9"/>
  <c r="AH8" i="9"/>
  <c r="AI8" i="9"/>
  <c r="AJ8" i="9"/>
  <c r="AK8" i="9"/>
  <c r="AL8" i="9"/>
  <c r="AM8" i="9"/>
  <c r="AN8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AF9" i="9"/>
  <c r="AG9" i="9"/>
  <c r="AH9" i="9"/>
  <c r="AI9" i="9"/>
  <c r="AJ9" i="9"/>
  <c r="AK9" i="9"/>
  <c r="AL9" i="9"/>
  <c r="AM9" i="9"/>
  <c r="AN9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AF10" i="9"/>
  <c r="AG10" i="9"/>
  <c r="AH10" i="9"/>
  <c r="AI10" i="9"/>
  <c r="AJ10" i="9"/>
  <c r="AK10" i="9"/>
  <c r="AL10" i="9"/>
  <c r="AM10" i="9"/>
  <c r="AN10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AF11" i="9"/>
  <c r="AG11" i="9"/>
  <c r="AH11" i="9"/>
  <c r="AI11" i="9"/>
  <c r="AJ11" i="9"/>
  <c r="AK11" i="9"/>
  <c r="AL11" i="9"/>
  <c r="AM11" i="9"/>
  <c r="AN11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AI12" i="9"/>
  <c r="AJ12" i="9"/>
  <c r="AK12" i="9"/>
  <c r="AL12" i="9"/>
  <c r="AM12" i="9"/>
  <c r="AN12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AF13" i="9"/>
  <c r="AG13" i="9"/>
  <c r="AH13" i="9"/>
  <c r="AI13" i="9"/>
  <c r="AJ13" i="9"/>
  <c r="AK13" i="9"/>
  <c r="AL13" i="9"/>
  <c r="AM13" i="9"/>
  <c r="AN13" i="9"/>
  <c r="K5" i="9"/>
  <c r="K7" i="9"/>
  <c r="K8" i="9"/>
  <c r="K9" i="9"/>
  <c r="K10" i="9"/>
  <c r="K11" i="9"/>
  <c r="K12" i="9"/>
  <c r="K13" i="9"/>
  <c r="Y2" i="9" l="1"/>
  <c r="AI2" i="9" s="1"/>
  <c r="G93" i="3" l="1"/>
  <c r="G92" i="3"/>
  <c r="G84" i="3"/>
  <c r="G83" i="3"/>
  <c r="G82" i="3"/>
  <c r="G81" i="3"/>
  <c r="G80" i="3"/>
  <c r="J15" i="3"/>
  <c r="F9" i="2"/>
  <c r="F8" i="2"/>
  <c r="G104" i="3" l="1"/>
  <c r="G87" i="3"/>
  <c r="E10" i="2"/>
  <c r="I10" i="2" s="1"/>
  <c r="C21" i="3" l="1"/>
  <c r="C23" i="3" s="1"/>
  <c r="B21" i="3"/>
  <c r="B23" i="3" s="1"/>
  <c r="C19" i="2"/>
  <c r="B19" i="2"/>
  <c r="J21" i="3"/>
  <c r="J23" i="3" s="1"/>
  <c r="F21" i="3"/>
  <c r="F23" i="3" s="1"/>
  <c r="E21" i="3"/>
  <c r="E23" i="3" s="1"/>
  <c r="H21" i="3"/>
  <c r="H23" i="3" s="1"/>
  <c r="D21" i="3"/>
  <c r="G21" i="3"/>
  <c r="G23" i="3" s="1"/>
  <c r="I21" i="3"/>
  <c r="I23" i="3" s="1"/>
  <c r="F10" i="2"/>
  <c r="B21" i="2" l="1"/>
  <c r="D23" i="3"/>
  <c r="J29" i="3"/>
  <c r="H30" i="3" s="1"/>
  <c r="K21" i="3"/>
  <c r="K23" i="3" s="1"/>
  <c r="J19" i="2"/>
  <c r="J21" i="2" s="1"/>
  <c r="I19" i="2"/>
  <c r="I21" i="2" s="1"/>
  <c r="H19" i="2"/>
  <c r="H21" i="2" s="1"/>
  <c r="G19" i="2"/>
  <c r="G21" i="2" s="1"/>
  <c r="F19" i="2"/>
  <c r="F21" i="2" s="1"/>
  <c r="D19" i="2"/>
  <c r="D21" i="2" s="1"/>
  <c r="E19" i="2"/>
  <c r="E21" i="2" s="1"/>
  <c r="J27" i="2" l="1"/>
  <c r="H28" i="2" s="1"/>
  <c r="K19" i="2"/>
  <c r="D14" i="2" s="1"/>
  <c r="D16" i="3"/>
  <c r="E31" i="3"/>
  <c r="C21" i="2"/>
  <c r="K21" i="2" s="1"/>
  <c r="E29" i="2" l="1"/>
</calcChain>
</file>

<file path=xl/sharedStrings.xml><?xml version="1.0" encoding="utf-8"?>
<sst xmlns="http://schemas.openxmlformats.org/spreadsheetml/2006/main" count="11672" uniqueCount="750">
  <si>
    <t>Area Name</t>
  </si>
  <si>
    <t>SU Name</t>
  </si>
  <si>
    <t>SU #</t>
  </si>
  <si>
    <t>Troop</t>
  </si>
  <si>
    <t>Level</t>
  </si>
  <si>
    <t># Girls
Sellg</t>
  </si>
  <si>
    <t>Initial
Sold</t>
  </si>
  <si>
    <t>Addl
Sold</t>
  </si>
  <si>
    <t>GOC
Sold</t>
  </si>
  <si>
    <t>Total
Sold</t>
  </si>
  <si>
    <t>Pkgs /
Girl Sellg
Avg</t>
  </si>
  <si>
    <t>Total
Sales</t>
  </si>
  <si>
    <t>Proceeds
(Simple)</t>
  </si>
  <si>
    <t>Proceeds
(No
Incent.)</t>
  </si>
  <si>
    <t>Total
Proceeds</t>
  </si>
  <si>
    <t>Bal. Due</t>
  </si>
  <si>
    <t>#Selling</t>
  </si>
  <si>
    <t>#Not
Selling</t>
  </si>
  <si>
    <t>CAD</t>
  </si>
  <si>
    <t>BR</t>
  </si>
  <si>
    <t>JR</t>
  </si>
  <si>
    <t>AMB</t>
  </si>
  <si>
    <t>DAISY</t>
  </si>
  <si>
    <t>GRP</t>
  </si>
  <si>
    <t>SR</t>
  </si>
  <si>
    <t>Returning Troops</t>
  </si>
  <si>
    <t>SU:</t>
  </si>
  <si>
    <t>Cases</t>
  </si>
  <si>
    <t>Grand Total # sold</t>
  </si>
  <si>
    <t># Girls Selling</t>
  </si>
  <si>
    <t>Less: # GOC sold</t>
  </si>
  <si>
    <t>Net Total # sold</t>
  </si>
  <si>
    <t>Contains no GOC</t>
  </si>
  <si>
    <t>Suggested mix of cookies:</t>
  </si>
  <si>
    <t>Trefoils</t>
  </si>
  <si>
    <t>DSD</t>
  </si>
  <si>
    <t>Samoas</t>
  </si>
  <si>
    <t>Tags</t>
  </si>
  <si>
    <t>TM</t>
  </si>
  <si>
    <t>Toffee</t>
  </si>
  <si>
    <t>Total</t>
  </si>
  <si>
    <t>boxes to meet this goal.</t>
  </si>
  <si>
    <t>This represents approximately</t>
  </si>
  <si>
    <t>S'Mores</t>
  </si>
  <si>
    <t>New Troops</t>
  </si>
  <si>
    <t>Brownie</t>
  </si>
  <si>
    <t>Daisy</t>
  </si>
  <si>
    <t>Junior</t>
  </si>
  <si>
    <t>Cadette</t>
  </si>
  <si>
    <t>Senior</t>
  </si>
  <si>
    <t>Ambassador</t>
  </si>
  <si>
    <t>Multi-Level</t>
  </si>
  <si>
    <t>Individual</t>
  </si>
  <si>
    <t>You may see a one case rounding difference; this is OK.</t>
  </si>
  <si>
    <t>Sorted by SU Name, then Troop Number</t>
  </si>
  <si>
    <t>SOLD LESS GOC</t>
  </si>
  <si>
    <t>PGA LESS GOC</t>
  </si>
  <si>
    <t>Row Labels</t>
  </si>
  <si>
    <t>Grand Total</t>
  </si>
  <si>
    <t xml:space="preserve"> </t>
  </si>
  <si>
    <t>OTHER</t>
  </si>
  <si>
    <t>PGA</t>
  </si>
  <si>
    <t>Sum of Field2</t>
  </si>
  <si>
    <t>yes</t>
  </si>
  <si>
    <t>no</t>
  </si>
  <si>
    <t>404</t>
  </si>
  <si>
    <t>Webster</t>
  </si>
  <si>
    <t>474</t>
  </si>
  <si>
    <t>Watertown</t>
  </si>
  <si>
    <t>478</t>
  </si>
  <si>
    <t>Wagner</t>
  </si>
  <si>
    <t>256</t>
  </si>
  <si>
    <t>Thief River Falls</t>
  </si>
  <si>
    <t>297</t>
  </si>
  <si>
    <t>Sheyenne</t>
  </si>
  <si>
    <t>650</t>
  </si>
  <si>
    <t>Rushmore</t>
  </si>
  <si>
    <t>267</t>
  </si>
  <si>
    <t>Roseau County</t>
  </si>
  <si>
    <t>Rock County</t>
  </si>
  <si>
    <t>Red Lake Falls</t>
  </si>
  <si>
    <t>Redfield</t>
  </si>
  <si>
    <t>Quarry</t>
  </si>
  <si>
    <t>Prairie Rose</t>
  </si>
  <si>
    <t>Pierre</t>
  </si>
  <si>
    <t>Outer Limits</t>
  </si>
  <si>
    <t>Onida / Blunt</t>
  </si>
  <si>
    <t>Oakes / LaMoure</t>
  </si>
  <si>
    <t>Northern Lakes</t>
  </si>
  <si>
    <t>Northern Hills</t>
  </si>
  <si>
    <t>308</t>
  </si>
  <si>
    <t>Mitchell</t>
  </si>
  <si>
    <t>Minto</t>
  </si>
  <si>
    <t>Min-Dak</t>
  </si>
  <si>
    <t>Milbank</t>
  </si>
  <si>
    <t>Lyon County</t>
  </si>
  <si>
    <t>Lisbon / Gwinner</t>
  </si>
  <si>
    <t>Lake / Moody County</t>
  </si>
  <si>
    <t>Kittson / Hallock / Kennedy</t>
  </si>
  <si>
    <t>Jamestown</t>
  </si>
  <si>
    <t>Huron</t>
  </si>
  <si>
    <t>Hilltop</t>
  </si>
  <si>
    <t>Heart of the Dakotas</t>
  </si>
  <si>
    <t>Harding / Perkins County</t>
  </si>
  <si>
    <t>Gregory / Winner</t>
  </si>
  <si>
    <t>Grand Traills</t>
  </si>
  <si>
    <t>Grafton County</t>
  </si>
  <si>
    <t>Fergus Falls</t>
  </si>
  <si>
    <t>Faulkton</t>
  </si>
  <si>
    <t>Ellsworth</t>
  </si>
  <si>
    <t>Dickinson</t>
  </si>
  <si>
    <t>469</t>
  </si>
  <si>
    <t>Dakota Territory</t>
  </si>
  <si>
    <t>486</t>
  </si>
  <si>
    <t>Dakota Sunrise</t>
  </si>
  <si>
    <t>257</t>
  </si>
  <si>
    <t>Crookston</t>
  </si>
  <si>
    <t>456</t>
  </si>
  <si>
    <t>Chamberlain</t>
  </si>
  <si>
    <t>654</t>
  </si>
  <si>
    <t>Cedar Butte</t>
  </si>
  <si>
    <t>652</t>
  </si>
  <si>
    <t>Buffalo Gap</t>
  </si>
  <si>
    <t>503</t>
  </si>
  <si>
    <t>Brookings County</t>
  </si>
  <si>
    <t>492</t>
  </si>
  <si>
    <t>Brandon</t>
  </si>
  <si>
    <t>101</t>
  </si>
  <si>
    <t>Bottineau</t>
  </si>
  <si>
    <t>150</t>
  </si>
  <si>
    <t>271</t>
  </si>
  <si>
    <t>Barnes County</t>
  </si>
  <si>
    <t>402</t>
  </si>
  <si>
    <t>Aberdeen</t>
  </si>
  <si>
    <t>470</t>
  </si>
  <si>
    <t>ABC Hills</t>
  </si>
  <si>
    <t>DOC
Deposits</t>
  </si>
  <si>
    <t>DOC
Total Sales</t>
  </si>
  <si>
    <t>DOC
Total Sold</t>
  </si>
  <si>
    <t>DOC
PGA Selling</t>
  </si>
  <si>
    <t>DOC
Delivered</t>
  </si>
  <si>
    <t>DOC
GOC Sold</t>
  </si>
  <si>
    <t>DOC
GOC Additional Sold</t>
  </si>
  <si>
    <t>DOC
GOC Initial Sold</t>
  </si>
  <si>
    <t>DOC
Additional Sold</t>
  </si>
  <si>
    <t>DOC
Initial Sold</t>
  </si>
  <si>
    <t>DOC
Girls Selling</t>
  </si>
  <si>
    <t>Troop
Active
Seller</t>
  </si>
  <si>
    <t>#Troops</t>
  </si>
  <si>
    <t>Has Bal.
Due</t>
  </si>
  <si>
    <t>Deposits</t>
  </si>
  <si>
    <t>Owed to
Council</t>
  </si>
  <si>
    <t>Proceeds
(Generic)</t>
  </si>
  <si>
    <t>Proceeds
(Tiered)</t>
  </si>
  <si>
    <t>Dakota Horizons Troop Sales -- Pkgs</t>
  </si>
  <si>
    <t>Total Sold Less GOC</t>
  </si>
  <si>
    <t>PGA Less GOC</t>
  </si>
  <si>
    <t>Sum of Total Sold Less GOC</t>
  </si>
  <si>
    <t>Recommended Starting Inventory (Initial Order) Worksheet</t>
  </si>
  <si>
    <t>*See Service Center List tab to find your troops Service Center</t>
  </si>
  <si>
    <t xml:space="preserve">STEP 1 - </t>
  </si>
  <si>
    <t>Choose your girls' program age level:</t>
  </si>
  <si>
    <t xml:space="preserve">STEP 2 - </t>
  </si>
  <si>
    <t>What Service Center do you work with?</t>
  </si>
  <si>
    <t xml:space="preserve">STEP 3 - </t>
  </si>
  <si>
    <t>Lem Ups</t>
  </si>
  <si>
    <t>Total Packages recommended per girl</t>
  </si>
  <si>
    <t>Packages per girl</t>
  </si>
  <si>
    <t>Initial ACH Withdrawal Date:</t>
  </si>
  <si>
    <t xml:space="preserve">Your Troops Initial ACH withdraw amount (based on this worksheet) would be: </t>
  </si>
  <si>
    <t>Therefore, the troop would need to sell and collect funds for approximately</t>
  </si>
  <si>
    <t>packages per selling girl.</t>
  </si>
  <si>
    <t>Total Cases recommended   for troop</t>
  </si>
  <si>
    <t>Total Packages recommended   per girl</t>
  </si>
  <si>
    <t>Enter your 5-digit troop #:</t>
  </si>
  <si>
    <t>Packages</t>
  </si>
  <si>
    <t>Total Cases recommended for Troop</t>
  </si>
  <si>
    <t>STEP 3 -</t>
  </si>
  <si>
    <t xml:space="preserve"> Plan for your first ACH Withdrawal </t>
  </si>
  <si>
    <t>Your Troops Initial ACH withdrawal amount (based on this worksheet) would be:</t>
  </si>
  <si>
    <t>STEP 4 -</t>
  </si>
  <si>
    <r>
      <t xml:space="preserve">This worksheet can assist new troops in determining an appropriate </t>
    </r>
    <r>
      <rPr>
        <i/>
        <sz val="12"/>
        <rFont val="Arial"/>
        <family val="2"/>
      </rPr>
      <t xml:space="preserve">Starting Inventory - </t>
    </r>
    <r>
      <rPr>
        <sz val="12"/>
        <rFont val="Arial"/>
        <family val="2"/>
      </rPr>
      <t xml:space="preserve">just follow these 4 simple steps!  GSDH recommends that troops place a </t>
    </r>
    <r>
      <rPr>
        <i/>
        <sz val="12"/>
        <rFont val="Arial"/>
        <family val="2"/>
      </rPr>
      <t>Starting Inventory</t>
    </r>
    <r>
      <rPr>
        <sz val="12"/>
        <rFont val="Arial"/>
        <family val="2"/>
      </rPr>
      <t xml:space="preserve"> of 75% of their </t>
    </r>
    <r>
      <rPr>
        <b/>
        <u/>
        <sz val="12"/>
        <rFont val="Arial"/>
        <family val="2"/>
      </rPr>
      <t>total</t>
    </r>
    <r>
      <rPr>
        <sz val="12"/>
        <rFont val="Arial"/>
        <family val="2"/>
      </rPr>
      <t xml:space="preserve"> anticipated sales.  This number is based on the average sales of girls in your troop's program age level and your local area.    </t>
    </r>
  </si>
  <si>
    <r>
      <t xml:space="preserve">This worksheet can assist troops in determining an appropriate </t>
    </r>
    <r>
      <rPr>
        <i/>
        <sz val="12"/>
        <rFont val="Arial"/>
        <family val="2"/>
      </rPr>
      <t>Starting Inventory</t>
    </r>
    <r>
      <rPr>
        <sz val="12"/>
        <rFont val="Arial"/>
        <family val="2"/>
      </rPr>
      <t xml:space="preserve"> (Initial Order) - just follow these 3 steps!   GSDH recommends that troops place a </t>
    </r>
    <r>
      <rPr>
        <i/>
        <sz val="12"/>
        <rFont val="Arial"/>
        <family val="2"/>
      </rPr>
      <t>Starting Inventory</t>
    </r>
    <r>
      <rPr>
        <sz val="12"/>
        <rFont val="Arial"/>
        <family val="2"/>
      </rPr>
      <t xml:space="preserve"> of 75% of their total anticipated sales.  This number is based on your troops performance last year. </t>
    </r>
  </si>
  <si>
    <t>Your Troops Sales Data from Last Year:</t>
  </si>
  <si>
    <t>SU name</t>
  </si>
  <si>
    <t>Troop #</t>
  </si>
  <si>
    <t>Meadow Lark</t>
  </si>
  <si>
    <t>Rivers Edge</t>
  </si>
  <si>
    <t>Use CTRL F to populate the "Find and Replace" pop up box.  Type in your 5 digit troop number in the 'Find what' field and click on the Find Next button.</t>
  </si>
  <si>
    <t>Service Center</t>
  </si>
  <si>
    <t>HQ</t>
  </si>
  <si>
    <t>Sakakawea</t>
  </si>
  <si>
    <t>Sum of # Girls</t>
  </si>
  <si>
    <t>Advtfuls</t>
  </si>
  <si>
    <t>Jun  2, 2023 at 08:03AM</t>
  </si>
  <si>
    <t>2022-23 Sales Season</t>
  </si>
  <si>
    <t>Red River Valley</t>
  </si>
  <si>
    <t>How many girls will participate in 2025?</t>
  </si>
  <si>
    <t>sbeeler_06@hotmail.com</t>
  </si>
  <si>
    <t>nspaniol@hotmail.com</t>
  </si>
  <si>
    <t>keesha.merrick@k12.sd.us</t>
  </si>
  <si>
    <t>rothschadlsamantha@gmail.com</t>
  </si>
  <si>
    <t>IND</t>
  </si>
  <si>
    <t>bostrom@cmcreaves.com</t>
  </si>
  <si>
    <t>sjgonsor@yahoo.com</t>
  </si>
  <si>
    <t>kmoulsoff@hotmail.com</t>
  </si>
  <si>
    <t>ajohlhauser@gmail.com</t>
  </si>
  <si>
    <t>rachel_fay@hotmail.com</t>
  </si>
  <si>
    <t>katlynperkins.perkinsfarms@gmail.com</t>
  </si>
  <si>
    <t>chell19_99@hotmail.com</t>
  </si>
  <si>
    <t>futureazteach51@hotmail.com</t>
  </si>
  <si>
    <t>ksparling@nvc.net</t>
  </si>
  <si>
    <t>garyjodi46@gmail.com</t>
  </si>
  <si>
    <t>bobbie.kilber@k12.sd.us</t>
  </si>
  <si>
    <t>samiam728@hotmail.com</t>
  </si>
  <si>
    <t>sasha.bunke@midco.net</t>
  </si>
  <si>
    <t>miller.lisa.jean@gmail.com</t>
  </si>
  <si>
    <t>huizenga_dor@yahoo.com</t>
  </si>
  <si>
    <t>jessicajvogel@hotmail.com</t>
  </si>
  <si>
    <t>vannah_wipf@hotmail.com</t>
  </si>
  <si>
    <t>jjpruskowski@gmail.com</t>
  </si>
  <si>
    <t>sblipp10@hotmail.com</t>
  </si>
  <si>
    <t>kdarya@hotmail.com</t>
  </si>
  <si>
    <t>rachealb.troop50740@gmail.com</t>
  </si>
  <si>
    <t>Aurora</t>
  </si>
  <si>
    <t>carriemthompson2004@yahoo.com</t>
  </si>
  <si>
    <t>asoeder123@gmail.com</t>
  </si>
  <si>
    <t>janssensjungle@yahoo.com</t>
  </si>
  <si>
    <t>ginnymonson@yahoo.com</t>
  </si>
  <si>
    <t>kellyring98@gmail.com</t>
  </si>
  <si>
    <t>erinschr@gmail.com</t>
  </si>
  <si>
    <t>cbvetter@hotmail.com</t>
  </si>
  <si>
    <t>chanonanderson@gmail.com</t>
  </si>
  <si>
    <t>lmcconnell.jams@gmail.com</t>
  </si>
  <si>
    <t>rebeccagst2@gmail.com</t>
  </si>
  <si>
    <t>mmbt7@yahoo.com</t>
  </si>
  <si>
    <t>amariepapa@gmail.com</t>
  </si>
  <si>
    <t>jane@vanhatten.com</t>
  </si>
  <si>
    <t>katiemaeb2003@gmail.com</t>
  </si>
  <si>
    <t>fenimocm@gmail.com</t>
  </si>
  <si>
    <t>mmlaw525@gmail.com</t>
  </si>
  <si>
    <t>scholt226@hotmail.com</t>
  </si>
  <si>
    <t>troop33012@gmail.com</t>
  </si>
  <si>
    <t>bvillegurl84@aol.com</t>
  </si>
  <si>
    <t>erin@newsdakota.com</t>
  </si>
  <si>
    <t>swangrud83@yahoo.com</t>
  </si>
  <si>
    <t>ryanandraeannwedding2008@hotmail.com</t>
  </si>
  <si>
    <t>emercer@me.com</t>
  </si>
  <si>
    <t>amyjo_sand@hotmail.com</t>
  </si>
  <si>
    <t>dhieb28@yahoo.com</t>
  </si>
  <si>
    <t>mjmeyer75@hotmail.com</t>
  </si>
  <si>
    <t>brandi.dux@gmail.com</t>
  </si>
  <si>
    <t>reyeltst@gmail.com</t>
  </si>
  <si>
    <t>brandonsd35@gmail.com</t>
  </si>
  <si>
    <t>stephanie.buehner@gmail.com</t>
  </si>
  <si>
    <t>chelsea.boscaljon@gmail.com</t>
  </si>
  <si>
    <t>jensuurmeyer@gmail.com</t>
  </si>
  <si>
    <t>jennaharris@live.com</t>
  </si>
  <si>
    <t>clarissa.barnes@gmail.com</t>
  </si>
  <si>
    <t>nicole.kotewa@gmail.com</t>
  </si>
  <si>
    <t>cheryl_lv@yahoo.com</t>
  </si>
  <si>
    <t>smarte3214@gmail.com</t>
  </si>
  <si>
    <t>k10prout@gmail.com</t>
  </si>
  <si>
    <t>glbkjmoore@gmail.com</t>
  </si>
  <si>
    <t>wrhdailey@gmail.com</t>
  </si>
  <si>
    <t>beccaleigh@hotmail.com</t>
  </si>
  <si>
    <t>girlscouts.penny@gmail.com</t>
  </si>
  <si>
    <t>jlnfryslie@gmail.com</t>
  </si>
  <si>
    <t>ctidstrom21@gmail.com</t>
  </si>
  <si>
    <t>shelby.meersman@gmail.com</t>
  </si>
  <si>
    <t>linkandem@yahoo.com</t>
  </si>
  <si>
    <t>celamour4386@gmail.com</t>
  </si>
  <si>
    <t>teaganfranz@gmail.com</t>
  </si>
  <si>
    <t>lisane04@gmail.com</t>
  </si>
  <si>
    <t>hannahwilson955@gmail.com</t>
  </si>
  <si>
    <t>acole@gsdakotahorizons.org</t>
  </si>
  <si>
    <t>greendaisy01@yahoo.com</t>
  </si>
  <si>
    <t>sboehm09@hotmail.com</t>
  </si>
  <si>
    <t>katierogers16@hotmail.com</t>
  </si>
  <si>
    <t>melissawisenbaugh@gmail.com</t>
  </si>
  <si>
    <t>marciahaglund@live.com</t>
  </si>
  <si>
    <t>jacque222002@yahoo.com</t>
  </si>
  <si>
    <t>mnmgrau@gmail.com</t>
  </si>
  <si>
    <t>hamavon@aol.com</t>
  </si>
  <si>
    <t>jeni.brooks25@gmail.com</t>
  </si>
  <si>
    <t>krissy_hansen27@hotmail.com</t>
  </si>
  <si>
    <t>karina_louise99@yahoo.com</t>
  </si>
  <si>
    <t>m_e_wipf@yahoo.com</t>
  </si>
  <si>
    <t>michysampson@gmail.com</t>
  </si>
  <si>
    <t>jme.dahlen@gmail.com</t>
  </si>
  <si>
    <t>vhelenv@aol.com</t>
  </si>
  <si>
    <t>kuehlj2003@yahoo.com</t>
  </si>
  <si>
    <t>telmountainsackett@gmail.com</t>
  </si>
  <si>
    <t>trashd4@hotmail.com</t>
  </si>
  <si>
    <t>sjbrandt1985@gmail.com</t>
  </si>
  <si>
    <t>d.rijser@gmail.com</t>
  </si>
  <si>
    <t>sho_off@hotmail.com</t>
  </si>
  <si>
    <t>kimberly.f.cotter@gmail.com</t>
  </si>
  <si>
    <t>alaudanskas@outlook.com</t>
  </si>
  <si>
    <t>giselahernandez89@gmail.com</t>
  </si>
  <si>
    <t>harlygirl99@hotmail.com</t>
  </si>
  <si>
    <t>amandadgsdh@gmail.com</t>
  </si>
  <si>
    <t>safran527@gmail.com</t>
  </si>
  <si>
    <t>abbottbailey94@gmail.com</t>
  </si>
  <si>
    <t>kaylabolton11@hotmail.com</t>
  </si>
  <si>
    <t>troop41467@yahoo.com</t>
  </si>
  <si>
    <t>sunflower@sio.midco.net</t>
  </si>
  <si>
    <t>katie.p.kroeze@gmail.com</t>
  </si>
  <si>
    <t>lgasca31@gmail.com</t>
  </si>
  <si>
    <t>zabel_86@hotmail.com</t>
  </si>
  <si>
    <t>calli.gabel@gmail.com</t>
  </si>
  <si>
    <t>janedreigns@gmail.com</t>
  </si>
  <si>
    <t>pamkogel@hotmail.com</t>
  </si>
  <si>
    <t>sweet6melodies@aol.com</t>
  </si>
  <si>
    <t>nelsonsarar@gmail.com</t>
  </si>
  <si>
    <t>erin@yanktonoem.com</t>
  </si>
  <si>
    <t>akharris0607@gmail.com</t>
  </si>
  <si>
    <t>twagner@astecindustries.com</t>
  </si>
  <si>
    <t>rtmutchelknaus@gmail.com</t>
  </si>
  <si>
    <t>traviswagner@yahoo.com</t>
  </si>
  <si>
    <t>butterfly57078@yahoo.com</t>
  </si>
  <si>
    <t>capitalhills7@vyn.midco.net</t>
  </si>
  <si>
    <t>crtiberg@gondtc.com</t>
  </si>
  <si>
    <t>kylah.locken@gmail.com</t>
  </si>
  <si>
    <t>gsdh_su324dl@yahoo.com</t>
  </si>
  <si>
    <t>kristihoi@yahoo.com</t>
  </si>
  <si>
    <t>m.coleman5454@gmail.com</t>
  </si>
  <si>
    <t>svangstu@ndsupernet.com</t>
  </si>
  <si>
    <t>izzysmom8412@gmail.com</t>
  </si>
  <si>
    <t>jbinstock@thedickinsonpress.com</t>
  </si>
  <si>
    <t>stacyswartz912@gmail.com</t>
  </si>
  <si>
    <t>dkhagerott@gmail.com</t>
  </si>
  <si>
    <t>smeier221@gmail.com</t>
  </si>
  <si>
    <t>tsadowsky@dpsnd.org</t>
  </si>
  <si>
    <t>mewinky8@gmail.com</t>
  </si>
  <si>
    <t>eddukator@gmail.com</t>
  </si>
  <si>
    <t>llewton@live.com</t>
  </si>
  <si>
    <t>chelseystorlie@gmail.com</t>
  </si>
  <si>
    <t>ndfabric@gmail.com</t>
  </si>
  <si>
    <t>heatherschadler@yahoo.com</t>
  </si>
  <si>
    <t>tschrage963@gmail.com</t>
  </si>
  <si>
    <t>nmassey@altru.org</t>
  </si>
  <si>
    <t>sarabondy@gmail.com</t>
  </si>
  <si>
    <t>libby.symons@gmail.com</t>
  </si>
  <si>
    <t>cristylt@hotmail.com</t>
  </si>
  <si>
    <t>brittaney.rawlings@gmail.com</t>
  </si>
  <si>
    <t>karina.lauren96@gmail.com</t>
  </si>
  <si>
    <t>wendyneiffer@gmail.com</t>
  </si>
  <si>
    <t>ericayoung123@hotmail.com</t>
  </si>
  <si>
    <t>rorys1244@gmail.com</t>
  </si>
  <si>
    <t>morganbringswhite@yahoo.com</t>
  </si>
  <si>
    <t>gstroop76313@gmail.com</t>
  </si>
  <si>
    <t>gwynneberg520@gmail.com</t>
  </si>
  <si>
    <t>bylarke@gmail.com</t>
  </si>
  <si>
    <t>kroseland@venturecomm.net</t>
  </si>
  <si>
    <t>kjolson16@yahoo.com</t>
  </si>
  <si>
    <t>kmldinsmore@gmail.com</t>
  </si>
  <si>
    <t>afnhendrickx@gmail.com</t>
  </si>
  <si>
    <t>cedar.walters@gmail.com</t>
  </si>
  <si>
    <t>roadrunners5222@yahoo.com</t>
  </si>
  <si>
    <t>jamieleigh22@yahoo.com</t>
  </si>
  <si>
    <t>rebecca.grigg91@gmail.com</t>
  </si>
  <si>
    <t>jessi_linn07@outlook.com</t>
  </si>
  <si>
    <t>s_l_kissee@hotmail.com</t>
  </si>
  <si>
    <t>glarman@hotmail.com</t>
  </si>
  <si>
    <t>cnmlgreen@gmail.com</t>
  </si>
  <si>
    <t>emilie.dekrey@yahoo.com</t>
  </si>
  <si>
    <t>ndmnwickless@gmail.com</t>
  </si>
  <si>
    <t>kayla.bjornstad@hotmail.com</t>
  </si>
  <si>
    <t>kmedwards708@gmail.com</t>
  </si>
  <si>
    <t>kaitlynhope03@hotmail.com</t>
  </si>
  <si>
    <t>eiramnnaoj@hotmail.com</t>
  </si>
  <si>
    <t>bethkaiser7@gmail.com</t>
  </si>
  <si>
    <t>jessjean1807@gmail.com</t>
  </si>
  <si>
    <t>kayla.olson2012@hotmail.com</t>
  </si>
  <si>
    <t>shirleyjo181@aol.com</t>
  </si>
  <si>
    <t>a.schultz2008@hotmail.com</t>
  </si>
  <si>
    <t>meredithhlarson@gmail.com</t>
  </si>
  <si>
    <t>sarahkrogfoss@icloud.com</t>
  </si>
  <si>
    <t>daphne.spear2017@gmail.com</t>
  </si>
  <si>
    <t>jmercer99@gmail.com</t>
  </si>
  <si>
    <t>jamiesebby@gmail.com</t>
  </si>
  <si>
    <t>cynthia.culver@gmail.com</t>
  </si>
  <si>
    <t>sabrinalyng@gmail.com</t>
  </si>
  <si>
    <t>nicoleshjerve@gmail.com</t>
  </si>
  <si>
    <t>ashleyk724@gmail.com</t>
  </si>
  <si>
    <t>robertson@goldenwest.net</t>
  </si>
  <si>
    <t>marque.bachmann.10@outlook.com</t>
  </si>
  <si>
    <t>chevygirl051014@gmail.com</t>
  </si>
  <si>
    <t>cathydmartin75@gmail.com</t>
  </si>
  <si>
    <t>aulrich1969@hotmail.com</t>
  </si>
  <si>
    <t>kellielynn2008@yahoo.com</t>
  </si>
  <si>
    <t>rlemke2@yahoo.com</t>
  </si>
  <si>
    <t>danielson.juliea@gmail.com</t>
  </si>
  <si>
    <t>ktgerlach@gmail.com</t>
  </si>
  <si>
    <t>belinda.prostrollo@gmail.com</t>
  </si>
  <si>
    <t>libby.vg08@gmail.com</t>
  </si>
  <si>
    <t>brittany.m.archer@gmail.com</t>
  </si>
  <si>
    <t>mapol78@yahoo.com</t>
  </si>
  <si>
    <t>hohnofficesolutions@gmail.com</t>
  </si>
  <si>
    <t>dawnbendervictoriabrown@gmail.com</t>
  </si>
  <si>
    <t>jonheatherk@gmail.com</t>
  </si>
  <si>
    <t>kbruningmd@yahoo.com</t>
  </si>
  <si>
    <t>n_heathcote@yahoo.com</t>
  </si>
  <si>
    <t>secrestclan@gmail.com</t>
  </si>
  <si>
    <t>usskrall@gmail.com</t>
  </si>
  <si>
    <t>louisaotto87@gmail.com</t>
  </si>
  <si>
    <t>sshow@outlook.com</t>
  </si>
  <si>
    <t>katie_leas_393@hotmail.com</t>
  </si>
  <si>
    <t>spj14@my.fsu.edu</t>
  </si>
  <si>
    <t>samantha.vandyke1989@gmail.com</t>
  </si>
  <si>
    <t>jessicabinkerd@gmail.com</t>
  </si>
  <si>
    <t>jasonandmaija@gmail.com</t>
  </si>
  <si>
    <t>jamie.wolfgang09@gmail.com</t>
  </si>
  <si>
    <t>herman_intern@yahoo.com</t>
  </si>
  <si>
    <t>juliersaunders@outlook.com</t>
  </si>
  <si>
    <t>ashley.pavek@gmail.com</t>
  </si>
  <si>
    <t>ketcham.natalie@gmail.com</t>
  </si>
  <si>
    <t>eernisselt@yahoo.com</t>
  </si>
  <si>
    <t>akmora2@gmail.com</t>
  </si>
  <si>
    <t>habecky@hotmail.com</t>
  </si>
  <si>
    <t>jamie.nieuwsma@gmail.com</t>
  </si>
  <si>
    <t>raynaarionus@yahoo.com</t>
  </si>
  <si>
    <t>peeler96@gmail.com</t>
  </si>
  <si>
    <t>kthunker@gmail.com</t>
  </si>
  <si>
    <t>tarav13@gmail.com</t>
  </si>
  <si>
    <t>eacastillo84@yahoo.com</t>
  </si>
  <si>
    <t>scwipf2011@hotmail.com</t>
  </si>
  <si>
    <t>tvstevens@live.com</t>
  </si>
  <si>
    <t>dasch3777@gmail.com</t>
  </si>
  <si>
    <t>vickidant@gmail.com</t>
  </si>
  <si>
    <t>nadineh0709@live.com</t>
  </si>
  <si>
    <t>cassidysmommyy@gmail.com</t>
  </si>
  <si>
    <t>andrewjessicaroeber@gmail.com</t>
  </si>
  <si>
    <t>heupel_whitney@hotmail.com</t>
  </si>
  <si>
    <t>jackie123teresa@gmail.com</t>
  </si>
  <si>
    <t>dkta584@hotmail.com</t>
  </si>
  <si>
    <t>bellasmommy7@hotmail.com</t>
  </si>
  <si>
    <t>jhertz@daktel.com</t>
  </si>
  <si>
    <t>nursenellie1995@gmail.com</t>
  </si>
  <si>
    <t>widmerbeth@gmail.com</t>
  </si>
  <si>
    <t>nikkidomke@gmail.com</t>
  </si>
  <si>
    <t>widmermac28@gmail.com</t>
  </si>
  <si>
    <t>denise.jensen@annecenter.org</t>
  </si>
  <si>
    <t>awald_2004@hotmail.com</t>
  </si>
  <si>
    <t>cheryldewald@hotmail.com</t>
  </si>
  <si>
    <t>sally.domke@gmail.com</t>
  </si>
  <si>
    <t>jjohnston@wiktel.com</t>
  </si>
  <si>
    <t>jnjhasleton@gmail.com</t>
  </si>
  <si>
    <t>mishelle96@yahoo.com</t>
  </si>
  <si>
    <t>traci_gabrielson@hotmail.com</t>
  </si>
  <si>
    <t>timmtessa@gmail.com</t>
  </si>
  <si>
    <t>j_birchem@hotmail.com</t>
  </si>
  <si>
    <t>kaylagerloff@gmail.com</t>
  </si>
  <si>
    <t>luvtheks@yahoo.com</t>
  </si>
  <si>
    <t>carealot51246@yahoo.com</t>
  </si>
  <si>
    <t>hottottie23@hotmail.com</t>
  </si>
  <si>
    <t>maggmartin@icloud.com</t>
  </si>
  <si>
    <t>rae.carter@yahoo.com</t>
  </si>
  <si>
    <t>amber.norpel@gmail.com</t>
  </si>
  <si>
    <t>binns.marc@gmail.com</t>
  </si>
  <si>
    <t>mistydgasper@gmail.com</t>
  </si>
  <si>
    <t>you.niquegem69@gmail.com</t>
  </si>
  <si>
    <t>kgeltel@hotmail.com</t>
  </si>
  <si>
    <t>sylviakthomas96@gmail.com</t>
  </si>
  <si>
    <t>rebeccajohnson623@gmail.com</t>
  </si>
  <si>
    <t>tk_hin@hotmail.com</t>
  </si>
  <si>
    <t>erossmiller66@yahoo.com</t>
  </si>
  <si>
    <t>amjshaw555@gmail.com</t>
  </si>
  <si>
    <t>meganleisy85@gmail.com</t>
  </si>
  <si>
    <t>heather.schwenn@gmail.com</t>
  </si>
  <si>
    <t>jacquejohnson85@msn.com</t>
  </si>
  <si>
    <t>meganmoen87@hotmail.com</t>
  </si>
  <si>
    <t>melly_marie_08@hotmail.com</t>
  </si>
  <si>
    <t>lauradallman12@gmail.com</t>
  </si>
  <si>
    <t>brittni.cordingley@k12.sd.us</t>
  </si>
  <si>
    <t>animalkah@hotmail.com</t>
  </si>
  <si>
    <t>brilkent@gmail.com</t>
  </si>
  <si>
    <t>lisaalbrecht78@gmail.com</t>
  </si>
  <si>
    <t>kmhaugen10@yahoo.com</t>
  </si>
  <si>
    <t>solson@fnni.com</t>
  </si>
  <si>
    <t>eandjnepodal@hotmail.com</t>
  </si>
  <si>
    <t>amsorensen2012@gmail.com</t>
  </si>
  <si>
    <t>tyanneldeen@gmail.com</t>
  </si>
  <si>
    <t>hansengirl82@gmail.com</t>
  </si>
  <si>
    <t>megan.fulton@outlook.com</t>
  </si>
  <si>
    <t>adriakampmann@hotmail.com</t>
  </si>
  <si>
    <t>tesla.faith.nelson@gmail.com</t>
  </si>
  <si>
    <t>jrzoller78@gmail.com</t>
  </si>
  <si>
    <t>awilliamson@spe.midco.net</t>
  </si>
  <si>
    <t>brianna1208@hotmail.com</t>
  </si>
  <si>
    <t>tobiclough5@gmail.com</t>
  </si>
  <si>
    <t>diggersoccerbabe@hotmail.com</t>
  </si>
  <si>
    <t>diggersmail2@yahoo.com</t>
  </si>
  <si>
    <t>krisjurg@gmail.com</t>
  </si>
  <si>
    <t>bkyapp@hotmail.com</t>
  </si>
  <si>
    <t>chandradkiley@gmail.com</t>
  </si>
  <si>
    <t>steph.mcmahon.sm@gmail.com</t>
  </si>
  <si>
    <t>crystal.walz@aol.com</t>
  </si>
  <si>
    <t>savannahsmommy@hotmail.com</t>
  </si>
  <si>
    <t>renahmeyer@yahoo.com</t>
  </si>
  <si>
    <t>klwagenm@gmail.com</t>
  </si>
  <si>
    <t>prka24@yahoo.com</t>
  </si>
  <si>
    <t>jennifertuorila@yahoo.com</t>
  </si>
  <si>
    <t>katesta@hotmail.com</t>
  </si>
  <si>
    <t>jenniferlcook.06@gmail.com</t>
  </si>
  <si>
    <t>venters@drtel.net</t>
  </si>
  <si>
    <t>kariannpulfrey@gmail.com</t>
  </si>
  <si>
    <t>sitzlerd@drtel.net</t>
  </si>
  <si>
    <t>janny54@venturecomm.net</t>
  </si>
  <si>
    <t>vanessa.phillips@k12.sd.us</t>
  </si>
  <si>
    <t>jayntara@midco.net</t>
  </si>
  <si>
    <t>jpeters1920@hotmail.com</t>
  </si>
  <si>
    <t>misradel@hotmail.com</t>
  </si>
  <si>
    <t>maggie_schuelke@hotmail.com</t>
  </si>
  <si>
    <t>heatheraesoph@gmail.com</t>
  </si>
  <si>
    <t>jinaj67@gmail.com</t>
  </si>
  <si>
    <t>snbackhaus@gmail.com</t>
  </si>
  <si>
    <t>kajchristman@gmail.com</t>
  </si>
  <si>
    <t>sreck22@gmail.com</t>
  </si>
  <si>
    <t>tlin0962@gmail.com</t>
  </si>
  <si>
    <t>meganvporter@gmail.com</t>
  </si>
  <si>
    <t>jgannon@allstate.com</t>
  </si>
  <si>
    <t>dbechard@outlook.com</t>
  </si>
  <si>
    <t>tami.hogie@sduih.org</t>
  </si>
  <si>
    <t>sarah_speck@yahoo.com</t>
  </si>
  <si>
    <t>melisa.forest@gmail.com</t>
  </si>
  <si>
    <t>corlo1121_1989@hotmail.com</t>
  </si>
  <si>
    <t>amfeist12@gmail.com</t>
  </si>
  <si>
    <t>meadowmr@yahoo.com</t>
  </si>
  <si>
    <t>idgie_03@hotmail.com</t>
  </si>
  <si>
    <t>troop76325@noemail.gs</t>
  </si>
  <si>
    <t>jessicalounsb76@hotmail.com</t>
  </si>
  <si>
    <t>harrisfam605@gmail.com</t>
  </si>
  <si>
    <t>lyljbabe@gmail.com</t>
  </si>
  <si>
    <t>skybo13@aol.com</t>
  </si>
  <si>
    <t>lisapleskach@gmail.com</t>
  </si>
  <si>
    <t>kurness@srt.com</t>
  </si>
  <si>
    <t>cuda301@gmail.com</t>
  </si>
  <si>
    <t>jolenev04@hotmail.com</t>
  </si>
  <si>
    <t>wyum23@midco.net</t>
  </si>
  <si>
    <t>mariajoanderson@yahoo.com</t>
  </si>
  <si>
    <t>r.roggenbuck31@live.com</t>
  </si>
  <si>
    <t>lisa.fosburg15@gmail.com</t>
  </si>
  <si>
    <t>mwhitfield420@gmail.com</t>
  </si>
  <si>
    <t>jerrica.kettel@gmail.com</t>
  </si>
  <si>
    <t>kmledin@yahoo.com</t>
  </si>
  <si>
    <t>nikkis.salon.main@gmail.com</t>
  </si>
  <si>
    <t>jmhldk@gmail.com</t>
  </si>
  <si>
    <t>alicia_dietz_23@hotmail.com</t>
  </si>
  <si>
    <t>ashlynn.narum@gmail.com</t>
  </si>
  <si>
    <t>loraleiupham@yahoo.com</t>
  </si>
  <si>
    <t>elizabeth.heersche@gmail.com</t>
  </si>
  <si>
    <t>jhvhjdagfyegfhre@gmail.com</t>
  </si>
  <si>
    <t>rmlyons5@gmail.com</t>
  </si>
  <si>
    <t>jeromewilliams3000@gmail.com</t>
  </si>
  <si>
    <t>bestsuckup@hotmail.com</t>
  </si>
  <si>
    <t>ammie0207@yahoo.com</t>
  </si>
  <si>
    <t>cathy.wynia@state.sd.us</t>
  </si>
  <si>
    <t>aliciamdorris@gmail.com</t>
  </si>
  <si>
    <t>amandaroth8704@hotmail.com</t>
  </si>
  <si>
    <t>tasha@omeara.cc</t>
  </si>
  <si>
    <t>lambertfamily5@hotmail.com</t>
  </si>
  <si>
    <t>kirkrachkay@gmail.com</t>
  </si>
  <si>
    <t>janellejudy@yahoo.com</t>
  </si>
  <si>
    <t>msletten79@gmail.com</t>
  </si>
  <si>
    <t>kalem03@yahoo.com</t>
  </si>
  <si>
    <t>wendilee.solomon@gmail.com</t>
  </si>
  <si>
    <t>kateblanchette@gmail.com</t>
  </si>
  <si>
    <t>kjertelt@gmail.com</t>
  </si>
  <si>
    <t>matthiesen.leanne@gmail.com</t>
  </si>
  <si>
    <t>joyce.hanson1@gmail.com</t>
  </si>
  <si>
    <t>anefz@msn.com</t>
  </si>
  <si>
    <t>troop30416@gmail.com</t>
  </si>
  <si>
    <t>janelle.stahl.ladbury@gmail.com</t>
  </si>
  <si>
    <t>haley.rockwell89@gmail.com</t>
  </si>
  <si>
    <t>skogl_06@hotmail.com</t>
  </si>
  <si>
    <t>sarah.lynn.kemp@gmail.com</t>
  </si>
  <si>
    <t>laidley.katie@gmail.com</t>
  </si>
  <si>
    <t>ashby791@gmail.com</t>
  </si>
  <si>
    <t>nicole.munns83@outlook.com</t>
  </si>
  <si>
    <t>amber.parnow@gmail.com</t>
  </si>
  <si>
    <t>erinrocheleau1@gmail.com</t>
  </si>
  <si>
    <t>angeladawnwagner@gmail.com</t>
  </si>
  <si>
    <t>calli.petrizzo@gmail.com</t>
  </si>
  <si>
    <t>stacyeden00@gmail.com</t>
  </si>
  <si>
    <t>aginter0127@gmail.com</t>
  </si>
  <si>
    <t>applt97@gmail.com</t>
  </si>
  <si>
    <t>kellymetz7@gmail.com</t>
  </si>
  <si>
    <t>sdroed@gmail.com</t>
  </si>
  <si>
    <t>kjones3949@gmail.com</t>
  </si>
  <si>
    <t>qwerty_jocky@hotmail.com</t>
  </si>
  <si>
    <t>jwickre@sfgmembers.com</t>
  </si>
  <si>
    <t>chelsea.welbon2013@gmail.com</t>
  </si>
  <si>
    <t>cdunn1316@gmail.com</t>
  </si>
  <si>
    <t>jjhofer@gmail.com</t>
  </si>
  <si>
    <t>porter.kara@gmail.com</t>
  </si>
  <si>
    <t>agonzo96@icloud.com</t>
  </si>
  <si>
    <t>ashley.kracke@k12.sd.us</t>
  </si>
  <si>
    <t>dazeelvr@outlook.com</t>
  </si>
  <si>
    <t>lrcornay@gmail.com</t>
  </si>
  <si>
    <t>theludemanfam@gmail.com</t>
  </si>
  <si>
    <t>jason.nicole.carlson@gmail.com</t>
  </si>
  <si>
    <t>sarah.jahn@hotmail.com</t>
  </si>
  <si>
    <t>nboone1984@yahoo.com</t>
  </si>
  <si>
    <t>gwenwheeler@sio.midco.net</t>
  </si>
  <si>
    <t>crystalp78@aol.com</t>
  </si>
  <si>
    <t>jnt_10@hotmail.com</t>
  </si>
  <si>
    <t>520</t>
  </si>
  <si>
    <t>swinkler@citizensros.com</t>
  </si>
  <si>
    <t>trisha.lang@co.roseau.mn.us</t>
  </si>
  <si>
    <t>katie_mcole@yahoo.com</t>
  </si>
  <si>
    <t>ashley.hellerup@gmail.com</t>
  </si>
  <si>
    <t>ricer_8@hotmail.com</t>
  </si>
  <si>
    <t>ifheaven_010@hotmail.com</t>
  </si>
  <si>
    <t>digdughof@yahoo.com</t>
  </si>
  <si>
    <t>irenemcginthy@gmail.com</t>
  </si>
  <si>
    <t>kaitlynberghorn@gmail.com</t>
  </si>
  <si>
    <t>matkins818@gmail.com</t>
  </si>
  <si>
    <t>raevynbears@icloud.com</t>
  </si>
  <si>
    <t>rodriguezk1384@gmail.com</t>
  </si>
  <si>
    <t>sastahl1982@gmail.com</t>
  </si>
  <si>
    <t>tierraherrig@outlook.com</t>
  </si>
  <si>
    <t>breschrempp@gmail.com</t>
  </si>
  <si>
    <t>melinda.cherrysd@gmail.com</t>
  </si>
  <si>
    <t>lauren_dahl@hotmail.com</t>
  </si>
  <si>
    <t>lbswanson85@gmail.com</t>
  </si>
  <si>
    <t>piper22616@gmail.com</t>
  </si>
  <si>
    <t>jakoupal@outlook.com</t>
  </si>
  <si>
    <t>jacobkasha@yahoo.com</t>
  </si>
  <si>
    <t>christinabutts@ymail.com</t>
  </si>
  <si>
    <t>pctailz82@gmail.com</t>
  </si>
  <si>
    <t>tifanieb@gmail.com</t>
  </si>
  <si>
    <t>mikayladoeden@hotmail.com</t>
  </si>
  <si>
    <t>stephanie.dyck@hotmail.com</t>
  </si>
  <si>
    <t>jkpeters98@gmail.com</t>
  </si>
  <si>
    <t>adrianedcd@yahoo.com</t>
  </si>
  <si>
    <t>taramorgan@live.com</t>
  </si>
  <si>
    <t>vskaare16@hotmail.com</t>
  </si>
  <si>
    <t>laramieheiser@gmail.com</t>
  </si>
  <si>
    <t>lorithomasson88@yahoo.com</t>
  </si>
  <si>
    <t>jewels69162@gmail.com</t>
  </si>
  <si>
    <t>jmrisse09@outlook.com</t>
  </si>
  <si>
    <t>stevenwooden@yahoo.com</t>
  </si>
  <si>
    <t>rebecca.mehlhoff@gmail.com</t>
  </si>
  <si>
    <t>heidizander12@gmail.com</t>
  </si>
  <si>
    <t>kaylayates0512@gmail.com</t>
  </si>
  <si>
    <t>a-teske@hotmail.com</t>
  </si>
  <si>
    <t>stacyolheiser@gmail.com</t>
  </si>
  <si>
    <t>tamsenstar@gmail.com</t>
  </si>
  <si>
    <t>amymressler@gmail.com</t>
  </si>
  <si>
    <t>becollins88@gmail.com</t>
  </si>
  <si>
    <t>sweettart_34@hotmail.com</t>
  </si>
  <si>
    <t>uglyduckling_06@hotmail.com</t>
  </si>
  <si>
    <t>hmkm51@gmail.com</t>
  </si>
  <si>
    <t>justinsbabe80@hotmail.com</t>
  </si>
  <si>
    <t>jacque.opp@gmail.com</t>
  </si>
  <si>
    <t>amberfriesz@aol.com</t>
  </si>
  <si>
    <t>dawsonlee06@gmail.com</t>
  </si>
  <si>
    <t>juergens.sarah@gmail.com</t>
  </si>
  <si>
    <t>webersarah9812@gmail.com</t>
  </si>
  <si>
    <t>marnyh@hotmail.com</t>
  </si>
  <si>
    <t>martinadvorak17@gmail.com</t>
  </si>
  <si>
    <t>kimspiers17@gmail.com</t>
  </si>
  <si>
    <t>emily_weisz@hotmail.com</t>
  </si>
  <si>
    <t>laurenlstanley_84@gmail.com</t>
  </si>
  <si>
    <t>aprilstern12@gmail.com</t>
  </si>
  <si>
    <t>rheabeto23@gmail.com</t>
  </si>
  <si>
    <t>sjrepnow@gmail.com</t>
  </si>
  <si>
    <t>lyons0609@yahoo.com</t>
  </si>
  <si>
    <t>jsfrancetich@yahoo.com</t>
  </si>
  <si>
    <t>morningdovedesigns@outlook.com</t>
  </si>
  <si>
    <t>kiesonj21@gmail.com</t>
  </si>
  <si>
    <t>soomn@hotmail.com</t>
  </si>
  <si>
    <t>hovland.nikki.matt@gmail.com</t>
  </si>
  <si>
    <t>djbailly@gmail.com</t>
  </si>
  <si>
    <t>courtneymunsch@gmail.com</t>
  </si>
  <si>
    <t>n.champagne2006@gmail.com</t>
  </si>
  <si>
    <t>susanwefald@msn.com</t>
  </si>
  <si>
    <t>chantelshorey@hotmail.com</t>
  </si>
  <si>
    <t>maggie_townsend@bismarckschools.org</t>
  </si>
  <si>
    <t>ajochim88@gmail.com</t>
  </si>
  <si>
    <t>livengoodphotography@hotmail.com</t>
  </si>
  <si>
    <t>hollyo98@yahoo.com</t>
  </si>
  <si>
    <t>j_becca2002@yahoo.com</t>
  </si>
  <si>
    <t>hollymnstewart@gmail.com</t>
  </si>
  <si>
    <t>jenmomof3roehrich@aol.com</t>
  </si>
  <si>
    <t>gdaniels@westriv.com</t>
  </si>
  <si>
    <t>kara.haff09@gmail.com</t>
  </si>
  <si>
    <t>queenbee_33@hotmail.com</t>
  </si>
  <si>
    <t>joyann_sch@yahoo.com</t>
  </si>
  <si>
    <t>rosehague@hotmail.com</t>
  </si>
  <si>
    <t>stacey.archibald@gmail.com</t>
  </si>
  <si>
    <t>peppk@hotmail.com</t>
  </si>
  <si>
    <t>aubrey.bdkr@gmail.com</t>
  </si>
  <si>
    <t>kylie.oversen@gmail.com</t>
  </si>
  <si>
    <t>trochmann.laura@gmail.com</t>
  </si>
  <si>
    <t>nursehls5@yahoo.com</t>
  </si>
  <si>
    <t>kimberlyrindahl@hotmail.com</t>
  </si>
  <si>
    <t>jegerszewski@msn.com</t>
  </si>
  <si>
    <t>ganderso@microsoft.com</t>
  </si>
  <si>
    <t>amyjomohn@hotmail.com</t>
  </si>
  <si>
    <t>nickyellison@msn.com</t>
  </si>
  <si>
    <t>mortega2787@gmail.com</t>
  </si>
  <si>
    <t>aj_67@hotmail.com</t>
  </si>
  <si>
    <t>brenda.waxvik@gmail.com</t>
  </si>
  <si>
    <t>amberlhawkins@yahoo.com</t>
  </si>
  <si>
    <t>kathryn.v.olson@gmail.com</t>
  </si>
  <si>
    <t>hrubyerica@gmail.com</t>
  </si>
  <si>
    <t>erica.janke@hotmail.com</t>
  </si>
  <si>
    <t>sunflowergirl1999@yahoo.com</t>
  </si>
  <si>
    <t>jonesfamily96@live.com</t>
  </si>
  <si>
    <t>jamieyexley@yahoo.com</t>
  </si>
  <si>
    <t>sdurfee@hotmail.com</t>
  </si>
  <si>
    <t>ckallemeyn@gmail.com</t>
  </si>
  <si>
    <t>aprilmarie1557@gmail.com</t>
  </si>
  <si>
    <t>whit099134@gmail.com</t>
  </si>
  <si>
    <t>spunkytiffy1789@gmail.com</t>
  </si>
  <si>
    <t>patburns1985@gmail.com</t>
  </si>
  <si>
    <t>ash.schock@gmail.com</t>
  </si>
  <si>
    <t>kloos.michelle@gmail.com</t>
  </si>
  <si>
    <t>deidra327@gmail.com</t>
  </si>
  <si>
    <t>mobettaretta@gmail.com</t>
  </si>
  <si>
    <t>bspurrell@itctel.com</t>
  </si>
  <si>
    <t>hunt7240@gmail.com</t>
  </si>
  <si>
    <t>slorensberg@hotmail.com</t>
  </si>
  <si>
    <t>lacey.boik@k12.sd.us</t>
  </si>
  <si>
    <t>militarymom78@hotmail.com</t>
  </si>
  <si>
    <t>aewing911@gmail.com</t>
  </si>
  <si>
    <t>Troop Totals</t>
  </si>
  <si>
    <t>Prod Prog: LBB Troop Upload</t>
  </si>
  <si>
    <t xml:space="preserve">https://girlscouts.lightning.force.com/lightning/r/Report/00O5A000008QX8RUAW/view?queryScope=userFolders </t>
  </si>
  <si>
    <t>Devils Lake / Lake Region</t>
  </si>
  <si>
    <t>Oakes / Lamoure</t>
  </si>
  <si>
    <t>How many girls will participate in 2025:</t>
  </si>
  <si>
    <t>2024 PGA</t>
  </si>
  <si>
    <t>Please be sure these funds are deposited and available for the March 7, 2025 ACH withdrawal.</t>
  </si>
  <si>
    <t>2024 Level PGAs w/o GOC (see PGAs by PAL tab)</t>
  </si>
  <si>
    <t>2024 Area PGA as a Percentage of Total PGA</t>
  </si>
  <si>
    <t>South 6</t>
  </si>
  <si>
    <t>South 5</t>
  </si>
  <si>
    <t>North 3</t>
  </si>
  <si>
    <t>North 2</t>
  </si>
  <si>
    <t>South 4</t>
  </si>
  <si>
    <t>#N/A</t>
  </si>
  <si>
    <t>North 1</t>
  </si>
  <si>
    <t>2024 Cookie Sales Data - Total Troop Sales from eBudde</t>
  </si>
  <si>
    <r>
      <t xml:space="preserve">This is </t>
    </r>
    <r>
      <rPr>
        <b/>
        <i/>
        <sz val="18"/>
        <rFont val="Arial"/>
        <family val="2"/>
      </rPr>
      <t>75%</t>
    </r>
    <r>
      <rPr>
        <b/>
        <i/>
        <sz val="12"/>
        <rFont val="Arial"/>
        <family val="2"/>
      </rPr>
      <t xml:space="preserve"> of your Troops TOTAL expected sales (in cases) for the 2025 Cookie Program. </t>
    </r>
  </si>
  <si>
    <t>This is 75% of your Troops TOTAL expected sales (in cases) for the 2025 Cookie Program</t>
  </si>
  <si>
    <t>total packages by 3/7/2025.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</si>
</sst>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\$#,##0.00"/>
    <numFmt numFmtId="166" formatCode="0.0"/>
    <numFmt numFmtId="167" formatCode="_(* #,##0_);_(* \(#,##0\);_(* &quot;-&quot;??_);_(@_)"/>
    <numFmt numFmtId="168" formatCode="_(* #,##0.0_);_(* \(#,##0.0\);_(* &quot;-&quot;??_);_(@_)"/>
  </numFmts>
  <fonts count="35" x14ac:knownFonts="1">
    <font>
      <sz val="11"/>
      <name val="Arial"/>
      <family val="1"/>
    </font>
    <font>
      <b/>
      <sz val="12"/>
      <name val="Arial"/>
      <family val="1"/>
    </font>
    <font>
      <sz val="11"/>
      <name val="Arial"/>
      <family val="1"/>
    </font>
    <font>
      <i/>
      <sz val="11"/>
      <name val="Arial"/>
      <family val="2"/>
    </font>
    <font>
      <b/>
      <i/>
      <sz val="16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sz val="12"/>
      <name val="Omnes_GirlScouts Regular"/>
      <family val="3"/>
    </font>
    <font>
      <b/>
      <i/>
      <sz val="12"/>
      <name val="Omnes_GirlScouts Semibold"/>
      <family val="3"/>
    </font>
    <font>
      <sz val="10"/>
      <name val="Omnes_GirlScouts Regular"/>
      <family val="3"/>
    </font>
    <font>
      <sz val="12"/>
      <name val="Arial"/>
      <family val="2"/>
    </font>
    <font>
      <b/>
      <i/>
      <sz val="14"/>
      <name val="Arial"/>
      <family val="2"/>
    </font>
    <font>
      <sz val="14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sz val="12"/>
      <name val="Omnes_GirlScouts Semibold"/>
    </font>
    <font>
      <b/>
      <sz val="14"/>
      <name val="Omnes_GirlScouts Semibold"/>
    </font>
    <font>
      <b/>
      <u/>
      <sz val="12"/>
      <name val="Arial"/>
      <family val="2"/>
    </font>
    <font>
      <sz val="11"/>
      <color theme="1"/>
      <name val="Arial"/>
      <family val="2"/>
    </font>
    <font>
      <sz val="12"/>
      <color rgb="FFFF000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i/>
      <sz val="17"/>
      <name val="Arial"/>
      <family val="2"/>
    </font>
    <font>
      <b/>
      <i/>
      <sz val="28"/>
      <color rgb="FFFF0000"/>
      <name val="Arial"/>
      <family val="2"/>
    </font>
    <font>
      <sz val="48"/>
      <name val="Arial"/>
      <family val="2"/>
    </font>
    <font>
      <b/>
      <i/>
      <sz val="18"/>
      <name val="Arial"/>
      <family val="2"/>
    </font>
    <font>
      <b/>
      <sz val="14"/>
      <name val="Arial"/>
      <family val="2"/>
    </font>
    <font>
      <b/>
      <i/>
      <sz val="14"/>
      <color rgb="FFFF0000"/>
      <name val="Arial"/>
      <family val="2"/>
    </font>
    <font>
      <b/>
      <sz val="11"/>
      <name val="Arial"/>
      <family val="2"/>
    </font>
    <font>
      <b/>
      <sz val="9"/>
      <color rgb="FF000000"/>
      <name val="Arial"/>
      <family val="2"/>
    </font>
    <font>
      <u/>
      <sz val="11"/>
      <color theme="10"/>
      <name val="Arial"/>
      <family val="1"/>
    </font>
  </fonts>
  <fills count="2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DE6C"/>
        <bgColor indexed="64"/>
      </patternFill>
    </fill>
    <fill>
      <patternFill patternType="solid">
        <fgColor rgb="FF00AAE5"/>
        <bgColor indexed="64"/>
      </patternFill>
    </fill>
    <fill>
      <patternFill patternType="solid">
        <fgColor rgb="FFFAA61A"/>
        <bgColor indexed="64"/>
      </patternFill>
    </fill>
    <fill>
      <patternFill patternType="solid">
        <fgColor rgb="FFAB218E"/>
        <bgColor indexed="64"/>
      </patternFill>
    </fill>
    <fill>
      <patternFill patternType="solid">
        <fgColor rgb="FFFF4789"/>
        <bgColor indexed="64"/>
      </patternFill>
    </fill>
    <fill>
      <patternFill patternType="solid">
        <fgColor rgb="FFC80E12"/>
        <bgColor indexed="64"/>
      </patternFill>
    </fill>
    <fill>
      <patternFill patternType="solid">
        <fgColor rgb="FF00A94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/>
      <top/>
      <bottom style="double">
        <color indexed="64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8" fillId="0" borderId="0">
      <alignment horizontal="center" vertical="center"/>
    </xf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5" fillId="0" borderId="0"/>
    <xf numFmtId="9" fontId="2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11">
    <xf numFmtId="0" fontId="0" fillId="0" borderId="0" xfId="0"/>
    <xf numFmtId="1" fontId="0" fillId="0" borderId="0" xfId="0" applyNumberFormat="1" applyAlignment="1">
      <alignment horizontal="right"/>
    </xf>
    <xf numFmtId="0" fontId="3" fillId="0" borderId="0" xfId="0" applyFont="1"/>
    <xf numFmtId="0" fontId="5" fillId="0" borderId="0" xfId="0" applyFont="1" applyAlignment="1">
      <alignment horizontal="left"/>
    </xf>
    <xf numFmtId="0" fontId="7" fillId="0" borderId="0" xfId="3" applyFont="1"/>
    <xf numFmtId="0" fontId="7" fillId="0" borderId="0" xfId="3" applyFont="1" applyAlignment="1">
      <alignment vertical="center"/>
    </xf>
    <xf numFmtId="0" fontId="8" fillId="0" borderId="0" xfId="4" applyAlignment="1">
      <alignment vertical="center" wrapText="1"/>
    </xf>
    <xf numFmtId="0" fontId="7" fillId="0" borderId="0" xfId="3" applyFont="1" applyAlignment="1">
      <alignment vertical="center" wrapText="1"/>
    </xf>
    <xf numFmtId="0" fontId="9" fillId="0" borderId="0" xfId="3" applyFont="1" applyAlignment="1">
      <alignment vertical="center"/>
    </xf>
    <xf numFmtId="10" fontId="9" fillId="3" borderId="0" xfId="6" applyNumberFormat="1" applyFont="1" applyFill="1"/>
    <xf numFmtId="10" fontId="9" fillId="4" borderId="0" xfId="6" applyNumberFormat="1" applyFont="1" applyFill="1"/>
    <xf numFmtId="10" fontId="9" fillId="5" borderId="0" xfId="6" applyNumberFormat="1" applyFont="1" applyFill="1"/>
    <xf numFmtId="10" fontId="9" fillId="6" borderId="0" xfId="6" applyNumberFormat="1" applyFont="1" applyFill="1"/>
    <xf numFmtId="0" fontId="9" fillId="0" borderId="0" xfId="3" applyFont="1"/>
    <xf numFmtId="10" fontId="9" fillId="0" borderId="0" xfId="6" applyNumberFormat="1" applyFont="1"/>
    <xf numFmtId="0" fontId="10" fillId="0" borderId="0" xfId="3" applyFont="1"/>
    <xf numFmtId="0" fontId="10" fillId="0" borderId="0" xfId="3" applyFont="1" applyAlignment="1">
      <alignment vertical="center"/>
    </xf>
    <xf numFmtId="168" fontId="10" fillId="0" borderId="0" xfId="5" applyNumberFormat="1" applyFont="1" applyProtection="1"/>
    <xf numFmtId="168" fontId="10" fillId="0" borderId="0" xfId="5" applyNumberFormat="1" applyFont="1" applyAlignment="1" applyProtection="1"/>
    <xf numFmtId="0" fontId="10" fillId="0" borderId="0" xfId="3" applyFont="1" applyAlignment="1">
      <alignment horizontal="center" wrapText="1"/>
    </xf>
    <xf numFmtId="0" fontId="11" fillId="0" borderId="0" xfId="3" applyFont="1" applyAlignment="1">
      <alignment horizontal="right"/>
    </xf>
    <xf numFmtId="49" fontId="12" fillId="0" borderId="0" xfId="3" applyNumberFormat="1" applyFont="1" applyAlignment="1">
      <alignment horizontal="center"/>
    </xf>
    <xf numFmtId="0" fontId="12" fillId="0" borderId="0" xfId="3" applyFont="1"/>
    <xf numFmtId="168" fontId="10" fillId="0" borderId="0" xfId="5" applyNumberFormat="1" applyFont="1" applyBorder="1" applyProtection="1"/>
    <xf numFmtId="0" fontId="6" fillId="0" borderId="0" xfId="3"/>
    <xf numFmtId="0" fontId="6" fillId="0" borderId="0" xfId="3" applyAlignment="1">
      <alignment vertical="center"/>
    </xf>
    <xf numFmtId="10" fontId="6" fillId="3" borderId="0" xfId="6" applyNumberFormat="1" applyFont="1" applyFill="1" applyProtection="1"/>
    <xf numFmtId="10" fontId="6" fillId="4" borderId="0" xfId="6" applyNumberFormat="1" applyFont="1" applyFill="1" applyProtection="1"/>
    <xf numFmtId="10" fontId="6" fillId="5" borderId="0" xfId="6" applyNumberFormat="1" applyFont="1" applyFill="1" applyProtection="1"/>
    <xf numFmtId="10" fontId="6" fillId="6" borderId="0" xfId="6" applyNumberFormat="1" applyFont="1" applyFill="1" applyProtection="1"/>
    <xf numFmtId="10" fontId="6" fillId="7" borderId="0" xfId="6" applyNumberFormat="1" applyFont="1" applyFill="1" applyProtection="1"/>
    <xf numFmtId="10" fontId="6" fillId="8" borderId="0" xfId="6" applyNumberFormat="1" applyFont="1" applyFill="1" applyProtection="1"/>
    <xf numFmtId="10" fontId="6" fillId="9" borderId="0" xfId="6" applyNumberFormat="1" applyFont="1" applyFill="1" applyProtection="1"/>
    <xf numFmtId="10" fontId="6" fillId="0" borderId="0" xfId="6" applyNumberFormat="1" applyFont="1" applyProtection="1"/>
    <xf numFmtId="168" fontId="6" fillId="0" borderId="0" xfId="5" applyNumberFormat="1" applyFont="1" applyProtection="1"/>
    <xf numFmtId="9" fontId="10" fillId="0" borderId="0" xfId="6" applyFont="1" applyAlignment="1" applyProtection="1"/>
    <xf numFmtId="0" fontId="1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13" fillId="14" borderId="0" xfId="0" applyFont="1" applyFill="1"/>
    <xf numFmtId="0" fontId="13" fillId="14" borderId="0" xfId="0" applyFont="1" applyFill="1" applyAlignment="1">
      <alignment horizontal="center"/>
    </xf>
    <xf numFmtId="0" fontId="14" fillId="0" borderId="15" xfId="0" applyFont="1" applyBorder="1" applyAlignment="1">
      <alignment horizontal="center" wrapText="1"/>
    </xf>
    <xf numFmtId="10" fontId="9" fillId="11" borderId="0" xfId="6" applyNumberFormat="1" applyFont="1" applyFill="1"/>
    <xf numFmtId="10" fontId="9" fillId="15" borderId="0" xfId="6" applyNumberFormat="1" applyFont="1" applyFill="1"/>
    <xf numFmtId="10" fontId="9" fillId="12" borderId="0" xfId="6" applyNumberFormat="1" applyFont="1" applyFill="1"/>
    <xf numFmtId="1" fontId="0" fillId="0" borderId="16" xfId="0" applyNumberFormat="1" applyBorder="1"/>
    <xf numFmtId="10" fontId="9" fillId="10" borderId="0" xfId="3" applyNumberFormat="1" applyFont="1" applyFill="1"/>
    <xf numFmtId="0" fontId="10" fillId="17" borderId="0" xfId="3" applyFont="1" applyFill="1"/>
    <xf numFmtId="0" fontId="10" fillId="17" borderId="0" xfId="3" applyFont="1" applyFill="1" applyAlignment="1">
      <alignment vertical="center"/>
    </xf>
    <xf numFmtId="168" fontId="10" fillId="17" borderId="0" xfId="5" applyNumberFormat="1" applyFont="1" applyFill="1" applyProtection="1"/>
    <xf numFmtId="0" fontId="0" fillId="16" borderId="0" xfId="0" applyFill="1"/>
    <xf numFmtId="1" fontId="1" fillId="16" borderId="1" xfId="0" applyNumberFormat="1" applyFont="1" applyFill="1" applyBorder="1" applyAlignment="1">
      <alignment horizontal="center" wrapText="1"/>
    </xf>
    <xf numFmtId="164" fontId="1" fillId="16" borderId="1" xfId="0" applyNumberFormat="1" applyFont="1" applyFill="1" applyBorder="1" applyAlignment="1">
      <alignment horizont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15" fillId="0" borderId="0" xfId="7"/>
    <xf numFmtId="0" fontId="15" fillId="2" borderId="0" xfId="7" applyFill="1"/>
    <xf numFmtId="0" fontId="15" fillId="0" borderId="0" xfId="7" applyAlignment="1">
      <alignment horizontal="left"/>
    </xf>
    <xf numFmtId="0" fontId="17" fillId="0" borderId="0" xfId="7" applyFont="1" applyAlignment="1">
      <alignment horizontal="left"/>
    </xf>
    <xf numFmtId="0" fontId="15" fillId="18" borderId="0" xfId="7" applyFill="1"/>
    <xf numFmtId="0" fontId="16" fillId="0" borderId="1" xfId="7" applyFont="1" applyBorder="1" applyAlignment="1">
      <alignment horizontal="center" wrapText="1"/>
    </xf>
    <xf numFmtId="1" fontId="16" fillId="0" borderId="1" xfId="7" applyNumberFormat="1" applyFont="1" applyBorder="1" applyAlignment="1">
      <alignment horizontal="center" wrapText="1"/>
    </xf>
    <xf numFmtId="1" fontId="16" fillId="2" borderId="1" xfId="7" applyNumberFormat="1" applyFont="1" applyFill="1" applyBorder="1" applyAlignment="1">
      <alignment horizontal="center" wrapText="1"/>
    </xf>
    <xf numFmtId="1" fontId="16" fillId="18" borderId="1" xfId="7" applyNumberFormat="1" applyFont="1" applyFill="1" applyBorder="1" applyAlignment="1">
      <alignment horizontal="center" wrapText="1"/>
    </xf>
    <xf numFmtId="164" fontId="16" fillId="0" borderId="1" xfId="7" applyNumberFormat="1" applyFont="1" applyBorder="1" applyAlignment="1">
      <alignment horizontal="center" wrapText="1"/>
    </xf>
    <xf numFmtId="164" fontId="16" fillId="18" borderId="1" xfId="7" applyNumberFormat="1" applyFont="1" applyFill="1" applyBorder="1" applyAlignment="1">
      <alignment horizontal="center" wrapText="1"/>
    </xf>
    <xf numFmtId="165" fontId="16" fillId="0" borderId="1" xfId="7" applyNumberFormat="1" applyFont="1" applyBorder="1" applyAlignment="1">
      <alignment horizontal="center" wrapText="1"/>
    </xf>
    <xf numFmtId="0" fontId="15" fillId="0" borderId="0" xfId="7" applyAlignment="1">
      <alignment wrapText="1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3" fillId="0" borderId="0" xfId="3" applyFont="1"/>
    <xf numFmtId="0" fontId="11" fillId="0" borderId="0" xfId="3" applyFont="1" applyAlignment="1">
      <alignment horizontal="center"/>
    </xf>
    <xf numFmtId="0" fontId="18" fillId="0" borderId="0" xfId="3" applyFont="1" applyAlignment="1">
      <alignment vertical="center" wrapText="1"/>
    </xf>
    <xf numFmtId="0" fontId="7" fillId="19" borderId="0" xfId="3" applyFont="1" applyFill="1"/>
    <xf numFmtId="0" fontId="19" fillId="0" borderId="0" xfId="3" applyFont="1"/>
    <xf numFmtId="0" fontId="11" fillId="0" borderId="0" xfId="4" applyFont="1">
      <alignment horizontal="center" vertical="center"/>
    </xf>
    <xf numFmtId="0" fontId="14" fillId="0" borderId="0" xfId="4" applyFont="1">
      <alignment horizontal="center" vertical="center"/>
    </xf>
    <xf numFmtId="0" fontId="5" fillId="0" borderId="0" xfId="3" applyFont="1" applyAlignment="1">
      <alignment horizontal="left"/>
    </xf>
    <xf numFmtId="167" fontId="10" fillId="0" borderId="0" xfId="1" applyNumberFormat="1" applyFont="1"/>
    <xf numFmtId="168" fontId="10" fillId="0" borderId="0" xfId="1" applyNumberFormat="1" applyFont="1" applyBorder="1"/>
    <xf numFmtId="0" fontId="5" fillId="0" borderId="3" xfId="3" applyFont="1" applyBorder="1" applyAlignment="1">
      <alignment horizontal="left"/>
    </xf>
    <xf numFmtId="0" fontId="10" fillId="0" borderId="3" xfId="3" applyFont="1" applyBorder="1"/>
    <xf numFmtId="167" fontId="10" fillId="0" borderId="3" xfId="1" applyNumberFormat="1" applyFont="1" applyBorder="1"/>
    <xf numFmtId="168" fontId="10" fillId="0" borderId="3" xfId="1" applyNumberFormat="1" applyFont="1" applyBorder="1"/>
    <xf numFmtId="166" fontId="14" fillId="0" borderId="0" xfId="4" applyNumberFormat="1" applyFont="1">
      <alignment horizontal="center" vertical="center"/>
    </xf>
    <xf numFmtId="0" fontId="22" fillId="0" borderId="0" xfId="3" applyFont="1"/>
    <xf numFmtId="0" fontId="24" fillId="0" borderId="0" xfId="0" applyFont="1"/>
    <xf numFmtId="0" fontId="24" fillId="0" borderId="0" xfId="0" applyFont="1" applyAlignment="1">
      <alignment horizontal="center"/>
    </xf>
    <xf numFmtId="0" fontId="23" fillId="0" borderId="24" xfId="0" applyFont="1" applyBorder="1" applyAlignment="1">
      <alignment horizontal="center" vertical="center" wrapText="1"/>
    </xf>
    <xf numFmtId="1" fontId="0" fillId="21" borderId="0" xfId="0" applyNumberFormat="1" applyFill="1" applyAlignment="1">
      <alignment horizontal="right"/>
    </xf>
    <xf numFmtId="164" fontId="0" fillId="22" borderId="0" xfId="0" applyNumberFormat="1" applyFill="1" applyAlignment="1">
      <alignment horizontal="right"/>
    </xf>
    <xf numFmtId="9" fontId="0" fillId="0" borderId="0" xfId="8" applyFont="1"/>
    <xf numFmtId="166" fontId="10" fillId="0" borderId="0" xfId="3" applyNumberFormat="1" applyFont="1"/>
    <xf numFmtId="0" fontId="14" fillId="0" borderId="0" xfId="0" applyFont="1" applyAlignment="1">
      <alignment horizontal="left"/>
    </xf>
    <xf numFmtId="0" fontId="10" fillId="0" borderId="0" xfId="7" applyFont="1"/>
    <xf numFmtId="0" fontId="10" fillId="0" borderId="0" xfId="0" applyFont="1"/>
    <xf numFmtId="0" fontId="25" fillId="0" borderId="24" xfId="0" applyFont="1" applyBorder="1" applyAlignment="1">
      <alignment horizontal="center" vertical="center" wrapText="1"/>
    </xf>
    <xf numFmtId="0" fontId="11" fillId="0" borderId="4" xfId="3" applyFont="1" applyBorder="1"/>
    <xf numFmtId="0" fontId="10" fillId="0" borderId="5" xfId="3" applyFont="1" applyBorder="1"/>
    <xf numFmtId="0" fontId="10" fillId="0" borderId="6" xfId="3" applyFont="1" applyBorder="1"/>
    <xf numFmtId="0" fontId="12" fillId="0" borderId="7" xfId="3" applyFont="1" applyBorder="1"/>
    <xf numFmtId="0" fontId="10" fillId="0" borderId="8" xfId="3" applyFont="1" applyBorder="1"/>
    <xf numFmtId="0" fontId="10" fillId="0" borderId="7" xfId="3" applyFont="1" applyBorder="1"/>
    <xf numFmtId="0" fontId="10" fillId="20" borderId="9" xfId="3" applyFont="1" applyFill="1" applyBorder="1"/>
    <xf numFmtId="0" fontId="10" fillId="20" borderId="10" xfId="3" applyFont="1" applyFill="1" applyBorder="1"/>
    <xf numFmtId="0" fontId="10" fillId="20" borderId="10" xfId="3" applyFont="1" applyFill="1" applyBorder="1" applyAlignment="1">
      <alignment vertical="center"/>
    </xf>
    <xf numFmtId="0" fontId="10" fillId="0" borderId="11" xfId="3" applyFont="1" applyBorder="1"/>
    <xf numFmtId="0" fontId="25" fillId="0" borderId="0" xfId="3" applyFont="1" applyAlignment="1">
      <alignment vertical="center" wrapText="1"/>
    </xf>
    <xf numFmtId="0" fontId="14" fillId="3" borderId="0" xfId="3" applyFont="1" applyFill="1" applyAlignment="1">
      <alignment horizontal="center"/>
    </xf>
    <xf numFmtId="0" fontId="14" fillId="4" borderId="0" xfId="3" applyFont="1" applyFill="1" applyAlignment="1">
      <alignment horizontal="center"/>
    </xf>
    <xf numFmtId="0" fontId="14" fillId="5" borderId="0" xfId="3" applyFont="1" applyFill="1" applyAlignment="1">
      <alignment horizontal="center"/>
    </xf>
    <xf numFmtId="0" fontId="14" fillId="6" borderId="0" xfId="3" applyFont="1" applyFill="1" applyAlignment="1">
      <alignment horizontal="center"/>
    </xf>
    <xf numFmtId="0" fontId="14" fillId="11" borderId="0" xfId="3" applyFont="1" applyFill="1" applyAlignment="1">
      <alignment horizontal="center"/>
    </xf>
    <xf numFmtId="0" fontId="14" fillId="15" borderId="0" xfId="3" applyFont="1" applyFill="1" applyAlignment="1">
      <alignment horizontal="center"/>
    </xf>
    <xf numFmtId="0" fontId="14" fillId="12" borderId="0" xfId="3" applyFont="1" applyFill="1" applyAlignment="1">
      <alignment horizontal="center"/>
    </xf>
    <xf numFmtId="0" fontId="14" fillId="1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167" fontId="30" fillId="3" borderId="12" xfId="5" applyNumberFormat="1" applyFont="1" applyFill="1" applyBorder="1"/>
    <xf numFmtId="167" fontId="30" fillId="4" borderId="13" xfId="5" applyNumberFormat="1" applyFont="1" applyFill="1" applyBorder="1"/>
    <xf numFmtId="167" fontId="30" fillId="5" borderId="13" xfId="5" applyNumberFormat="1" applyFont="1" applyFill="1" applyBorder="1"/>
    <xf numFmtId="167" fontId="30" fillId="6" borderId="13" xfId="5" applyNumberFormat="1" applyFont="1" applyFill="1" applyBorder="1"/>
    <xf numFmtId="167" fontId="30" fillId="11" borderId="13" xfId="5" applyNumberFormat="1" applyFont="1" applyFill="1" applyBorder="1"/>
    <xf numFmtId="167" fontId="30" fillId="15" borderId="13" xfId="5" applyNumberFormat="1" applyFont="1" applyFill="1" applyBorder="1"/>
    <xf numFmtId="167" fontId="30" fillId="12" borderId="13" xfId="5" applyNumberFormat="1" applyFont="1" applyFill="1" applyBorder="1"/>
    <xf numFmtId="167" fontId="30" fillId="10" borderId="13" xfId="5" applyNumberFormat="1" applyFont="1" applyFill="1" applyBorder="1"/>
    <xf numFmtId="167" fontId="30" fillId="0" borderId="14" xfId="3" applyNumberFormat="1" applyFont="1" applyBorder="1"/>
    <xf numFmtId="0" fontId="14" fillId="0" borderId="0" xfId="3" applyFont="1"/>
    <xf numFmtId="0" fontId="10" fillId="19" borderId="0" xfId="3" applyFont="1" applyFill="1"/>
    <xf numFmtId="0" fontId="14" fillId="0" borderId="0" xfId="3" applyFont="1" applyAlignment="1">
      <alignment wrapText="1"/>
    </xf>
    <xf numFmtId="0" fontId="11" fillId="0" borderId="0" xfId="4" applyFont="1" applyAlignment="1">
      <alignment horizontal="right" vertical="center"/>
    </xf>
    <xf numFmtId="0" fontId="11" fillId="2" borderId="2" xfId="4" applyFont="1" applyFill="1" applyBorder="1" applyProtection="1">
      <alignment horizontal="center" vertical="center"/>
      <protection locked="0"/>
    </xf>
    <xf numFmtId="0" fontId="14" fillId="0" borderId="0" xfId="4" applyFont="1" applyAlignment="1">
      <alignment horizontal="right" vertical="center" wrapText="1"/>
    </xf>
    <xf numFmtId="0" fontId="14" fillId="0" borderId="0" xfId="4" applyFont="1" applyAlignment="1">
      <alignment vertical="center" wrapText="1"/>
    </xf>
    <xf numFmtId="0" fontId="10" fillId="0" borderId="0" xfId="3" applyFont="1" applyAlignment="1">
      <alignment vertical="center" wrapText="1"/>
    </xf>
    <xf numFmtId="0" fontId="6" fillId="0" borderId="17" xfId="3" applyBorder="1" applyAlignment="1">
      <alignment vertical="center"/>
    </xf>
    <xf numFmtId="0" fontId="25" fillId="0" borderId="18" xfId="3" applyFont="1" applyBorder="1" applyAlignment="1">
      <alignment vertical="center" wrapText="1"/>
    </xf>
    <xf numFmtId="167" fontId="30" fillId="3" borderId="12" xfId="5" applyNumberFormat="1" applyFont="1" applyFill="1" applyBorder="1" applyAlignment="1">
      <alignment horizontal="center"/>
    </xf>
    <xf numFmtId="167" fontId="30" fillId="4" borderId="13" xfId="5" applyNumberFormat="1" applyFont="1" applyFill="1" applyBorder="1" applyAlignment="1">
      <alignment horizontal="center"/>
    </xf>
    <xf numFmtId="167" fontId="30" fillId="5" borderId="13" xfId="5" applyNumberFormat="1" applyFont="1" applyFill="1" applyBorder="1" applyAlignment="1">
      <alignment horizontal="center"/>
    </xf>
    <xf numFmtId="167" fontId="30" fillId="6" borderId="13" xfId="5" applyNumberFormat="1" applyFont="1" applyFill="1" applyBorder="1" applyAlignment="1">
      <alignment horizontal="center"/>
    </xf>
    <xf numFmtId="167" fontId="30" fillId="11" borderId="13" xfId="5" applyNumberFormat="1" applyFont="1" applyFill="1" applyBorder="1" applyAlignment="1">
      <alignment horizontal="center"/>
    </xf>
    <xf numFmtId="167" fontId="30" fillId="15" borderId="13" xfId="5" applyNumberFormat="1" applyFont="1" applyFill="1" applyBorder="1" applyAlignment="1">
      <alignment horizontal="center"/>
    </xf>
    <xf numFmtId="167" fontId="30" fillId="12" borderId="13" xfId="5" applyNumberFormat="1" applyFont="1" applyFill="1" applyBorder="1" applyAlignment="1">
      <alignment horizontal="center"/>
    </xf>
    <xf numFmtId="167" fontId="30" fillId="10" borderId="13" xfId="5" applyNumberFormat="1" applyFont="1" applyFill="1" applyBorder="1" applyAlignment="1">
      <alignment horizontal="center"/>
    </xf>
    <xf numFmtId="167" fontId="30" fillId="0" borderId="14" xfId="3" applyNumberFormat="1" applyFont="1" applyBorder="1" applyAlignment="1">
      <alignment horizontal="center"/>
    </xf>
    <xf numFmtId="0" fontId="10" fillId="19" borderId="19" xfId="3" applyFont="1" applyFill="1" applyBorder="1"/>
    <xf numFmtId="0" fontId="10" fillId="19" borderId="0" xfId="3" applyFont="1" applyFill="1" applyAlignment="1">
      <alignment horizontal="center"/>
    </xf>
    <xf numFmtId="0" fontId="25" fillId="0" borderId="20" xfId="3" applyFont="1" applyBorder="1" applyAlignment="1">
      <alignment vertical="center" wrapText="1"/>
    </xf>
    <xf numFmtId="0" fontId="14" fillId="0" borderId="0" xfId="4" applyFont="1" applyAlignment="1">
      <alignment horizontal="left" vertical="center"/>
    </xf>
    <xf numFmtId="0" fontId="11" fillId="0" borderId="21" xfId="3" applyFont="1" applyBorder="1"/>
    <xf numFmtId="0" fontId="12" fillId="0" borderId="23" xfId="3" applyFont="1" applyBorder="1"/>
    <xf numFmtId="0" fontId="10" fillId="13" borderId="0" xfId="3" applyFont="1" applyFill="1"/>
    <xf numFmtId="0" fontId="10" fillId="13" borderId="0" xfId="3" applyFont="1" applyFill="1" applyAlignment="1">
      <alignment vertical="center"/>
    </xf>
    <xf numFmtId="9" fontId="10" fillId="0" borderId="0" xfId="3" applyNumberFormat="1" applyFont="1"/>
    <xf numFmtId="10" fontId="6" fillId="3" borderId="0" xfId="6" applyNumberFormat="1" applyFont="1" applyFill="1"/>
    <xf numFmtId="10" fontId="6" fillId="4" borderId="0" xfId="6" applyNumberFormat="1" applyFont="1" applyFill="1"/>
    <xf numFmtId="10" fontId="6" fillId="5" borderId="0" xfId="6" applyNumberFormat="1" applyFont="1" applyFill="1"/>
    <xf numFmtId="10" fontId="6" fillId="6" borderId="0" xfId="6" applyNumberFormat="1" applyFont="1" applyFill="1"/>
    <xf numFmtId="10" fontId="6" fillId="11" borderId="0" xfId="6" applyNumberFormat="1" applyFont="1" applyFill="1"/>
    <xf numFmtId="10" fontId="6" fillId="9" borderId="0" xfId="6" applyNumberFormat="1" applyFont="1" applyFill="1"/>
    <xf numFmtId="10" fontId="6" fillId="12" borderId="0" xfId="6" applyNumberFormat="1" applyFont="1" applyFill="1"/>
    <xf numFmtId="10" fontId="6" fillId="10" borderId="0" xfId="3" applyNumberFormat="1" applyFill="1"/>
    <xf numFmtId="10" fontId="6" fillId="0" borderId="0" xfId="6" applyNumberFormat="1" applyFont="1"/>
    <xf numFmtId="10" fontId="6" fillId="0" borderId="0" xfId="3" applyNumberFormat="1"/>
    <xf numFmtId="0" fontId="0" fillId="0" borderId="0" xfId="0" applyAlignment="1">
      <alignment horizontal="center"/>
    </xf>
    <xf numFmtId="0" fontId="32" fillId="0" borderId="0" xfId="0" applyFont="1" applyAlignment="1">
      <alignment horizontal="right"/>
    </xf>
    <xf numFmtId="1" fontId="32" fillId="0" borderId="0" xfId="0" applyNumberFormat="1" applyFont="1" applyAlignment="1">
      <alignment horizontal="right"/>
    </xf>
    <xf numFmtId="1" fontId="32" fillId="21" borderId="0" xfId="0" applyNumberFormat="1" applyFont="1" applyFill="1" applyAlignment="1">
      <alignment horizontal="right"/>
    </xf>
    <xf numFmtId="164" fontId="32" fillId="0" borderId="0" xfId="0" applyNumberFormat="1" applyFont="1" applyAlignment="1">
      <alignment horizontal="right"/>
    </xf>
    <xf numFmtId="164" fontId="32" fillId="22" borderId="0" xfId="0" applyNumberFormat="1" applyFont="1" applyFill="1" applyAlignment="1">
      <alignment horizontal="right"/>
    </xf>
    <xf numFmtId="165" fontId="32" fillId="0" borderId="0" xfId="0" applyNumberFormat="1" applyFont="1" applyAlignment="1">
      <alignment horizontal="right"/>
    </xf>
    <xf numFmtId="0" fontId="32" fillId="0" borderId="0" xfId="0" applyFont="1"/>
    <xf numFmtId="0" fontId="14" fillId="23" borderId="0" xfId="3" applyFont="1" applyFill="1" applyAlignment="1">
      <alignment horizontal="center"/>
    </xf>
    <xf numFmtId="167" fontId="30" fillId="23" borderId="12" xfId="5" applyNumberFormat="1" applyFont="1" applyFill="1" applyBorder="1"/>
    <xf numFmtId="167" fontId="30" fillId="23" borderId="12" xfId="5" applyNumberFormat="1" applyFont="1" applyFill="1" applyBorder="1" applyAlignment="1">
      <alignment horizontal="center"/>
    </xf>
    <xf numFmtId="2" fontId="0" fillId="0" borderId="0" xfId="0" applyNumberFormat="1" applyAlignment="1">
      <alignment horizontal="right"/>
    </xf>
    <xf numFmtId="1" fontId="0" fillId="16" borderId="0" xfId="0" applyNumberFormat="1" applyFill="1" applyAlignment="1">
      <alignment horizontal="right"/>
    </xf>
    <xf numFmtId="2" fontId="0" fillId="16" borderId="0" xfId="0" applyNumberFormat="1" applyFill="1" applyAlignment="1">
      <alignment horizontal="right"/>
    </xf>
    <xf numFmtId="164" fontId="0" fillId="16" borderId="0" xfId="0" applyNumberFormat="1" applyFill="1" applyAlignment="1">
      <alignment horizontal="right"/>
    </xf>
    <xf numFmtId="0" fontId="0" fillId="16" borderId="0" xfId="0" applyFill="1" applyAlignment="1">
      <alignment horizontal="right"/>
    </xf>
    <xf numFmtId="0" fontId="33" fillId="0" borderId="0" xfId="0" applyFont="1"/>
    <xf numFmtId="0" fontId="34" fillId="0" borderId="0" xfId="9"/>
    <xf numFmtId="0" fontId="27" fillId="0" borderId="0" xfId="3" applyFont="1" applyAlignment="1">
      <alignment horizontal="center" vertical="center" wrapText="1"/>
    </xf>
    <xf numFmtId="167" fontId="28" fillId="0" borderId="4" xfId="3" applyNumberFormat="1" applyFont="1" applyBorder="1" applyAlignment="1">
      <alignment horizontal="center" vertical="center"/>
    </xf>
    <xf numFmtId="0" fontId="28" fillId="0" borderId="5" xfId="3" applyFont="1" applyBorder="1" applyAlignment="1">
      <alignment horizontal="center" vertical="center"/>
    </xf>
    <xf numFmtId="0" fontId="28" fillId="0" borderId="7" xfId="3" applyFont="1" applyBorder="1" applyAlignment="1">
      <alignment horizontal="center" vertical="center"/>
    </xf>
    <xf numFmtId="0" fontId="28" fillId="0" borderId="0" xfId="3" applyFont="1" applyAlignment="1">
      <alignment horizontal="center" vertical="center"/>
    </xf>
    <xf numFmtId="0" fontId="28" fillId="0" borderId="9" xfId="3" applyFont="1" applyBorder="1" applyAlignment="1">
      <alignment horizontal="center" vertical="center"/>
    </xf>
    <xf numFmtId="0" fontId="28" fillId="0" borderId="10" xfId="3" applyFont="1" applyBorder="1" applyAlignment="1">
      <alignment horizontal="center" vertical="center"/>
    </xf>
    <xf numFmtId="0" fontId="14" fillId="0" borderId="5" xfId="4" applyFont="1" applyBorder="1" applyAlignment="1">
      <alignment horizontal="center" vertical="center" wrapText="1"/>
    </xf>
    <xf numFmtId="0" fontId="14" fillId="0" borderId="6" xfId="4" applyFont="1" applyBorder="1" applyAlignment="1">
      <alignment horizontal="center" vertical="center" wrapText="1"/>
    </xf>
    <xf numFmtId="0" fontId="14" fillId="0" borderId="0" xfId="4" applyFont="1" applyAlignment="1">
      <alignment horizontal="center" vertical="center" wrapText="1"/>
    </xf>
    <xf numFmtId="0" fontId="14" fillId="0" borderId="8" xfId="4" applyFont="1" applyBorder="1" applyAlignment="1">
      <alignment horizontal="center" vertical="center" wrapText="1"/>
    </xf>
    <xf numFmtId="0" fontId="14" fillId="0" borderId="10" xfId="4" applyFont="1" applyBorder="1" applyAlignment="1">
      <alignment horizontal="center" vertical="center" wrapText="1"/>
    </xf>
    <xf numFmtId="0" fontId="14" fillId="0" borderId="11" xfId="4" applyFont="1" applyBorder="1" applyAlignment="1">
      <alignment horizontal="center" vertical="center" wrapText="1"/>
    </xf>
    <xf numFmtId="0" fontId="26" fillId="0" borderId="0" xfId="3" applyFont="1" applyAlignment="1">
      <alignment horizontal="center" vertical="center" wrapText="1"/>
    </xf>
    <xf numFmtId="44" fontId="31" fillId="0" borderId="10" xfId="2" applyFont="1" applyBorder="1" applyAlignment="1">
      <alignment horizontal="center" vertical="center" wrapText="1"/>
    </xf>
    <xf numFmtId="44" fontId="31" fillId="0" borderId="11" xfId="2" applyFont="1" applyBorder="1" applyAlignment="1">
      <alignment horizontal="center" vertical="center" wrapText="1"/>
    </xf>
    <xf numFmtId="0" fontId="10" fillId="0" borderId="0" xfId="3" applyFont="1" applyAlignment="1">
      <alignment horizontal="left" vertical="center" wrapText="1"/>
    </xf>
    <xf numFmtId="0" fontId="12" fillId="2" borderId="12" xfId="3" applyFont="1" applyFill="1" applyBorder="1" applyAlignment="1" applyProtection="1">
      <alignment horizontal="center"/>
      <protection locked="0"/>
    </xf>
    <xf numFmtId="0" fontId="12" fillId="2" borderId="14" xfId="3" applyFont="1" applyFill="1" applyBorder="1" applyAlignment="1" applyProtection="1">
      <alignment horizontal="center"/>
      <protection locked="0"/>
    </xf>
    <xf numFmtId="14" fontId="30" fillId="0" borderId="5" xfId="3" applyNumberFormat="1" applyFont="1" applyBorder="1" applyAlignment="1">
      <alignment horizontal="center" vertical="center"/>
    </xf>
    <xf numFmtId="0" fontId="4" fillId="0" borderId="0" xfId="4" applyFont="1" applyAlignment="1">
      <alignment horizontal="center" vertical="center" wrapText="1"/>
    </xf>
    <xf numFmtId="14" fontId="11" fillId="0" borderId="22" xfId="3" applyNumberFormat="1" applyFont="1" applyBorder="1" applyAlignment="1">
      <alignment horizontal="center"/>
    </xf>
    <xf numFmtId="0" fontId="27" fillId="0" borderId="0" xfId="4" applyFont="1">
      <alignment horizontal="center" vertical="center"/>
    </xf>
    <xf numFmtId="0" fontId="10" fillId="0" borderId="0" xfId="3" applyFont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10" fontId="9" fillId="23" borderId="0" xfId="3" applyNumberFormat="1" applyFont="1" applyFill="1" applyAlignment="1">
      <alignment vertical="center"/>
    </xf>
    <xf numFmtId="10" fontId="6" fillId="23" borderId="0" xfId="3" applyNumberFormat="1" applyFill="1" applyAlignment="1">
      <alignment vertical="center"/>
    </xf>
    <xf numFmtId="2" fontId="10" fillId="0" borderId="0" xfId="3" applyNumberFormat="1" applyFont="1"/>
  </cellXfs>
  <cellStyles count="10">
    <cellStyle name="Comma" xfId="1" builtinId="3"/>
    <cellStyle name="Currency" xfId="2" builtinId="4"/>
    <cellStyle name="Currency 2" xfId="5" xr:uid="{00000000-0005-0000-0000-000002000000}"/>
    <cellStyle name="Hyperlink" xfId="9" builtinId="8"/>
    <cellStyle name="Normal" xfId="0" builtinId="0"/>
    <cellStyle name="Normal 2" xfId="3" xr:uid="{00000000-0005-0000-0000-000004000000}"/>
    <cellStyle name="Normal 3" xfId="7" xr:uid="{00000000-0005-0000-0000-000005000000}"/>
    <cellStyle name="Omnes Semi" xfId="4" xr:uid="{00000000-0005-0000-0000-000006000000}"/>
    <cellStyle name="Percent" xfId="8" builtinId="5"/>
    <cellStyle name="Percent 2" xfId="6" xr:uid="{00000000-0005-0000-0000-000008000000}"/>
  </cellStyles>
  <dxfs count="0"/>
  <tableStyles count="0" defaultTableStyle="TableStyleMedium9" defaultPivotStyle="PivotStyleLight16"/>
  <colors>
    <mruColors>
      <color rgb="FFFFCC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61382</xdr:colOff>
      <xdr:row>0</xdr:row>
      <xdr:rowOff>47078</xdr:rowOff>
    </xdr:from>
    <xdr:to>
      <xdr:col>2</xdr:col>
      <xdr:colOff>274108</xdr:colOff>
      <xdr:row>1</xdr:row>
      <xdr:rowOff>415925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82" y="47078"/>
          <a:ext cx="2275418" cy="10154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110067</xdr:colOff>
      <xdr:row>0</xdr:row>
      <xdr:rowOff>84667</xdr:rowOff>
    </xdr:from>
    <xdr:to>
      <xdr:col>2</xdr:col>
      <xdr:colOff>371390</xdr:colOff>
      <xdr:row>1</xdr:row>
      <xdr:rowOff>694644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67" y="84667"/>
          <a:ext cx="2324015" cy="10364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T%20SALES%20TEAM/Cookie%20Program/2016%20Cookies/SIO_Calculations_2016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Volunteer%20Systems\Service%20Unit%20Directory\Bold%201_0%20Service%20Unit%20Directory.xlsx" TargetMode="External"/><Relationship Id="rId1" Type="http://schemas.openxmlformats.org/officeDocument/2006/relationships/externalLinkPath" Target="/Volunteer%20Systems/Service%20Unit%20Directory/Bold%201_0%20Service%20Unit%20Directo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Troops"/>
      <sheetName val="Returning Troops"/>
      <sheetName val="eBudde Report"/>
    </sheetNames>
    <sheetDataSet>
      <sheetData sheetId="0"/>
      <sheetData sheetId="1">
        <row r="46">
          <cell r="A46">
            <v>0.75</v>
          </cell>
        </row>
        <row r="47">
          <cell r="A47">
            <v>0.8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ing Convention Details"/>
      <sheetName val="Troop Type Subtype"/>
      <sheetName val="Vol Role Code Definitions"/>
      <sheetName val="VTK Role Access"/>
      <sheetName val="Search by City"/>
      <sheetName val="Search by Zip Code"/>
      <sheetName val="Assigned Geography"/>
      <sheetName val="Master SU Directory"/>
      <sheetName val="Sioux Falls Schools by SU"/>
      <sheetName val="SU List with Assignment Master"/>
      <sheetName val="Mission Delivery Team"/>
      <sheetName val="Staff Assignment"/>
      <sheetName val="Council Hierarchy"/>
      <sheetName val="MDS MSS Zip Code List"/>
      <sheetName val="Old ZCs not in council"/>
      <sheetName val="Instructions"/>
      <sheetName val="ZC N1"/>
      <sheetName val="ZC N2"/>
      <sheetName val="ZC N3"/>
      <sheetName val="ZC S4"/>
      <sheetName val="ZC S5"/>
      <sheetName val="ZC S6"/>
      <sheetName val="Sheet1"/>
      <sheetName val="Original New Struc SU Directory"/>
      <sheetName val="Notes"/>
      <sheetName val="Master SU Directory Original"/>
      <sheetName val="SU Assign Restructu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F2" t="str">
            <v>North 1 APD</v>
          </cell>
          <cell r="G2" t="str">
            <v>North 1</v>
          </cell>
        </row>
        <row r="3">
          <cell r="F3" t="str">
            <v>Bottineau</v>
          </cell>
          <cell r="G3" t="str">
            <v>North 2</v>
          </cell>
        </row>
        <row r="4">
          <cell r="F4" t="str">
            <v>Prairie Rose</v>
          </cell>
          <cell r="G4" t="str">
            <v>North 1</v>
          </cell>
        </row>
        <row r="5">
          <cell r="F5" t="str">
            <v>Meadow Lark</v>
          </cell>
          <cell r="G5" t="str">
            <v>North 1</v>
          </cell>
        </row>
        <row r="6">
          <cell r="F6" t="str">
            <v>Devils Lake / Lake Region</v>
          </cell>
          <cell r="G6" t="str">
            <v>North 2</v>
          </cell>
        </row>
        <row r="7">
          <cell r="F7" t="str">
            <v>North 2 APD</v>
          </cell>
          <cell r="G7" t="str">
            <v>North 2</v>
          </cell>
        </row>
        <row r="8">
          <cell r="F8" t="str">
            <v>Grand Traills</v>
          </cell>
          <cell r="G8" t="str">
            <v>North 2</v>
          </cell>
        </row>
        <row r="9">
          <cell r="F9" t="str">
            <v>Thief River Falls</v>
          </cell>
          <cell r="G9" t="str">
            <v>North 2</v>
          </cell>
        </row>
        <row r="10">
          <cell r="F10" t="str">
            <v>Crookston</v>
          </cell>
          <cell r="G10" t="str">
            <v>North 2</v>
          </cell>
        </row>
        <row r="11">
          <cell r="F11" t="str">
            <v>Roseau County</v>
          </cell>
          <cell r="G11" t="str">
            <v>North 2</v>
          </cell>
        </row>
        <row r="12">
          <cell r="F12" t="str">
            <v>Grafton County</v>
          </cell>
          <cell r="G12" t="str">
            <v>North 2</v>
          </cell>
        </row>
        <row r="13">
          <cell r="F13" t="str">
            <v>Minto</v>
          </cell>
          <cell r="G13" t="str">
            <v>North 2</v>
          </cell>
        </row>
        <row r="14">
          <cell r="F14" t="str">
            <v>Red River Valley</v>
          </cell>
          <cell r="G14" t="str">
            <v>North 3</v>
          </cell>
        </row>
        <row r="15">
          <cell r="F15" t="str">
            <v>Sheyenne</v>
          </cell>
          <cell r="G15" t="str">
            <v>North 3</v>
          </cell>
        </row>
        <row r="16">
          <cell r="F16" t="str">
            <v>Fergus Falls</v>
          </cell>
          <cell r="G16" t="str">
            <v>North 3</v>
          </cell>
        </row>
        <row r="17">
          <cell r="F17" t="str">
            <v>North 3 APD</v>
          </cell>
          <cell r="G17" t="str">
            <v>North 3</v>
          </cell>
        </row>
        <row r="18">
          <cell r="F18" t="str">
            <v>Dickinson</v>
          </cell>
          <cell r="G18" t="str">
            <v>North 1</v>
          </cell>
        </row>
        <row r="19">
          <cell r="F19" t="str">
            <v>Sakakawea</v>
          </cell>
          <cell r="G19" t="str">
            <v>North 1</v>
          </cell>
        </row>
        <row r="20">
          <cell r="F20" t="str">
            <v>Oakes / LaMoure</v>
          </cell>
          <cell r="G20" t="str">
            <v>North 3</v>
          </cell>
        </row>
        <row r="21">
          <cell r="F21" t="str">
            <v>Jamestown</v>
          </cell>
          <cell r="G21" t="str">
            <v>North 3</v>
          </cell>
        </row>
        <row r="22">
          <cell r="F22" t="str">
            <v>Aurora</v>
          </cell>
          <cell r="G22" t="str">
            <v>North 3</v>
          </cell>
        </row>
        <row r="23">
          <cell r="F23" t="str">
            <v>South 4 APD</v>
          </cell>
          <cell r="G23" t="str">
            <v>South 4</v>
          </cell>
        </row>
        <row r="24">
          <cell r="F24" t="str">
            <v>Rushmore</v>
          </cell>
          <cell r="G24" t="str">
            <v>South 4</v>
          </cell>
        </row>
        <row r="25">
          <cell r="F25" t="str">
            <v>Buffalo Gap</v>
          </cell>
          <cell r="G25" t="str">
            <v>South 4</v>
          </cell>
        </row>
        <row r="26">
          <cell r="F26" t="str">
            <v>Ellsworth</v>
          </cell>
          <cell r="G26" t="str">
            <v>South 4</v>
          </cell>
        </row>
        <row r="27">
          <cell r="F27" t="str">
            <v>Cedar Butte</v>
          </cell>
          <cell r="G27" t="str">
            <v>South 4</v>
          </cell>
        </row>
        <row r="28">
          <cell r="F28" t="str">
            <v>Northern Hills</v>
          </cell>
          <cell r="G28" t="str">
            <v>South 4</v>
          </cell>
        </row>
        <row r="29">
          <cell r="F29" t="str">
            <v>Harding / Perkins County</v>
          </cell>
          <cell r="G29" t="str">
            <v>South 4</v>
          </cell>
        </row>
        <row r="30">
          <cell r="F30" t="str">
            <v>South 5 APD</v>
          </cell>
          <cell r="G30" t="str">
            <v>South 5</v>
          </cell>
        </row>
        <row r="31">
          <cell r="F31" t="str">
            <v>Aberdeen</v>
          </cell>
          <cell r="G31" t="str">
            <v>South 5</v>
          </cell>
        </row>
        <row r="32">
          <cell r="F32" t="str">
            <v>Webster</v>
          </cell>
          <cell r="G32" t="str">
            <v>South 5</v>
          </cell>
        </row>
        <row r="33">
          <cell r="F33" t="str">
            <v>Milbank</v>
          </cell>
          <cell r="G33" t="str">
            <v>South 5</v>
          </cell>
        </row>
        <row r="34">
          <cell r="F34" t="str">
            <v>Redfield</v>
          </cell>
          <cell r="G34" t="str">
            <v>South 5</v>
          </cell>
        </row>
        <row r="35">
          <cell r="F35" t="str">
            <v>Faulkton</v>
          </cell>
          <cell r="G35" t="str">
            <v>South 5</v>
          </cell>
        </row>
        <row r="36">
          <cell r="F36" t="str">
            <v>Huron</v>
          </cell>
          <cell r="G36" t="str">
            <v>South 5</v>
          </cell>
        </row>
        <row r="37">
          <cell r="F37" t="str">
            <v>Pierre</v>
          </cell>
          <cell r="G37" t="str">
            <v>South 4</v>
          </cell>
        </row>
        <row r="38">
          <cell r="F38" t="str">
            <v>Onida / Blunt</v>
          </cell>
          <cell r="G38" t="str">
            <v>South 4</v>
          </cell>
        </row>
        <row r="39">
          <cell r="F39" t="str">
            <v>Watertown</v>
          </cell>
          <cell r="G39" t="str">
            <v>South 5</v>
          </cell>
        </row>
        <row r="40">
          <cell r="F40" t="str">
            <v>Brookings County</v>
          </cell>
          <cell r="G40" t="str">
            <v>South 5</v>
          </cell>
        </row>
        <row r="41">
          <cell r="F41" t="str">
            <v>Lake / Moody County</v>
          </cell>
          <cell r="G41" t="str">
            <v>South 5</v>
          </cell>
        </row>
        <row r="42">
          <cell r="F42" t="str">
            <v>South 6 APD</v>
          </cell>
          <cell r="G42" t="str">
            <v>South 6</v>
          </cell>
        </row>
        <row r="43">
          <cell r="F43" t="str">
            <v>Quarry</v>
          </cell>
          <cell r="G43" t="str">
            <v>South 5</v>
          </cell>
        </row>
        <row r="44">
          <cell r="F44" t="str">
            <v>Mitchell</v>
          </cell>
          <cell r="G44" t="str">
            <v>South 6</v>
          </cell>
        </row>
        <row r="45">
          <cell r="F45" t="str">
            <v>Chamberlain</v>
          </cell>
          <cell r="G45" t="str">
            <v>South 4</v>
          </cell>
        </row>
        <row r="46">
          <cell r="F46" t="str">
            <v>Dakota Territory</v>
          </cell>
          <cell r="G46" t="str">
            <v>South 6</v>
          </cell>
        </row>
        <row r="47">
          <cell r="F47" t="str">
            <v>ABC Hills</v>
          </cell>
          <cell r="G47" t="str">
            <v>South 6</v>
          </cell>
        </row>
        <row r="48">
          <cell r="F48" t="str">
            <v>Outer Limits</v>
          </cell>
          <cell r="G48" t="str">
            <v>South 6</v>
          </cell>
        </row>
        <row r="49">
          <cell r="F49" t="str">
            <v>Heart of the Dakotas</v>
          </cell>
          <cell r="G49" t="str">
            <v>South 6</v>
          </cell>
        </row>
        <row r="50">
          <cell r="F50" t="str">
            <v>Brandon</v>
          </cell>
          <cell r="G50" t="str">
            <v>South 6</v>
          </cell>
        </row>
        <row r="51">
          <cell r="F51" t="str">
            <v>Gregory / Winner</v>
          </cell>
          <cell r="G51" t="str">
            <v>South 4</v>
          </cell>
        </row>
        <row r="52">
          <cell r="F52" t="str">
            <v>Dakota Sunrise</v>
          </cell>
          <cell r="G52" t="str">
            <v>South 6</v>
          </cell>
        </row>
        <row r="53">
          <cell r="F53" t="str">
            <v>Rivers Edge</v>
          </cell>
          <cell r="G53" t="str">
            <v>South 5</v>
          </cell>
        </row>
        <row r="54">
          <cell r="F54" t="str">
            <v>Hilltop</v>
          </cell>
          <cell r="G54" t="str">
            <v>South 5</v>
          </cell>
        </row>
        <row r="55">
          <cell r="F55" t="str">
            <v>Lyon County</v>
          </cell>
          <cell r="G55" t="str">
            <v>South 6</v>
          </cell>
        </row>
        <row r="56">
          <cell r="F56" t="str">
            <v>Rock County</v>
          </cell>
          <cell r="G56" t="str">
            <v>South 6</v>
          </cell>
        </row>
        <row r="57">
          <cell r="F57" t="str">
            <v>NP</v>
          </cell>
          <cell r="G57" t="str">
            <v>North 1</v>
          </cell>
        </row>
        <row r="58">
          <cell r="F58" t="str">
            <v>NP</v>
          </cell>
          <cell r="G58" t="str">
            <v>North 2</v>
          </cell>
        </row>
        <row r="59">
          <cell r="F59" t="str">
            <v>NP</v>
          </cell>
          <cell r="G59" t="str">
            <v>North 3</v>
          </cell>
        </row>
        <row r="60">
          <cell r="F60" t="str">
            <v>NP</v>
          </cell>
          <cell r="G60" t="str">
            <v>South 4</v>
          </cell>
        </row>
        <row r="61">
          <cell r="F61" t="str">
            <v>NP</v>
          </cell>
          <cell r="G61" t="str">
            <v>South 5</v>
          </cell>
        </row>
        <row r="62">
          <cell r="F62" t="str">
            <v>NP</v>
          </cell>
          <cell r="G62" t="str">
            <v>South 6</v>
          </cell>
        </row>
        <row r="63">
          <cell r="F63" t="str">
            <v>Outreach 021</v>
          </cell>
          <cell r="G63" t="str">
            <v>East 1</v>
          </cell>
        </row>
        <row r="64">
          <cell r="F64" t="str">
            <v>Outreach 022</v>
          </cell>
          <cell r="G64" t="str">
            <v>East 1</v>
          </cell>
        </row>
        <row r="65">
          <cell r="F65" t="str">
            <v>Outreach 023</v>
          </cell>
          <cell r="G65" t="str">
            <v>East 1</v>
          </cell>
        </row>
        <row r="66">
          <cell r="F66" t="str">
            <v>Outreach 032</v>
          </cell>
          <cell r="G66" t="str">
            <v>East 2</v>
          </cell>
        </row>
        <row r="67">
          <cell r="F67" t="str">
            <v>Outreach 033</v>
          </cell>
          <cell r="G67" t="str">
            <v>East 2</v>
          </cell>
        </row>
        <row r="68">
          <cell r="F68" t="str">
            <v>Outreach 031</v>
          </cell>
          <cell r="G68" t="str">
            <v>East 3</v>
          </cell>
        </row>
        <row r="69">
          <cell r="F69" t="str">
            <v>Outreach 011</v>
          </cell>
          <cell r="G69" t="str">
            <v>West 1</v>
          </cell>
        </row>
        <row r="70">
          <cell r="F70" t="str">
            <v>Outreach 013</v>
          </cell>
          <cell r="G70" t="str">
            <v>West 1</v>
          </cell>
        </row>
        <row r="71">
          <cell r="F71" t="str">
            <v>DIS New England</v>
          </cell>
          <cell r="G71" t="str">
            <v>West 1</v>
          </cell>
        </row>
        <row r="72">
          <cell r="F72" t="str">
            <v>McLean</v>
          </cell>
          <cell r="G72" t="str">
            <v>West 1</v>
          </cell>
        </row>
        <row r="73">
          <cell r="F73" t="str">
            <v>Rugby</v>
          </cell>
          <cell r="G73" t="str">
            <v>West 1</v>
          </cell>
        </row>
        <row r="74">
          <cell r="F74" t="str">
            <v>Williams</v>
          </cell>
          <cell r="G74" t="str">
            <v>West 1</v>
          </cell>
        </row>
        <row r="75">
          <cell r="F75" t="str">
            <v>Crosby</v>
          </cell>
          <cell r="G75" t="str">
            <v>West 1</v>
          </cell>
        </row>
        <row r="76">
          <cell r="F76" t="str">
            <v>Mandan</v>
          </cell>
          <cell r="G76" t="str">
            <v>West 1</v>
          </cell>
        </row>
        <row r="77">
          <cell r="F77" t="str">
            <v>Beulah</v>
          </cell>
          <cell r="G77" t="str">
            <v>West 1</v>
          </cell>
        </row>
        <row r="78">
          <cell r="F78" t="str">
            <v>Belfield</v>
          </cell>
          <cell r="G78" t="str">
            <v>West 1</v>
          </cell>
        </row>
        <row r="79">
          <cell r="F79" t="str">
            <v>Grant</v>
          </cell>
          <cell r="G79" t="str">
            <v>West 1</v>
          </cell>
        </row>
        <row r="80">
          <cell r="F80" t="str">
            <v>Bowman</v>
          </cell>
          <cell r="G80" t="str">
            <v>West 1</v>
          </cell>
        </row>
        <row r="81">
          <cell r="F81" t="str">
            <v>Hettinger</v>
          </cell>
          <cell r="G81" t="str">
            <v>West 1</v>
          </cell>
        </row>
        <row r="82">
          <cell r="F82" t="str">
            <v>Hebron</v>
          </cell>
          <cell r="G82" t="str">
            <v>West 1</v>
          </cell>
        </row>
        <row r="83">
          <cell r="F83" t="str">
            <v>Flasher</v>
          </cell>
          <cell r="G83" t="str">
            <v>West 1</v>
          </cell>
        </row>
        <row r="84">
          <cell r="F84" t="str">
            <v>Glen Ullin</v>
          </cell>
          <cell r="G84" t="str">
            <v>West 1</v>
          </cell>
        </row>
        <row r="85">
          <cell r="F85" t="str">
            <v>Washburn</v>
          </cell>
          <cell r="G85" t="str">
            <v>West 1</v>
          </cell>
        </row>
        <row r="86">
          <cell r="F86" t="str">
            <v>Parshall *ZCH*</v>
          </cell>
          <cell r="G86" t="str">
            <v>West 1</v>
          </cell>
        </row>
        <row r="87">
          <cell r="F87" t="str">
            <v>Belcourt *ZCH*</v>
          </cell>
          <cell r="G87" t="str">
            <v>West 1</v>
          </cell>
        </row>
        <row r="88">
          <cell r="F88" t="str">
            <v>New Town *ZCH*</v>
          </cell>
          <cell r="G88" t="str">
            <v>West 1</v>
          </cell>
        </row>
        <row r="89">
          <cell r="F89" t="str">
            <v>Emmons *ZCH*</v>
          </cell>
          <cell r="G89" t="str">
            <v>West 1</v>
          </cell>
        </row>
        <row r="90">
          <cell r="F90" t="str">
            <v>McIntosh *ZCH*</v>
          </cell>
          <cell r="G90" t="str">
            <v>West 1</v>
          </cell>
        </row>
        <row r="91">
          <cell r="F91" t="str">
            <v>Corson *ZCH*</v>
          </cell>
          <cell r="G91" t="str">
            <v>West 1</v>
          </cell>
        </row>
        <row r="92">
          <cell r="F92" t="str">
            <v>Fort Yates *ZCH*</v>
          </cell>
          <cell r="G92" t="str">
            <v>West 1</v>
          </cell>
        </row>
        <row r="93">
          <cell r="F93" t="str">
            <v>Bear Butte</v>
          </cell>
          <cell r="G93" t="str">
            <v>West 2</v>
          </cell>
        </row>
        <row r="94">
          <cell r="F94" t="str">
            <v>Outreach 41</v>
          </cell>
          <cell r="G94" t="str">
            <v>West 2</v>
          </cell>
        </row>
        <row r="95">
          <cell r="F95" t="str">
            <v>Outreach 42</v>
          </cell>
          <cell r="G95" t="str">
            <v>West 2</v>
          </cell>
        </row>
        <row r="96">
          <cell r="F96" t="str">
            <v>Jones / Lyman</v>
          </cell>
          <cell r="G96" t="str">
            <v>West 2</v>
          </cell>
        </row>
        <row r="97">
          <cell r="F97" t="str">
            <v>Todd County / Rosebud Reservation</v>
          </cell>
          <cell r="G97" t="str">
            <v>West 2</v>
          </cell>
        </row>
        <row r="98">
          <cell r="F98" t="str">
            <v>Prairie Heartland *PM*</v>
          </cell>
          <cell r="G98" t="str">
            <v>East 1</v>
          </cell>
        </row>
        <row r="99">
          <cell r="F99" t="str">
            <v>Warren</v>
          </cell>
          <cell r="G99" t="str">
            <v>East 1</v>
          </cell>
        </row>
        <row r="100">
          <cell r="F100" t="str">
            <v>Cando</v>
          </cell>
          <cell r="G100" t="str">
            <v>East 1</v>
          </cell>
        </row>
        <row r="101">
          <cell r="F101" t="str">
            <v>Takini / Cheyenne River Reservation</v>
          </cell>
          <cell r="G101" t="str">
            <v>West 2</v>
          </cell>
        </row>
        <row r="102">
          <cell r="F102" t="str">
            <v>Spirit Lake</v>
          </cell>
          <cell r="G102"/>
        </row>
        <row r="103">
          <cell r="F103" t="str">
            <v>Lower Brule / Crow Creek Reservation</v>
          </cell>
          <cell r="G103"/>
        </row>
        <row r="104">
          <cell r="F104" t="str">
            <v>DIS Miller</v>
          </cell>
          <cell r="G104" t="str">
            <v>South 5</v>
          </cell>
        </row>
        <row r="105">
          <cell r="F105" t="str">
            <v>Foothills</v>
          </cell>
          <cell r="G105" t="str">
            <v>South 4</v>
          </cell>
        </row>
        <row r="106">
          <cell r="F106" t="str">
            <v>Heart of South Fargo</v>
          </cell>
          <cell r="G106" t="str">
            <v>North 2</v>
          </cell>
        </row>
        <row r="107">
          <cell r="F107" t="str">
            <v>Ada / Borup</v>
          </cell>
          <cell r="G107" t="str">
            <v>North 2</v>
          </cell>
        </row>
        <row r="108">
          <cell r="F108" t="str">
            <v>McLean / Wells</v>
          </cell>
          <cell r="G108" t="str">
            <v>North 1</v>
          </cell>
        </row>
        <row r="109">
          <cell r="F109" t="str">
            <v>McKenzie County</v>
          </cell>
          <cell r="G109" t="str">
            <v>North 1</v>
          </cell>
        </row>
        <row r="110">
          <cell r="F110" t="str">
            <v>Clay County Trailblazers</v>
          </cell>
          <cell r="G110" t="str">
            <v>North 2</v>
          </cell>
        </row>
        <row r="111">
          <cell r="F111" t="str">
            <v>Minot AFB</v>
          </cell>
          <cell r="G111" t="str">
            <v>North 1</v>
          </cell>
        </row>
        <row r="112">
          <cell r="F112" t="str">
            <v>Britton</v>
          </cell>
          <cell r="G112" t="str">
            <v>South 5</v>
          </cell>
        </row>
        <row r="113">
          <cell r="F113" t="str">
            <v>Sisseton</v>
          </cell>
          <cell r="G113" t="str">
            <v>South 5</v>
          </cell>
        </row>
        <row r="114">
          <cell r="F114" t="str">
            <v>Mercer County</v>
          </cell>
          <cell r="G114" t="str">
            <v>North 1</v>
          </cell>
        </row>
        <row r="115">
          <cell r="F115" t="str">
            <v>Bowdle / Ipswich</v>
          </cell>
          <cell r="G115" t="str">
            <v>South 5</v>
          </cell>
        </row>
        <row r="116">
          <cell r="F116" t="str">
            <v>Mobridge</v>
          </cell>
          <cell r="G116" t="str">
            <v>South 5</v>
          </cell>
        </row>
        <row r="117">
          <cell r="F117" t="str">
            <v>Clark</v>
          </cell>
          <cell r="G117" t="str">
            <v>South 5</v>
          </cell>
        </row>
        <row r="118">
          <cell r="F118" t="str">
            <v>Armour / Platte</v>
          </cell>
          <cell r="G118" t="str">
            <v>South 6</v>
          </cell>
        </row>
        <row r="119">
          <cell r="F119" t="str">
            <v>Barnes County</v>
          </cell>
          <cell r="G119" t="str">
            <v>North 3</v>
          </cell>
        </row>
        <row r="120">
          <cell r="F120" t="str">
            <v>Kittson / Hallock / Kennedy</v>
          </cell>
          <cell r="G120" t="str">
            <v>North 2</v>
          </cell>
        </row>
        <row r="121">
          <cell r="F121" t="str">
            <v>Lisbon / Gwinner</v>
          </cell>
          <cell r="G121" t="str">
            <v>North 3</v>
          </cell>
        </row>
        <row r="122">
          <cell r="F122" t="str">
            <v>Northern Lakes</v>
          </cell>
          <cell r="G122" t="str">
            <v>North 3</v>
          </cell>
        </row>
        <row r="123">
          <cell r="F123" t="str">
            <v>Min-Dak</v>
          </cell>
          <cell r="G123" t="str">
            <v>North 3</v>
          </cell>
        </row>
        <row r="124">
          <cell r="F124" t="str">
            <v>Wagner</v>
          </cell>
          <cell r="G124" t="str">
            <v>South 6</v>
          </cell>
        </row>
        <row r="125">
          <cell r="F125" t="str">
            <v>Shannon County / Pine Ridge Reservation</v>
          </cell>
          <cell r="G125" t="str">
            <v>South 4</v>
          </cell>
        </row>
        <row r="126">
          <cell r="F126" t="str">
            <v>Jackson / Bennett County</v>
          </cell>
          <cell r="G126" t="str">
            <v>South 4</v>
          </cell>
        </row>
        <row r="127">
          <cell r="F127" t="str">
            <v>East Grand Forks</v>
          </cell>
          <cell r="G127" t="str">
            <v>North 2</v>
          </cell>
        </row>
        <row r="128">
          <cell r="F128" t="str">
            <v>Red Lake Falls</v>
          </cell>
          <cell r="G128" t="str">
            <v>North 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ara Brady" refreshedDate="45642.666302199075" createdVersion="8" refreshedVersion="8" minRefreshableVersion="3" recordCount="611" xr:uid="{5C6CB273-46C1-4CFE-9E68-B66793048A1D}">
  <cacheSource type="worksheet">
    <worksheetSource ref="A5:AL616" sheet="eBudde Report"/>
  </cacheSource>
  <cacheFields count="40">
    <cacheField name="Troop" numFmtId="0">
      <sharedItems containsSemiMixedTypes="0" containsString="0" containsNumber="1" containsInteger="1" minValue="10014" maxValue="99999"/>
    </cacheField>
    <cacheField name="Area Name" numFmtId="0">
      <sharedItems count="16">
        <s v="South 6"/>
        <s v="South 5"/>
        <s v="North 3"/>
        <s v="North 2"/>
        <s v="South 4"/>
        <s v="North 1"/>
        <e v="#N/A"/>
        <s v="South C" u="1"/>
        <s v="North C" u="1"/>
        <s v="North D" u="1"/>
        <s v="North A" u="1"/>
        <s v="South B" u="1"/>
        <s v="South A" u="1"/>
        <s v="North B" u="1"/>
        <s v="South D" u="1"/>
        <s v="HQ" u="1"/>
      </sharedItems>
    </cacheField>
    <cacheField name="SU Name" numFmtId="0">
      <sharedItems/>
    </cacheField>
    <cacheField name="SU #" numFmtId="0">
      <sharedItems containsMixedTypes="1" containsNumber="1" containsInteger="1" minValue="112" maxValue="999"/>
    </cacheField>
    <cacheField name="Level" numFmtId="0">
      <sharedItems count="9">
        <s v="OTHER"/>
        <s v="IND"/>
        <s v="AMB"/>
        <s v="SR"/>
        <s v="CAD"/>
        <s v="JR"/>
        <s v="BR"/>
        <s v="DAISY"/>
        <s v="GRP"/>
      </sharedItems>
    </cacheField>
    <cacheField name="# Girls_x000a_Sellg" numFmtId="0">
      <sharedItems containsSemiMixedTypes="0" containsString="0" containsNumber="1" containsInteger="1" minValue="0" maxValue="26"/>
    </cacheField>
    <cacheField name="Initial_x000a_Sold" numFmtId="0">
      <sharedItems containsSemiMixedTypes="0" containsString="0" containsNumber="1" containsInteger="1" minValue="0" maxValue="8628"/>
    </cacheField>
    <cacheField name="Addl_x000a_Sold" numFmtId="0">
      <sharedItems containsSemiMixedTypes="0" containsString="0" containsNumber="1" containsInteger="1" minValue="-1084" maxValue="7644"/>
    </cacheField>
    <cacheField name="GOC_x000a_Sold" numFmtId="0">
      <sharedItems containsSemiMixedTypes="0" containsString="0" containsNumber="1" containsInteger="1" minValue="0" maxValue="256"/>
    </cacheField>
    <cacheField name="Total_x000a_Sold" numFmtId="0">
      <sharedItems containsSemiMixedTypes="0" containsString="0" containsNumber="1" containsInteger="1" minValue="0" maxValue="12568"/>
    </cacheField>
    <cacheField name="Total Sold Less GOC" numFmtId="0">
      <sharedItems containsSemiMixedTypes="0" containsString="0" containsNumber="1" containsInteger="1" minValue="0" maxValue="12312"/>
    </cacheField>
    <cacheField name="Pkgs /_x000a_Girl Sellg_x000a_Avg" numFmtId="0">
      <sharedItems containsSemiMixedTypes="0" containsString="0" containsNumber="1" minValue="0" maxValue="3031"/>
    </cacheField>
    <cacheField name="PGA Less GOC" numFmtId="0">
      <sharedItems containsMixedTypes="1" containsNumber="1" minValue="0" maxValue="3030"/>
    </cacheField>
    <cacheField name="Total_x000a_Sales" numFmtId="0">
      <sharedItems containsSemiMixedTypes="0" containsString="0" containsNumber="1" containsInteger="1" minValue="0" maxValue="64076"/>
    </cacheField>
    <cacheField name="Proceeds_x000a_(Simple)" numFmtId="0">
      <sharedItems containsSemiMixedTypes="0" containsString="0" containsNumber="1" minValue="0" maxValue="8169.2"/>
    </cacheField>
    <cacheField name="Proceeds_x000a_(No_x000a_Incent.)" numFmtId="0">
      <sharedItems containsSemiMixedTypes="0" containsString="0" containsNumber="1" containsInteger="1" minValue="0" maxValue="0"/>
    </cacheField>
    <cacheField name="Proceeds_x000a_(Tiered)" numFmtId="0">
      <sharedItems containsSemiMixedTypes="0" containsString="0" containsNumber="1" containsInteger="1" minValue="0" maxValue="0"/>
    </cacheField>
    <cacheField name="Proceeds_x000a_(Generic)" numFmtId="0">
      <sharedItems containsSemiMixedTypes="0" containsString="0" containsNumber="1" minValue="-2505.75" maxValue="251.36"/>
    </cacheField>
    <cacheField name="Total_x000a_Proceeds" numFmtId="0">
      <sharedItems/>
    </cacheField>
    <cacheField name="Owed to_x000a_Council" numFmtId="0">
      <sharedItems/>
    </cacheField>
    <cacheField name="Deposits" numFmtId="0">
      <sharedItems containsSemiMixedTypes="0" containsString="0" containsNumber="1" minValue="0" maxValue="8420.56"/>
    </cacheField>
    <cacheField name="Bal. Due" numFmtId="0">
      <sharedItems containsSemiMixedTypes="0" containsString="0" containsNumber="1" minValue="0" maxValue="55655.44"/>
    </cacheField>
    <cacheField name="Has Bal._x000a_Due" numFmtId="0">
      <sharedItems containsSemiMixedTypes="0" containsString="0" containsNumber="1" minValue="0" maxValue="55655.44"/>
    </cacheField>
    <cacheField name="#Selling" numFmtId="0">
      <sharedItems containsSemiMixedTypes="0" containsString="0" containsNumber="1" minValue="-2307.4" maxValue="3081.5"/>
    </cacheField>
    <cacheField name="#Not_x000a_Selling" numFmtId="0">
      <sharedItems/>
    </cacheField>
    <cacheField name="#Troops" numFmtId="0">
      <sharedItems containsBlank="1"/>
    </cacheField>
    <cacheField name="Troop_x000a_Active_x000a_Seller" numFmtId="0">
      <sharedItems containsSemiMixedTypes="0" containsString="0" containsNumber="1" containsInteger="1" minValue="0" maxValue="1"/>
    </cacheField>
    <cacheField name="DOC_x000a_Girls Selling" numFmtId="0">
      <sharedItems containsSemiMixedTypes="0" containsString="0" containsNumber="1" containsInteger="1" minValue="0" maxValue="1"/>
    </cacheField>
    <cacheField name="DOC_x000a_Initial Sold" numFmtId="0">
      <sharedItems containsSemiMixedTypes="0" containsString="0" containsNumber="1" containsInteger="1" minValue="1" maxValue="1"/>
    </cacheField>
    <cacheField name="DOC_x000a_Additional Sold" numFmtId="0">
      <sharedItems/>
    </cacheField>
    <cacheField name="DOC_x000a_GOC Initial Sold" numFmtId="0">
      <sharedItems containsSemiMixedTypes="0" containsString="0" containsNumber="1" containsInteger="1" minValue="0" maxValue="20"/>
    </cacheField>
    <cacheField name="DOC_x000a_GOC Additional Sold" numFmtId="0">
      <sharedItems containsSemiMixedTypes="0" containsString="0" containsNumber="1" containsInteger="1" minValue="0" maxValue="0"/>
    </cacheField>
    <cacheField name="DOC_x000a_GOC Sold" numFmtId="0">
      <sharedItems containsSemiMixedTypes="0" containsString="0" containsNumber="1" containsInteger="1" minValue="0" maxValue="561"/>
    </cacheField>
    <cacheField name="DOC_x000a_Delivered" numFmtId="0">
      <sharedItems containsSemiMixedTypes="0" containsString="0" containsNumber="1" containsInteger="1" minValue="0" maxValue="0"/>
    </cacheField>
    <cacheField name="DOC_x000a_PGA Selling" numFmtId="0">
      <sharedItems containsSemiMixedTypes="0" containsString="0" containsNumber="1" containsInteger="1" minValue="0" maxValue="164"/>
    </cacheField>
    <cacheField name="DOC_x000a_Total Sold" numFmtId="0">
      <sharedItems containsSemiMixedTypes="0" containsString="0" containsNumber="1" containsInteger="1" minValue="0" maxValue="164"/>
    </cacheField>
    <cacheField name="DOC_x000a_Total Sales" numFmtId="0">
      <sharedItems containsSemiMixedTypes="0" containsString="0" containsNumber="1" containsInteger="1" minValue="0" maxValue="4299"/>
    </cacheField>
    <cacheField name="DOC_x000a_Deposits" numFmtId="0">
      <sharedItems containsSemiMixedTypes="0" containsString="0" containsNumber="1" minValue="0" maxValue="545.25"/>
    </cacheField>
    <cacheField name="Field1" numFmtId="0" formula="'Total Sold Less GOC'/'# Girls_x000a_Sellg'" databaseField="0"/>
    <cacheField name="Field2" numFmtId="0" formula="'Total Sold Less GOC'/'# Girls_x000a_Sellg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11">
  <r>
    <n v="40251"/>
    <x v="0"/>
    <s v="ABC Hills"/>
    <s v="470"/>
    <x v="0"/>
    <n v="17"/>
    <n v="3300"/>
    <n v="1418"/>
    <n v="55"/>
    <n v="4773"/>
    <n v="4718"/>
    <n v="280.7647"/>
    <n v="277.5"/>
    <n v="24538"/>
    <n v="3102.45"/>
    <n v="0"/>
    <n v="0"/>
    <n v="95.46"/>
    <s v="no"/>
    <s v="yes"/>
    <n v="3197.91"/>
    <n v="21340.09"/>
    <n v="21340.09"/>
    <n v="0"/>
    <s v="no"/>
    <s v="sbeeler_06@hotmail.com"/>
    <n v="1"/>
    <n v="0"/>
    <n v="1"/>
    <s v="yes"/>
    <n v="6"/>
    <n v="0"/>
    <n v="126"/>
    <n v="0"/>
    <n v="24"/>
    <n v="24"/>
    <n v="687"/>
    <n v="139.5"/>
  </r>
  <r>
    <n v="41802"/>
    <x v="0"/>
    <s v="ABC Hills"/>
    <s v="470"/>
    <x v="0"/>
    <n v="26"/>
    <n v="5196"/>
    <n v="4565"/>
    <n v="64"/>
    <n v="9825"/>
    <n v="9761"/>
    <n v="377.88459999999998"/>
    <n v="375.4"/>
    <n v="50236"/>
    <n v="6386.25"/>
    <n v="0"/>
    <n v="0"/>
    <n v="196.5"/>
    <s v="no"/>
    <s v="yes"/>
    <n v="6582.75"/>
    <n v="43653.25"/>
    <n v="43653.25"/>
    <n v="0"/>
    <s v="no"/>
    <s v="nspaniol@hotmail.com"/>
    <n v="1"/>
    <n v="0"/>
    <n v="1"/>
    <s v="yes"/>
    <n v="16"/>
    <n v="0"/>
    <n v="249"/>
    <n v="0"/>
    <n v="64"/>
    <n v="64"/>
    <n v="1201"/>
    <n v="94.625"/>
  </r>
  <r>
    <n v="41803"/>
    <x v="0"/>
    <s v="ABC Hills"/>
    <s v="470"/>
    <x v="0"/>
    <n v="13"/>
    <n v="0"/>
    <n v="1714"/>
    <n v="1"/>
    <n v="1715"/>
    <n v="1714"/>
    <n v="131.92310000000001"/>
    <n v="131.80000000000001"/>
    <n v="8810"/>
    <n v="1114.75"/>
    <n v="0"/>
    <n v="0"/>
    <n v="0"/>
    <s v="no"/>
    <s v="no"/>
    <n v="1114.75"/>
    <n v="7695.25"/>
    <n v="7695.25"/>
    <n v="0"/>
    <s v="no"/>
    <s v="keesha.merrick@k12.sd.us"/>
    <n v="1"/>
    <n v="0"/>
    <n v="1"/>
    <s v="yes"/>
    <n v="2"/>
    <n v="0"/>
    <n v="58"/>
    <n v="0"/>
    <n v="1"/>
    <n v="1"/>
    <n v="0"/>
    <n v="29.5"/>
  </r>
  <r>
    <n v="50462"/>
    <x v="0"/>
    <s v="ABC Hills"/>
    <s v="470"/>
    <x v="0"/>
    <n v="10"/>
    <n v="2016"/>
    <n v="1668"/>
    <n v="34"/>
    <n v="3718"/>
    <n v="3684"/>
    <n v="371.8"/>
    <n v="368.4"/>
    <n v="18995"/>
    <n v="2416.6999999999998"/>
    <n v="0"/>
    <n v="0"/>
    <n v="0"/>
    <s v="no"/>
    <s v="no"/>
    <n v="2416.6999999999998"/>
    <n v="16578.3"/>
    <n v="16578.3"/>
    <n v="0"/>
    <s v="no"/>
    <s v="rothschadlsamantha@gmail.com"/>
    <n v="1"/>
    <n v="0"/>
    <n v="1"/>
    <s v="yes"/>
    <n v="5"/>
    <n v="0"/>
    <n v="100"/>
    <n v="0"/>
    <n v="4"/>
    <n v="4"/>
    <n v="296"/>
    <n v="80"/>
  </r>
  <r>
    <n v="90470"/>
    <x v="0"/>
    <s v="ABC Hills"/>
    <s v="470"/>
    <x v="1"/>
    <n v="0"/>
    <n v="0"/>
    <n v="0"/>
    <n v="0"/>
    <n v="0"/>
    <n v="0"/>
    <n v="0"/>
    <e v="#DIV/0!"/>
    <n v="0"/>
    <n v="0"/>
    <n v="0"/>
    <n v="0"/>
    <n v="0"/>
    <s v="yes"/>
    <s v="no"/>
    <n v="0"/>
    <n v="0"/>
    <n v="0"/>
    <n v="0"/>
    <s v="no"/>
    <s v="bostrom@cmcreaves.com"/>
    <n v="0"/>
    <n v="1"/>
    <n v="1"/>
    <s v="yes"/>
    <n v="0"/>
    <n v="0"/>
    <n v="0"/>
    <n v="0"/>
    <n v="0"/>
    <n v="0"/>
    <n v="0"/>
    <n v="0"/>
  </r>
  <r>
    <n v="40112"/>
    <x v="1"/>
    <s v="Aberdeen"/>
    <s v="402"/>
    <x v="2"/>
    <n v="3"/>
    <n v="960"/>
    <n v="271"/>
    <n v="16"/>
    <n v="1247"/>
    <n v="1231"/>
    <n v="415.66669999999999"/>
    <n v="410.3"/>
    <n v="6382"/>
    <n v="810.55"/>
    <n v="0"/>
    <n v="0"/>
    <n v="24.94"/>
    <s v="no"/>
    <s v="yes"/>
    <n v="835.49"/>
    <n v="5546.51"/>
    <n v="5546.51"/>
    <n v="0"/>
    <s v="no"/>
    <s v="sjgonsor@yahoo.com"/>
    <n v="1"/>
    <n v="0"/>
    <n v="1"/>
    <s v="yes"/>
    <n v="3"/>
    <n v="0"/>
    <n v="57"/>
    <n v="0"/>
    <n v="9"/>
    <n v="9"/>
    <n v="535"/>
    <n v="200.33330000000001"/>
  </r>
  <r>
    <n v="40118"/>
    <x v="1"/>
    <s v="Aberdeen"/>
    <s v="402"/>
    <x v="3"/>
    <n v="2"/>
    <n v="552"/>
    <n v="126"/>
    <n v="1"/>
    <n v="679"/>
    <n v="678"/>
    <n v="339.5"/>
    <n v="339"/>
    <n v="3472"/>
    <n v="441.35"/>
    <n v="0"/>
    <n v="0"/>
    <n v="0"/>
    <s v="no"/>
    <s v="no"/>
    <n v="441.35"/>
    <n v="3030.65"/>
    <n v="3030.65"/>
    <n v="0"/>
    <s v="no"/>
    <s v="kmoulsoff@hotmail.com"/>
    <n v="1"/>
    <n v="0"/>
    <n v="1"/>
    <s v="yes"/>
    <n v="2"/>
    <n v="0"/>
    <n v="8"/>
    <n v="0"/>
    <n v="1"/>
    <n v="1"/>
    <n v="256"/>
    <n v="132.5"/>
  </r>
  <r>
    <n v="40137"/>
    <x v="1"/>
    <s v="Aberdeen"/>
    <s v="402"/>
    <x v="4"/>
    <n v="4"/>
    <n v="1440"/>
    <n v="368"/>
    <n v="20"/>
    <n v="1828"/>
    <n v="1808"/>
    <n v="457"/>
    <n v="452"/>
    <n v="9335"/>
    <n v="1188.2"/>
    <n v="0"/>
    <n v="0"/>
    <n v="36.56"/>
    <s v="no"/>
    <s v="yes"/>
    <n v="1224.76"/>
    <n v="8110.24"/>
    <n v="8110.24"/>
    <n v="0"/>
    <s v="no"/>
    <s v="ajohlhauser@gmail.com"/>
    <n v="1"/>
    <n v="0"/>
    <n v="1"/>
    <s v="yes"/>
    <n v="3"/>
    <n v="0"/>
    <n v="55"/>
    <n v="0"/>
    <n v="4"/>
    <n v="4"/>
    <n v="254"/>
    <n v="104.33329999999999"/>
  </r>
  <r>
    <n v="40186"/>
    <x v="1"/>
    <s v="Aberdeen"/>
    <s v="402"/>
    <x v="3"/>
    <n v="3"/>
    <n v="828"/>
    <n v="-75"/>
    <n v="14"/>
    <n v="767"/>
    <n v="753"/>
    <n v="255.66669999999999"/>
    <n v="251"/>
    <n v="3931"/>
    <n v="498.55"/>
    <n v="0"/>
    <n v="0"/>
    <n v="15.34"/>
    <s v="no"/>
    <s v="yes"/>
    <n v="513.89"/>
    <n v="3417.11"/>
    <n v="3417.11"/>
    <n v="0"/>
    <s v="no"/>
    <s v="kmoulsoff@hotmail.com"/>
    <n v="1"/>
    <n v="0"/>
    <n v="1"/>
    <s v="yes"/>
    <n v="3"/>
    <n v="0"/>
    <n v="41"/>
    <n v="0"/>
    <n v="12"/>
    <n v="12"/>
    <n v="228"/>
    <n v="93.666700000000006"/>
  </r>
  <r>
    <n v="40247"/>
    <x v="1"/>
    <s v="Aberdeen"/>
    <s v="402"/>
    <x v="0"/>
    <n v="0"/>
    <n v="0"/>
    <n v="0"/>
    <n v="0"/>
    <n v="0"/>
    <n v="0"/>
    <n v="0"/>
    <e v="#DIV/0!"/>
    <n v="0"/>
    <n v="0"/>
    <n v="0"/>
    <n v="0"/>
    <n v="0"/>
    <s v="no"/>
    <s v="no"/>
    <n v="0"/>
    <n v="0"/>
    <n v="0"/>
    <n v="0"/>
    <s v="no"/>
    <s v="rachel_fay@hotmail.com"/>
    <n v="0"/>
    <n v="1"/>
    <n v="1"/>
    <s v="yes"/>
    <n v="0"/>
    <n v="0"/>
    <n v="0"/>
    <n v="0"/>
    <n v="0"/>
    <n v="0"/>
    <n v="0"/>
    <n v="0"/>
  </r>
  <r>
    <n v="40249"/>
    <x v="1"/>
    <s v="Aberdeen"/>
    <s v="402"/>
    <x v="0"/>
    <n v="4"/>
    <n v="2196"/>
    <n v="106"/>
    <n v="7"/>
    <n v="2309"/>
    <n v="2302"/>
    <n v="577.25"/>
    <n v="575.5"/>
    <n v="11838"/>
    <n v="1500.85"/>
    <n v="0"/>
    <n v="0"/>
    <n v="46.18"/>
    <s v="no"/>
    <s v="yes"/>
    <n v="1547.03"/>
    <n v="10290.969999999999"/>
    <n v="10290.969999999999"/>
    <n v="0"/>
    <s v="no"/>
    <s v="katlynperkins.perkinsfarms@gmail.com"/>
    <n v="1"/>
    <n v="0"/>
    <n v="1"/>
    <s v="yes"/>
    <n v="4"/>
    <n v="0"/>
    <n v="50"/>
    <n v="0"/>
    <n v="7"/>
    <n v="7"/>
    <n v="552"/>
    <n v="152.25"/>
  </r>
  <r>
    <n v="40601"/>
    <x v="1"/>
    <s v="Aberdeen"/>
    <s v="402"/>
    <x v="4"/>
    <n v="4"/>
    <n v="1128"/>
    <n v="-419"/>
    <n v="0"/>
    <n v="709"/>
    <n v="709"/>
    <n v="177.25"/>
    <n v="177.3"/>
    <n v="3619"/>
    <n v="460.85"/>
    <n v="0"/>
    <n v="0"/>
    <n v="14.18"/>
    <s v="no"/>
    <s v="yes"/>
    <n v="475.03"/>
    <n v="3143.97"/>
    <n v="3143.97"/>
    <n v="0"/>
    <s v="no"/>
    <s v="chell19_99@hotmail.com"/>
    <n v="1"/>
    <n v="0"/>
    <n v="1"/>
    <s v="yes"/>
    <n v="1"/>
    <n v="0"/>
    <n v="0"/>
    <n v="0"/>
    <n v="0"/>
    <n v="0"/>
    <n v="46"/>
    <n v="46"/>
  </r>
  <r>
    <n v="40740"/>
    <x v="1"/>
    <s v="Aberdeen"/>
    <s v="402"/>
    <x v="0"/>
    <n v="6"/>
    <n v="2172"/>
    <n v="622"/>
    <n v="65"/>
    <n v="2859"/>
    <n v="2794"/>
    <n v="476.5"/>
    <n v="465.7"/>
    <n v="14607"/>
    <n v="1858.35"/>
    <n v="0"/>
    <n v="0"/>
    <n v="0"/>
    <s v="no"/>
    <s v="no"/>
    <n v="1858.35"/>
    <n v="12748.65"/>
    <n v="12748.65"/>
    <n v="0"/>
    <s v="no"/>
    <s v="futureazteach51@hotmail.com"/>
    <n v="1"/>
    <n v="0"/>
    <n v="1"/>
    <s v="yes"/>
    <n v="3"/>
    <n v="0"/>
    <n v="108"/>
    <n v="0"/>
    <n v="41"/>
    <n v="41"/>
    <n v="248"/>
    <n v="132.33330000000001"/>
  </r>
  <r>
    <n v="40749"/>
    <x v="1"/>
    <s v="Aberdeen"/>
    <s v="402"/>
    <x v="5"/>
    <n v="8"/>
    <n v="2508"/>
    <n v="495"/>
    <n v="25"/>
    <n v="3028"/>
    <n v="3003"/>
    <n v="378.5"/>
    <n v="375.4"/>
    <n v="15631"/>
    <n v="1968.2"/>
    <n v="0"/>
    <n v="0"/>
    <n v="60.56"/>
    <s v="no"/>
    <s v="yes"/>
    <n v="2028.76"/>
    <n v="13602.24"/>
    <n v="13602.24"/>
    <n v="0"/>
    <s v="no"/>
    <s v="ksparling@nvc.net"/>
    <n v="1"/>
    <n v="0"/>
    <n v="1"/>
    <s v="yes"/>
    <n v="5"/>
    <n v="0"/>
    <n v="97"/>
    <n v="0"/>
    <n v="25"/>
    <n v="25"/>
    <n v="493"/>
    <n v="123"/>
  </r>
  <r>
    <n v="40904"/>
    <x v="1"/>
    <s v="Aberdeen"/>
    <s v="402"/>
    <x v="0"/>
    <n v="2"/>
    <n v="1332"/>
    <n v="143"/>
    <n v="1"/>
    <n v="1476"/>
    <n v="1475"/>
    <n v="738"/>
    <n v="737.5"/>
    <n v="7490"/>
    <n v="959.4"/>
    <n v="0"/>
    <n v="0"/>
    <n v="0"/>
    <s v="no"/>
    <s v="no"/>
    <n v="959.4"/>
    <n v="6530.6"/>
    <n v="6530.6"/>
    <n v="0"/>
    <s v="no"/>
    <s v="garyjodi46@gmail.com"/>
    <n v="1"/>
    <n v="0"/>
    <n v="1"/>
    <s v="yes"/>
    <n v="2"/>
    <n v="0"/>
    <n v="0"/>
    <n v="0"/>
    <n v="1"/>
    <n v="1"/>
    <n v="93"/>
    <n v="47"/>
  </r>
  <r>
    <n v="41214"/>
    <x v="1"/>
    <s v="Aberdeen"/>
    <s v="402"/>
    <x v="0"/>
    <n v="4"/>
    <n v="0"/>
    <n v="512"/>
    <n v="3"/>
    <n v="515"/>
    <n v="512"/>
    <n v="128.75"/>
    <n v="128"/>
    <n v="2637"/>
    <n v="334.75"/>
    <n v="0"/>
    <n v="0"/>
    <n v="0"/>
    <s v="no"/>
    <s v="no"/>
    <n v="334.75"/>
    <n v="2302.25"/>
    <n v="2302.25"/>
    <n v="0"/>
    <s v="no"/>
    <s v="bobbie.kilber@k12.sd.us"/>
    <n v="1"/>
    <n v="0"/>
    <n v="1"/>
    <s v="yes"/>
    <n v="0"/>
    <n v="0"/>
    <n v="0"/>
    <n v="0"/>
    <n v="0"/>
    <n v="0"/>
    <n v="0"/>
    <n v="0"/>
  </r>
  <r>
    <n v="41219"/>
    <x v="1"/>
    <s v="Aberdeen"/>
    <s v="402"/>
    <x v="0"/>
    <n v="8"/>
    <n v="2208"/>
    <n v="1477"/>
    <n v="77"/>
    <n v="3762"/>
    <n v="3685"/>
    <n v="470.25"/>
    <n v="460.6"/>
    <n v="19240"/>
    <n v="2445.3000000000002"/>
    <n v="0"/>
    <n v="0"/>
    <n v="75.239999999999995"/>
    <s v="no"/>
    <s v="yes"/>
    <n v="2520.54"/>
    <n v="16719.46"/>
    <n v="16719.46"/>
    <n v="0"/>
    <s v="no"/>
    <s v="samiam728@hotmail.com"/>
    <n v="1"/>
    <n v="0"/>
    <n v="1"/>
    <s v="yes"/>
    <n v="5"/>
    <n v="0"/>
    <n v="66"/>
    <n v="0"/>
    <n v="28"/>
    <n v="28"/>
    <n v="919"/>
    <n v="202.6"/>
  </r>
  <r>
    <n v="41312"/>
    <x v="1"/>
    <s v="Aberdeen"/>
    <s v="402"/>
    <x v="6"/>
    <n v="4"/>
    <n v="768"/>
    <n v="876"/>
    <n v="2"/>
    <n v="1646"/>
    <n v="1644"/>
    <n v="411.5"/>
    <n v="411"/>
    <n v="8399"/>
    <n v="1069.9000000000001"/>
    <n v="0"/>
    <n v="0"/>
    <n v="0"/>
    <s v="no"/>
    <s v="no"/>
    <n v="1069.9000000000001"/>
    <n v="7329.1"/>
    <n v="7329.1"/>
    <n v="0"/>
    <s v="no"/>
    <s v="chell19_99@hotmail.com"/>
    <n v="1"/>
    <n v="0"/>
    <n v="1"/>
    <s v="yes"/>
    <n v="2"/>
    <n v="0"/>
    <n v="52"/>
    <n v="0"/>
    <n v="2"/>
    <n v="2"/>
    <n v="89"/>
    <n v="71.5"/>
  </r>
  <r>
    <n v="41318"/>
    <x v="1"/>
    <s v="Aberdeen"/>
    <s v="402"/>
    <x v="4"/>
    <n v="0"/>
    <n v="0"/>
    <n v="0"/>
    <n v="0"/>
    <n v="0"/>
    <n v="0"/>
    <n v="0"/>
    <e v="#DIV/0!"/>
    <n v="0"/>
    <n v="0"/>
    <n v="0"/>
    <n v="0"/>
    <n v="0"/>
    <s v="no"/>
    <s v="no"/>
    <n v="0"/>
    <n v="0"/>
    <n v="0"/>
    <n v="0"/>
    <s v="no"/>
    <s v="sasha.bunke@midco.net"/>
    <n v="0"/>
    <n v="1"/>
    <n v="1"/>
    <s v="yes"/>
    <n v="0"/>
    <n v="0"/>
    <n v="0"/>
    <n v="0"/>
    <n v="0"/>
    <n v="0"/>
    <n v="0"/>
    <n v="0"/>
  </r>
  <r>
    <n v="50710"/>
    <x v="1"/>
    <s v="Aberdeen"/>
    <s v="402"/>
    <x v="0"/>
    <n v="12"/>
    <n v="1032"/>
    <n v="1351"/>
    <n v="22"/>
    <n v="2405"/>
    <n v="2383"/>
    <n v="200.41669999999999"/>
    <n v="198.6"/>
    <n v="12344"/>
    <n v="1563.25"/>
    <n v="0"/>
    <n v="0"/>
    <n v="48.1"/>
    <s v="no"/>
    <s v="yes"/>
    <n v="1611.35"/>
    <n v="10732.65"/>
    <n v="10732.65"/>
    <n v="0"/>
    <s v="no"/>
    <s v="miller.lisa.jean@gmail.com"/>
    <n v="1"/>
    <n v="0"/>
    <n v="1"/>
    <s v="yes"/>
    <n v="8"/>
    <n v="0"/>
    <n v="43"/>
    <n v="0"/>
    <n v="22"/>
    <n v="22"/>
    <n v="487"/>
    <n v="69"/>
  </r>
  <r>
    <n v="50716"/>
    <x v="1"/>
    <s v="Aberdeen"/>
    <s v="402"/>
    <x v="6"/>
    <n v="6"/>
    <n v="456"/>
    <n v="1291"/>
    <n v="17"/>
    <n v="1764"/>
    <n v="1747"/>
    <n v="294"/>
    <n v="291.2"/>
    <n v="9004"/>
    <n v="1146.5999999999999"/>
    <n v="0"/>
    <n v="0"/>
    <n v="0"/>
    <s v="no"/>
    <s v="no"/>
    <n v="1146.5999999999999"/>
    <n v="7857.4"/>
    <n v="7857.4"/>
    <n v="0"/>
    <s v="no"/>
    <s v="huizenga_dor@yahoo.com"/>
    <n v="1"/>
    <n v="0"/>
    <n v="1"/>
    <s v="yes"/>
    <n v="3"/>
    <n v="0"/>
    <n v="79"/>
    <n v="0"/>
    <n v="14"/>
    <n v="14"/>
    <n v="238"/>
    <n v="110.33329999999999"/>
  </r>
  <r>
    <n v="50718"/>
    <x v="1"/>
    <s v="Aberdeen"/>
    <s v="402"/>
    <x v="0"/>
    <n v="5"/>
    <n v="1044"/>
    <n v="87"/>
    <n v="6"/>
    <n v="1137"/>
    <n v="1131"/>
    <n v="227.4"/>
    <n v="226.2"/>
    <n v="5807"/>
    <n v="739.05"/>
    <n v="0"/>
    <n v="0"/>
    <n v="22.74"/>
    <s v="no"/>
    <s v="yes"/>
    <n v="761.79"/>
    <n v="5045.21"/>
    <n v="5045.21"/>
    <n v="0"/>
    <s v="no"/>
    <s v="jessicajvogel@hotmail.com"/>
    <n v="1"/>
    <n v="0"/>
    <n v="1"/>
    <s v="yes"/>
    <n v="4"/>
    <n v="0"/>
    <n v="18"/>
    <n v="0"/>
    <n v="6"/>
    <n v="6"/>
    <n v="277"/>
    <n v="75.25"/>
  </r>
  <r>
    <n v="50719"/>
    <x v="1"/>
    <s v="Aberdeen"/>
    <s v="402"/>
    <x v="0"/>
    <n v="6"/>
    <n v="1284"/>
    <n v="-412"/>
    <n v="1"/>
    <n v="873"/>
    <n v="872"/>
    <n v="145.5"/>
    <n v="145.30000000000001"/>
    <n v="4497"/>
    <n v="567.45000000000005"/>
    <n v="0"/>
    <n v="0"/>
    <n v="0"/>
    <s v="no"/>
    <s v="no"/>
    <n v="567.45000000000005"/>
    <n v="3929.55"/>
    <n v="3929.55"/>
    <n v="0"/>
    <s v="no"/>
    <s v="vannah_wipf@hotmail.com"/>
    <n v="1"/>
    <n v="0"/>
    <n v="1"/>
    <s v="yes"/>
    <n v="6"/>
    <n v="0"/>
    <n v="18"/>
    <n v="0"/>
    <n v="0"/>
    <n v="0"/>
    <n v="111"/>
    <n v="21.5"/>
  </r>
  <r>
    <n v="50726"/>
    <x v="1"/>
    <s v="Aberdeen"/>
    <s v="402"/>
    <x v="0"/>
    <n v="13"/>
    <n v="0"/>
    <n v="1939"/>
    <n v="67"/>
    <n v="2006"/>
    <n v="1939"/>
    <n v="154.30770000000001"/>
    <n v="149.19999999999999"/>
    <n v="10200"/>
    <n v="1303.9000000000001"/>
    <n v="0"/>
    <n v="0"/>
    <n v="40.119999999999997"/>
    <s v="no"/>
    <s v="yes"/>
    <n v="1344.02"/>
    <n v="8855.98"/>
    <n v="8855.98"/>
    <n v="0"/>
    <s v="no"/>
    <s v="jjpruskowski@gmail.com"/>
    <n v="1"/>
    <n v="0"/>
    <n v="1"/>
    <s v="yes"/>
    <n v="3"/>
    <n v="0"/>
    <n v="56"/>
    <n v="0"/>
    <n v="45"/>
    <n v="45"/>
    <n v="94"/>
    <n v="65"/>
  </r>
  <r>
    <n v="50727"/>
    <x v="1"/>
    <s v="Aberdeen"/>
    <s v="402"/>
    <x v="0"/>
    <n v="8"/>
    <n v="0"/>
    <n v="759"/>
    <n v="4"/>
    <n v="763"/>
    <n v="759"/>
    <n v="95.375"/>
    <n v="94.9"/>
    <n v="3887"/>
    <n v="495.95"/>
    <n v="0"/>
    <n v="0"/>
    <n v="0"/>
    <s v="no"/>
    <s v="no"/>
    <n v="495.95"/>
    <n v="3391.05"/>
    <n v="3887"/>
    <n v="-495.95"/>
    <s v="no"/>
    <s v="sjgonsor@yahoo.com"/>
    <n v="1"/>
    <n v="0"/>
    <n v="1"/>
    <s v="yes"/>
    <n v="2"/>
    <n v="0"/>
    <n v="12"/>
    <n v="0"/>
    <n v="0"/>
    <n v="0"/>
    <n v="43"/>
    <n v="27.5"/>
  </r>
  <r>
    <n v="50730"/>
    <x v="1"/>
    <s v="Aberdeen"/>
    <s v="402"/>
    <x v="6"/>
    <n v="8"/>
    <n v="1836"/>
    <n v="0"/>
    <n v="0"/>
    <n v="1836"/>
    <n v="1836"/>
    <n v="229.5"/>
    <n v="229.5"/>
    <n v="9420"/>
    <n v="1193.4000000000001"/>
    <n v="0"/>
    <n v="0"/>
    <n v="0"/>
    <s v="no"/>
    <s v="no"/>
    <n v="1193.4000000000001"/>
    <n v="8226.6"/>
    <n v="8226.6"/>
    <n v="0"/>
    <s v="no"/>
    <s v="sblipp10@hotmail.com"/>
    <n v="1"/>
    <n v="0"/>
    <n v="1"/>
    <s v="yes"/>
    <n v="1"/>
    <n v="0"/>
    <n v="0"/>
    <n v="0"/>
    <n v="0"/>
    <n v="0"/>
    <n v="109"/>
    <n v="109"/>
  </r>
  <r>
    <n v="50731"/>
    <x v="1"/>
    <s v="Aberdeen"/>
    <s v="402"/>
    <x v="0"/>
    <n v="11"/>
    <n v="2136"/>
    <n v="402"/>
    <n v="3"/>
    <n v="2541"/>
    <n v="2538"/>
    <n v="231"/>
    <n v="230.7"/>
    <n v="13019"/>
    <n v="1651.65"/>
    <n v="0"/>
    <n v="0"/>
    <n v="50.82"/>
    <s v="no"/>
    <s v="yes"/>
    <n v="1702.47"/>
    <n v="11316.53"/>
    <n v="11316.53"/>
    <n v="0"/>
    <s v="no"/>
    <s v="kdarya@hotmail.com"/>
    <n v="1"/>
    <n v="0"/>
    <n v="1"/>
    <s v="yes"/>
    <n v="6"/>
    <n v="0"/>
    <n v="42"/>
    <n v="0"/>
    <n v="3"/>
    <n v="3"/>
    <n v="127"/>
    <n v="28.666699999999999"/>
  </r>
  <r>
    <n v="50740"/>
    <x v="1"/>
    <s v="Aberdeen"/>
    <s v="402"/>
    <x v="7"/>
    <n v="13"/>
    <n v="3312"/>
    <n v="959"/>
    <n v="62"/>
    <n v="4333"/>
    <n v="4271"/>
    <n v="333.30770000000001"/>
    <n v="328.5"/>
    <n v="22209"/>
    <n v="2816.45"/>
    <n v="0"/>
    <n v="0"/>
    <n v="86.66"/>
    <s v="no"/>
    <s v="yes"/>
    <n v="2903.11"/>
    <n v="19305.89"/>
    <n v="19660.89"/>
    <n v="-355"/>
    <s v="no"/>
    <s v="rachealb.troop50740@gmail.com"/>
    <n v="1"/>
    <n v="0"/>
    <n v="1"/>
    <s v="yes"/>
    <n v="13"/>
    <n v="0"/>
    <n v="168"/>
    <n v="0"/>
    <n v="9"/>
    <n v="9"/>
    <n v="1015"/>
    <n v="91.692300000000003"/>
  </r>
  <r>
    <n v="90402"/>
    <x v="1"/>
    <s v="Aberdeen"/>
    <s v="402"/>
    <x v="1"/>
    <n v="1"/>
    <n v="276"/>
    <n v="42"/>
    <n v="0"/>
    <n v="318"/>
    <n v="318"/>
    <n v="318"/>
    <n v="318"/>
    <n v="1626"/>
    <n v="206.7"/>
    <n v="0"/>
    <n v="0"/>
    <n v="-206.7"/>
    <s v="yes"/>
    <s v="no"/>
    <n v="0"/>
    <n v="1626"/>
    <n v="1626"/>
    <n v="0"/>
    <s v="no"/>
    <s v="sjgonsor@yahoo.com"/>
    <n v="1"/>
    <n v="0"/>
    <n v="1"/>
    <s v="yes"/>
    <n v="1"/>
    <n v="0"/>
    <n v="0"/>
    <n v="0"/>
    <n v="0"/>
    <n v="0"/>
    <n v="30"/>
    <n v="30"/>
  </r>
  <r>
    <n v="30042"/>
    <x v="2"/>
    <s v="Aurora"/>
    <s v="308"/>
    <x v="0"/>
    <n v="1"/>
    <n v="276"/>
    <n v="323"/>
    <n v="1"/>
    <n v="600"/>
    <n v="599"/>
    <n v="600"/>
    <n v="599"/>
    <n v="3051"/>
    <n v="390"/>
    <n v="0"/>
    <n v="0"/>
    <n v="0"/>
    <s v="no"/>
    <s v="no"/>
    <n v="390"/>
    <n v="2661"/>
    <n v="2661"/>
    <n v="0"/>
    <s v="no"/>
    <s v="carriemthompson2004@yahoo.com"/>
    <n v="1"/>
    <n v="0"/>
    <n v="1"/>
    <s v="yes"/>
    <n v="1"/>
    <n v="0"/>
    <n v="17"/>
    <n v="0"/>
    <n v="1"/>
    <n v="1"/>
    <n v="172"/>
    <n v="190"/>
  </r>
  <r>
    <n v="30131"/>
    <x v="2"/>
    <s v="Aurora"/>
    <s v="308"/>
    <x v="2"/>
    <n v="0"/>
    <n v="0"/>
    <n v="0"/>
    <n v="0"/>
    <n v="0"/>
    <n v="0"/>
    <n v="0"/>
    <e v="#DIV/0!"/>
    <n v="0"/>
    <n v="0"/>
    <n v="0"/>
    <n v="0"/>
    <n v="0"/>
    <s v="no"/>
    <s v="no"/>
    <n v="0"/>
    <n v="0"/>
    <n v="0"/>
    <n v="0"/>
    <s v="no"/>
    <s v="asoeder123@gmail.com"/>
    <n v="0"/>
    <n v="1"/>
    <n v="1"/>
    <s v="yes"/>
    <n v="0"/>
    <n v="0"/>
    <n v="0"/>
    <n v="0"/>
    <n v="0"/>
    <n v="0"/>
    <n v="0"/>
    <n v="0"/>
  </r>
  <r>
    <n v="30153"/>
    <x v="2"/>
    <s v="Aurora"/>
    <s v="308"/>
    <x v="3"/>
    <n v="0"/>
    <n v="0"/>
    <n v="0"/>
    <n v="0"/>
    <n v="0"/>
    <n v="0"/>
    <n v="0"/>
    <e v="#DIV/0!"/>
    <n v="0"/>
    <n v="0"/>
    <n v="0"/>
    <n v="0"/>
    <n v="0"/>
    <s v="no"/>
    <s v="no"/>
    <n v="0"/>
    <n v="0"/>
    <n v="0"/>
    <n v="0"/>
    <s v="no"/>
    <s v="janssensjungle@yahoo.com"/>
    <n v="0"/>
    <n v="1"/>
    <n v="1"/>
    <s v="yes"/>
    <n v="0"/>
    <n v="0"/>
    <n v="0"/>
    <n v="0"/>
    <n v="0"/>
    <n v="0"/>
    <n v="0"/>
    <n v="0"/>
  </r>
  <r>
    <n v="30211"/>
    <x v="2"/>
    <s v="Aurora"/>
    <s v="308"/>
    <x v="3"/>
    <n v="0"/>
    <n v="0"/>
    <n v="0"/>
    <n v="0"/>
    <n v="0"/>
    <n v="0"/>
    <n v="0"/>
    <e v="#DIV/0!"/>
    <n v="0"/>
    <n v="0"/>
    <n v="0"/>
    <n v="0"/>
    <n v="0"/>
    <s v="no"/>
    <s v="no"/>
    <n v="0"/>
    <n v="0"/>
    <n v="0"/>
    <n v="0"/>
    <s v="no"/>
    <s v="ginnymonson@yahoo.com"/>
    <n v="0"/>
    <n v="1"/>
    <n v="1"/>
    <s v="yes"/>
    <n v="0"/>
    <n v="0"/>
    <n v="0"/>
    <n v="0"/>
    <n v="0"/>
    <n v="0"/>
    <n v="0"/>
    <n v="0"/>
  </r>
  <r>
    <n v="30293"/>
    <x v="2"/>
    <s v="Aurora"/>
    <s v="308"/>
    <x v="3"/>
    <n v="3"/>
    <n v="924"/>
    <n v="253"/>
    <n v="12"/>
    <n v="1189"/>
    <n v="1177"/>
    <n v="396.33330000000001"/>
    <n v="392.3"/>
    <n v="6122"/>
    <n v="772.85"/>
    <n v="0"/>
    <n v="0"/>
    <n v="23.78"/>
    <s v="no"/>
    <s v="yes"/>
    <n v="796.63"/>
    <n v="5325.37"/>
    <n v="5325.37"/>
    <n v="0"/>
    <s v="no"/>
    <s v="kellyring98@gmail.com"/>
    <n v="1"/>
    <n v="0"/>
    <n v="1"/>
    <s v="yes"/>
    <n v="3"/>
    <n v="0"/>
    <n v="26"/>
    <n v="0"/>
    <n v="12"/>
    <n v="12"/>
    <n v="185"/>
    <n v="74.333299999999994"/>
  </r>
  <r>
    <n v="30393"/>
    <x v="2"/>
    <s v="Aurora"/>
    <s v="308"/>
    <x v="2"/>
    <n v="5"/>
    <n v="1296"/>
    <n v="143"/>
    <n v="37"/>
    <n v="1476"/>
    <n v="1439"/>
    <n v="295.2"/>
    <n v="287.8"/>
    <n v="7539"/>
    <n v="959.4"/>
    <n v="0"/>
    <n v="0"/>
    <n v="0"/>
    <s v="no"/>
    <s v="no"/>
    <n v="959.4"/>
    <n v="6579.6"/>
    <n v="6579.6"/>
    <n v="0"/>
    <s v="no"/>
    <s v="erinschr@gmail.com"/>
    <n v="1"/>
    <n v="0"/>
    <n v="1"/>
    <s v="yes"/>
    <n v="2"/>
    <n v="0"/>
    <n v="8"/>
    <n v="0"/>
    <n v="37"/>
    <n v="37"/>
    <n v="190"/>
    <n v="117.5"/>
  </r>
  <r>
    <n v="30415"/>
    <x v="2"/>
    <s v="Aurora"/>
    <s v="308"/>
    <x v="3"/>
    <n v="2"/>
    <n v="660"/>
    <n v="428"/>
    <n v="13"/>
    <n v="1101"/>
    <n v="1088"/>
    <n v="550.5"/>
    <n v="544"/>
    <n v="5632"/>
    <n v="715.65"/>
    <n v="0"/>
    <n v="0"/>
    <n v="22.02"/>
    <s v="no"/>
    <s v="yes"/>
    <n v="737.67"/>
    <n v="4894.33"/>
    <n v="4894.33"/>
    <n v="0"/>
    <s v="no"/>
    <s v="cbvetter@hotmail.com"/>
    <n v="1"/>
    <n v="0"/>
    <n v="1"/>
    <s v="yes"/>
    <n v="2"/>
    <n v="0"/>
    <n v="9"/>
    <n v="0"/>
    <n v="0"/>
    <n v="0"/>
    <n v="257"/>
    <n v="133"/>
  </r>
  <r>
    <n v="30475"/>
    <x v="2"/>
    <s v="Aurora"/>
    <s v="308"/>
    <x v="2"/>
    <n v="1"/>
    <n v="108"/>
    <n v="317"/>
    <n v="0"/>
    <n v="425"/>
    <n v="425"/>
    <n v="425"/>
    <n v="425"/>
    <n v="2143"/>
    <n v="276.25"/>
    <n v="0"/>
    <n v="0"/>
    <n v="8.5"/>
    <s v="no"/>
    <s v="yes"/>
    <n v="284.75"/>
    <n v="1858.25"/>
    <n v="1858.25"/>
    <n v="0"/>
    <s v="no"/>
    <s v="chanonanderson@gmail.com"/>
    <n v="1"/>
    <n v="0"/>
    <n v="1"/>
    <s v="yes"/>
    <n v="1"/>
    <n v="0"/>
    <n v="0"/>
    <n v="0"/>
    <n v="0"/>
    <n v="0"/>
    <n v="227"/>
    <n v="227"/>
  </r>
  <r>
    <n v="30480"/>
    <x v="2"/>
    <s v="Aurora"/>
    <s v="308"/>
    <x v="4"/>
    <n v="5"/>
    <n v="1512"/>
    <n v="536"/>
    <n v="4"/>
    <n v="2052"/>
    <n v="2048"/>
    <n v="410.4"/>
    <n v="409.6"/>
    <n v="10472"/>
    <n v="1333.8"/>
    <n v="0"/>
    <n v="0"/>
    <n v="41.04"/>
    <s v="no"/>
    <s v="yes"/>
    <n v="1374.84"/>
    <n v="9097.16"/>
    <n v="9097.16"/>
    <n v="0"/>
    <s v="no"/>
    <s v="lmcconnell.jams@gmail.com"/>
    <n v="1"/>
    <n v="0"/>
    <n v="1"/>
    <s v="yes"/>
    <n v="3"/>
    <n v="0"/>
    <n v="6"/>
    <n v="0"/>
    <n v="4"/>
    <n v="4"/>
    <n v="171"/>
    <n v="60.333300000000001"/>
  </r>
  <r>
    <n v="30492"/>
    <x v="2"/>
    <s v="Aurora"/>
    <s v="308"/>
    <x v="3"/>
    <n v="5"/>
    <n v="2244"/>
    <n v="213"/>
    <n v="15"/>
    <n v="2472"/>
    <n v="2457"/>
    <n v="494.4"/>
    <n v="491.4"/>
    <n v="12646"/>
    <n v="1606.8"/>
    <n v="0"/>
    <n v="0"/>
    <n v="49.44"/>
    <s v="no"/>
    <s v="yes"/>
    <n v="1656.24"/>
    <n v="10989.76"/>
    <n v="10989.76"/>
    <n v="0"/>
    <s v="no"/>
    <s v="rebeccagst2@gmail.com"/>
    <n v="1"/>
    <n v="0"/>
    <n v="1"/>
    <s v="yes"/>
    <n v="4"/>
    <n v="0"/>
    <n v="90"/>
    <n v="0"/>
    <n v="2"/>
    <n v="2"/>
    <n v="467"/>
    <n v="139.75"/>
  </r>
  <r>
    <n v="30676"/>
    <x v="2"/>
    <s v="Aurora"/>
    <s v="308"/>
    <x v="0"/>
    <n v="3"/>
    <n v="1032"/>
    <n v="378"/>
    <n v="17"/>
    <n v="1427"/>
    <n v="1410"/>
    <n v="475.66669999999999"/>
    <n v="470"/>
    <n v="7320"/>
    <n v="927.55"/>
    <n v="0"/>
    <n v="0"/>
    <n v="0"/>
    <s v="no"/>
    <s v="no"/>
    <n v="927.55"/>
    <n v="6392.45"/>
    <n v="6392.45"/>
    <n v="0"/>
    <s v="no"/>
    <s v="mmbt7@yahoo.com"/>
    <n v="1"/>
    <n v="0"/>
    <n v="1"/>
    <s v="yes"/>
    <n v="2"/>
    <n v="0"/>
    <n v="168"/>
    <n v="0"/>
    <n v="12"/>
    <n v="12"/>
    <n v="288"/>
    <n v="234"/>
  </r>
  <r>
    <n v="30684"/>
    <x v="2"/>
    <s v="Aurora"/>
    <s v="308"/>
    <x v="4"/>
    <n v="4"/>
    <n v="828"/>
    <n v="371"/>
    <n v="25"/>
    <n v="1224"/>
    <n v="1199"/>
    <n v="306"/>
    <n v="299.8"/>
    <n v="6290"/>
    <n v="795.6"/>
    <n v="0"/>
    <n v="0"/>
    <n v="24.48"/>
    <s v="no"/>
    <s v="yes"/>
    <n v="820.08"/>
    <n v="5469.92"/>
    <n v="5469.92"/>
    <n v="0"/>
    <s v="no"/>
    <s v="amariepapa@gmail.com"/>
    <n v="1"/>
    <n v="0"/>
    <n v="1"/>
    <s v="yes"/>
    <n v="2"/>
    <n v="0"/>
    <n v="39"/>
    <n v="0"/>
    <n v="17"/>
    <n v="17"/>
    <n v="257"/>
    <n v="156.5"/>
  </r>
  <r>
    <n v="30707"/>
    <x v="2"/>
    <s v="Aurora"/>
    <s v="308"/>
    <x v="0"/>
    <n v="3"/>
    <n v="1128"/>
    <n v="132"/>
    <n v="1"/>
    <n v="1261"/>
    <n v="1260"/>
    <n v="420.33330000000001"/>
    <n v="420"/>
    <n v="6469"/>
    <n v="819.65"/>
    <n v="0"/>
    <n v="0"/>
    <n v="0"/>
    <s v="no"/>
    <s v="no"/>
    <n v="819.65"/>
    <n v="5649.35"/>
    <n v="5649.35"/>
    <n v="0"/>
    <s v="no"/>
    <s v="janssensjungle@yahoo.com"/>
    <n v="1"/>
    <n v="0"/>
    <n v="1"/>
    <s v="yes"/>
    <n v="3"/>
    <n v="0"/>
    <n v="33"/>
    <n v="0"/>
    <n v="1"/>
    <n v="1"/>
    <n v="318"/>
    <n v="117.33329999999999"/>
  </r>
  <r>
    <n v="30718"/>
    <x v="2"/>
    <s v="Aurora"/>
    <s v="308"/>
    <x v="5"/>
    <n v="7"/>
    <n v="1944"/>
    <n v="1699"/>
    <n v="14"/>
    <n v="3657"/>
    <n v="3643"/>
    <n v="522.42859999999996"/>
    <n v="520.4"/>
    <n v="18602"/>
    <n v="2377.0500000000002"/>
    <n v="0"/>
    <n v="0"/>
    <n v="73.14"/>
    <s v="no"/>
    <s v="yes"/>
    <n v="2450.19"/>
    <n v="16151.81"/>
    <n v="16151.81"/>
    <n v="0"/>
    <s v="no"/>
    <s v="jane@vanhatten.com"/>
    <n v="1"/>
    <n v="0"/>
    <n v="1"/>
    <s v="yes"/>
    <n v="6"/>
    <n v="0"/>
    <n v="103"/>
    <n v="0"/>
    <n v="14"/>
    <n v="14"/>
    <n v="879"/>
    <n v="166"/>
  </r>
  <r>
    <n v="30818"/>
    <x v="2"/>
    <s v="Aurora"/>
    <s v="308"/>
    <x v="7"/>
    <n v="2"/>
    <n v="336"/>
    <n v="342"/>
    <n v="3"/>
    <n v="681"/>
    <n v="678"/>
    <n v="340.5"/>
    <n v="339"/>
    <n v="3498"/>
    <n v="442.65"/>
    <n v="0"/>
    <n v="0"/>
    <n v="0"/>
    <s v="no"/>
    <s v="no"/>
    <n v="442.65"/>
    <n v="3055.35"/>
    <n v="3055.35"/>
    <n v="0"/>
    <s v="no"/>
    <s v="katiemaeb2003@gmail.com"/>
    <n v="1"/>
    <n v="0"/>
    <n v="1"/>
    <s v="yes"/>
    <n v="1"/>
    <n v="0"/>
    <n v="9"/>
    <n v="0"/>
    <n v="2"/>
    <n v="2"/>
    <n v="74"/>
    <n v="85"/>
  </r>
  <r>
    <n v="31028"/>
    <x v="2"/>
    <s v="Aurora"/>
    <s v="308"/>
    <x v="5"/>
    <n v="5"/>
    <n v="1956"/>
    <n v="552"/>
    <n v="69"/>
    <n v="2577"/>
    <n v="2508"/>
    <n v="515.4"/>
    <n v="501.6"/>
    <n v="13127"/>
    <n v="1675.05"/>
    <n v="0"/>
    <n v="0"/>
    <n v="51.54"/>
    <s v="no"/>
    <s v="yes"/>
    <n v="1726.59"/>
    <n v="11400.41"/>
    <n v="11400.41"/>
    <n v="0"/>
    <s v="no"/>
    <s v="fenimocm@gmail.com"/>
    <n v="1"/>
    <n v="0"/>
    <n v="1"/>
    <s v="yes"/>
    <n v="4"/>
    <n v="0"/>
    <n v="120"/>
    <n v="0"/>
    <n v="65"/>
    <n v="65"/>
    <n v="1560"/>
    <n v="436.25"/>
  </r>
  <r>
    <n v="33000"/>
    <x v="2"/>
    <s v="Aurora"/>
    <s v="308"/>
    <x v="4"/>
    <n v="0"/>
    <n v="0"/>
    <n v="0"/>
    <n v="0"/>
    <n v="0"/>
    <n v="0"/>
    <n v="0"/>
    <e v="#DIV/0!"/>
    <n v="0"/>
    <n v="0"/>
    <n v="0"/>
    <n v="0"/>
    <n v="0"/>
    <s v="no"/>
    <s v="no"/>
    <n v="0"/>
    <n v="0"/>
    <n v="0"/>
    <n v="0"/>
    <s v="no"/>
    <s v="mmlaw525@gmail.com"/>
    <n v="0"/>
    <n v="1"/>
    <n v="1"/>
    <s v="yes"/>
    <n v="0"/>
    <n v="0"/>
    <n v="0"/>
    <n v="0"/>
    <n v="0"/>
    <n v="0"/>
    <n v="0"/>
    <n v="0"/>
  </r>
  <r>
    <n v="33008"/>
    <x v="2"/>
    <s v="Aurora"/>
    <s v="308"/>
    <x v="0"/>
    <n v="12"/>
    <n v="5424"/>
    <n v="999"/>
    <n v="24"/>
    <n v="6447"/>
    <n v="6423"/>
    <n v="537.25"/>
    <n v="535.29999999999995"/>
    <n v="32917"/>
    <n v="4190.55"/>
    <n v="0"/>
    <n v="0"/>
    <n v="128.94"/>
    <s v="no"/>
    <s v="yes"/>
    <n v="4319.49"/>
    <n v="28597.51"/>
    <n v="28597.51"/>
    <n v="0"/>
    <s v="no"/>
    <s v="scholt226@hotmail.com"/>
    <n v="1"/>
    <n v="0"/>
    <n v="1"/>
    <s v="yes"/>
    <n v="10"/>
    <n v="0"/>
    <n v="176"/>
    <n v="0"/>
    <n v="24"/>
    <n v="24"/>
    <n v="1868"/>
    <n v="206.8"/>
  </r>
  <r>
    <n v="33012"/>
    <x v="2"/>
    <s v="Aurora"/>
    <s v="308"/>
    <x v="6"/>
    <n v="4"/>
    <n v="1032"/>
    <n v="727"/>
    <n v="93"/>
    <n v="1852"/>
    <n v="1759"/>
    <n v="463"/>
    <n v="439.8"/>
    <n v="9443"/>
    <n v="1203.8"/>
    <n v="0"/>
    <n v="0"/>
    <n v="0"/>
    <s v="no"/>
    <s v="no"/>
    <n v="1203.8"/>
    <n v="8239.2000000000007"/>
    <n v="8239.2000000000007"/>
    <n v="0"/>
    <s v="no"/>
    <s v="troop33012@gmail.com"/>
    <n v="1"/>
    <n v="0"/>
    <n v="1"/>
    <s v="yes"/>
    <n v="4"/>
    <n v="0"/>
    <n v="31"/>
    <n v="0"/>
    <n v="57"/>
    <n v="57"/>
    <n v="648"/>
    <n v="184"/>
  </r>
  <r>
    <n v="33022"/>
    <x v="2"/>
    <s v="Aurora"/>
    <s v="308"/>
    <x v="0"/>
    <n v="21"/>
    <n v="5400"/>
    <n v="3795"/>
    <n v="60"/>
    <n v="9255"/>
    <n v="9195"/>
    <n v="440.71429999999998"/>
    <n v="437.9"/>
    <n v="47245"/>
    <n v="6015.75"/>
    <n v="0"/>
    <n v="0"/>
    <n v="185.1"/>
    <s v="no"/>
    <s v="yes"/>
    <n v="6200.85"/>
    <n v="41044.15"/>
    <n v="41044.15"/>
    <n v="0"/>
    <s v="no"/>
    <s v="bvillegurl84@aol.com"/>
    <n v="1"/>
    <n v="0"/>
    <n v="1"/>
    <s v="yes"/>
    <n v="20"/>
    <n v="0"/>
    <n v="395"/>
    <n v="0"/>
    <n v="60"/>
    <n v="60"/>
    <n v="2221"/>
    <n v="133.80000000000001"/>
  </r>
  <r>
    <n v="90308"/>
    <x v="2"/>
    <s v="Aurora"/>
    <s v="308"/>
    <x v="1"/>
    <n v="0"/>
    <n v="0"/>
    <n v="0"/>
    <n v="0"/>
    <n v="0"/>
    <n v="0"/>
    <n v="0"/>
    <e v="#DIV/0!"/>
    <n v="0"/>
    <n v="0"/>
    <n v="0"/>
    <n v="0"/>
    <n v="0"/>
    <s v="yes"/>
    <s v="no"/>
    <n v="0"/>
    <n v="0"/>
    <n v="0"/>
    <n v="0"/>
    <s v="no"/>
    <s v="jane@vanhatten.com"/>
    <n v="0"/>
    <n v="1"/>
    <n v="1"/>
    <s v="yes"/>
    <n v="0"/>
    <n v="0"/>
    <n v="0"/>
    <n v="0"/>
    <n v="0"/>
    <n v="0"/>
    <n v="0"/>
    <n v="0"/>
  </r>
  <r>
    <n v="30627"/>
    <x v="2"/>
    <s v="Barnes County"/>
    <s v="271"/>
    <x v="4"/>
    <n v="0"/>
    <n v="0"/>
    <n v="0"/>
    <n v="0"/>
    <n v="0"/>
    <n v="0"/>
    <n v="0"/>
    <e v="#DIV/0!"/>
    <n v="0"/>
    <n v="0"/>
    <n v="0"/>
    <n v="0"/>
    <n v="0"/>
    <s v="no"/>
    <s v="no"/>
    <n v="0"/>
    <n v="0"/>
    <n v="0"/>
    <n v="0"/>
    <s v="no"/>
    <s v="erin@newsdakota.com"/>
    <n v="0"/>
    <n v="1"/>
    <n v="1"/>
    <s v="yes"/>
    <n v="0"/>
    <n v="0"/>
    <n v="0"/>
    <n v="0"/>
    <n v="0"/>
    <n v="0"/>
    <n v="0"/>
    <n v="0"/>
  </r>
  <r>
    <n v="31027"/>
    <x v="2"/>
    <s v="Barnes County"/>
    <s v="271"/>
    <x v="0"/>
    <n v="9"/>
    <n v="3084"/>
    <n v="1794"/>
    <n v="20"/>
    <n v="4898"/>
    <n v="4878"/>
    <n v="544.22220000000004"/>
    <n v="542"/>
    <n v="24966"/>
    <n v="3183.7"/>
    <n v="0"/>
    <n v="0"/>
    <n v="97.96"/>
    <s v="no"/>
    <s v="yes"/>
    <n v="3281.66"/>
    <n v="21684.34"/>
    <n v="21684.34"/>
    <n v="0"/>
    <s v="no"/>
    <s v="swangrud83@yahoo.com"/>
    <n v="1"/>
    <n v="0"/>
    <n v="1"/>
    <s v="yes"/>
    <n v="7"/>
    <n v="0"/>
    <n v="53"/>
    <n v="0"/>
    <n v="19"/>
    <n v="19"/>
    <n v="325"/>
    <n v="56.714300000000001"/>
  </r>
  <r>
    <n v="33045"/>
    <x v="2"/>
    <s v="Barnes County"/>
    <s v="271"/>
    <x v="0"/>
    <n v="0"/>
    <n v="0"/>
    <n v="0"/>
    <n v="0"/>
    <n v="0"/>
    <n v="0"/>
    <n v="0"/>
    <e v="#DIV/0!"/>
    <n v="0"/>
    <n v="0"/>
    <n v="0"/>
    <n v="0"/>
    <n v="0"/>
    <s v="no"/>
    <s v="no"/>
    <n v="0"/>
    <n v="0"/>
    <n v="0"/>
    <n v="0"/>
    <s v="no"/>
    <m/>
    <n v="0"/>
    <n v="1"/>
    <n v="1"/>
    <s v="yes"/>
    <n v="0"/>
    <n v="0"/>
    <n v="0"/>
    <n v="0"/>
    <n v="0"/>
    <n v="0"/>
    <n v="0"/>
    <n v="0"/>
  </r>
  <r>
    <n v="90271"/>
    <x v="2"/>
    <s v="Barnes County"/>
    <s v="271"/>
    <x v="1"/>
    <n v="1"/>
    <n v="228"/>
    <n v="8"/>
    <n v="4"/>
    <n v="240"/>
    <n v="236"/>
    <n v="240"/>
    <n v="236"/>
    <n v="1228"/>
    <n v="156"/>
    <n v="0"/>
    <n v="0"/>
    <n v="-156"/>
    <s v="yes"/>
    <s v="no"/>
    <n v="0"/>
    <n v="1228"/>
    <n v="1228"/>
    <n v="0"/>
    <s v="no"/>
    <m/>
    <n v="1"/>
    <n v="0"/>
    <n v="1"/>
    <s v="yes"/>
    <n v="1"/>
    <n v="0"/>
    <n v="14"/>
    <n v="0"/>
    <n v="4"/>
    <n v="4"/>
    <n v="206"/>
    <n v="224"/>
  </r>
  <r>
    <n v="10026"/>
    <x v="3"/>
    <s v="Bottineau"/>
    <s v="101"/>
    <x v="0"/>
    <n v="0"/>
    <n v="0"/>
    <n v="0"/>
    <n v="0"/>
    <n v="0"/>
    <n v="0"/>
    <n v="0"/>
    <e v="#DIV/0!"/>
    <n v="0"/>
    <n v="0"/>
    <n v="0"/>
    <n v="0"/>
    <n v="0"/>
    <s v="no"/>
    <s v="no"/>
    <n v="0"/>
    <n v="0"/>
    <n v="0"/>
    <n v="0"/>
    <s v="no"/>
    <s v="ryanandraeannwedding2008@hotmail.com"/>
    <n v="0"/>
    <n v="1"/>
    <n v="1"/>
    <s v="yes"/>
    <n v="0"/>
    <n v="0"/>
    <n v="0"/>
    <n v="0"/>
    <n v="0"/>
    <n v="0"/>
    <n v="0"/>
    <n v="0"/>
  </r>
  <r>
    <n v="10048"/>
    <x v="3"/>
    <s v="Bottineau"/>
    <s v="101"/>
    <x v="4"/>
    <n v="0"/>
    <n v="0"/>
    <n v="0"/>
    <n v="0"/>
    <n v="0"/>
    <n v="0"/>
    <n v="0"/>
    <e v="#DIV/0!"/>
    <n v="0"/>
    <n v="0"/>
    <n v="0"/>
    <n v="0"/>
    <n v="0"/>
    <s v="no"/>
    <s v="no"/>
    <n v="0"/>
    <n v="0"/>
    <n v="0"/>
    <n v="0"/>
    <s v="no"/>
    <s v="emercer@me.com"/>
    <n v="0"/>
    <n v="1"/>
    <n v="1"/>
    <s v="yes"/>
    <n v="0"/>
    <n v="0"/>
    <n v="0"/>
    <n v="0"/>
    <n v="0"/>
    <n v="0"/>
    <n v="0"/>
    <n v="0"/>
  </r>
  <r>
    <n v="10309"/>
    <x v="3"/>
    <s v="Bottineau"/>
    <s v="101"/>
    <x v="0"/>
    <n v="7"/>
    <n v="1236"/>
    <n v="0"/>
    <n v="0"/>
    <n v="1236"/>
    <n v="1236"/>
    <n v="176.57140000000001"/>
    <n v="176.6"/>
    <n v="6336"/>
    <n v="803.4"/>
    <n v="0"/>
    <n v="0"/>
    <n v="0"/>
    <s v="no"/>
    <s v="no"/>
    <n v="803.4"/>
    <n v="5532.6"/>
    <n v="5532.6"/>
    <n v="0"/>
    <s v="no"/>
    <s v="amyjo_sand@hotmail.com"/>
    <n v="1"/>
    <n v="0"/>
    <n v="1"/>
    <s v="yes"/>
    <n v="0"/>
    <n v="0"/>
    <n v="0"/>
    <n v="0"/>
    <n v="0"/>
    <n v="0"/>
    <n v="0"/>
    <n v="0"/>
  </r>
  <r>
    <n v="10325"/>
    <x v="3"/>
    <s v="Bottineau"/>
    <s v="101"/>
    <x v="7"/>
    <n v="6"/>
    <n v="960"/>
    <n v="76"/>
    <n v="4"/>
    <n v="1040"/>
    <n v="1036"/>
    <n v="173.33330000000001"/>
    <n v="172.7"/>
    <n v="5302"/>
    <n v="676"/>
    <n v="0"/>
    <n v="0"/>
    <n v="0"/>
    <s v="no"/>
    <s v="no"/>
    <n v="676"/>
    <n v="4626"/>
    <n v="4626"/>
    <n v="0"/>
    <s v="no"/>
    <s v="emercer@me.com"/>
    <n v="1"/>
    <n v="0"/>
    <n v="1"/>
    <s v="yes"/>
    <n v="2"/>
    <n v="0"/>
    <n v="76"/>
    <n v="0"/>
    <n v="4"/>
    <n v="4"/>
    <n v="0"/>
    <n v="40"/>
  </r>
  <r>
    <n v="90101"/>
    <x v="3"/>
    <s v="Bottineau"/>
    <s v="101"/>
    <x v="1"/>
    <n v="0"/>
    <n v="0"/>
    <n v="0"/>
    <n v="0"/>
    <n v="0"/>
    <n v="0"/>
    <n v="0"/>
    <e v="#DIV/0!"/>
    <n v="0"/>
    <n v="0"/>
    <n v="0"/>
    <n v="0"/>
    <n v="0"/>
    <s v="yes"/>
    <s v="no"/>
    <n v="0"/>
    <n v="0"/>
    <n v="0"/>
    <n v="0"/>
    <s v="no"/>
    <s v="ryanandraeannwedding2008@hotmail.com"/>
    <n v="0"/>
    <n v="1"/>
    <n v="1"/>
    <s v="yes"/>
    <n v="0"/>
    <n v="0"/>
    <n v="0"/>
    <n v="0"/>
    <n v="0"/>
    <n v="0"/>
    <n v="0"/>
    <n v="0"/>
  </r>
  <r>
    <n v="40058"/>
    <x v="0"/>
    <s v="Brandon"/>
    <s v="492"/>
    <x v="2"/>
    <n v="2"/>
    <n v="888"/>
    <n v="386"/>
    <n v="17"/>
    <n v="1291"/>
    <n v="1274"/>
    <n v="645.5"/>
    <n v="637"/>
    <n v="6583"/>
    <n v="839.15"/>
    <n v="0"/>
    <n v="0"/>
    <n v="0"/>
    <s v="no"/>
    <s v="no"/>
    <n v="839.15"/>
    <n v="5743.85"/>
    <n v="5743.85"/>
    <n v="0"/>
    <s v="no"/>
    <s v="dhieb28@yahoo.com"/>
    <n v="1"/>
    <n v="0"/>
    <n v="1"/>
    <s v="yes"/>
    <n v="2"/>
    <n v="0"/>
    <n v="70"/>
    <n v="0"/>
    <n v="12"/>
    <n v="12"/>
    <n v="567"/>
    <n v="324.5"/>
  </r>
  <r>
    <n v="40219"/>
    <x v="0"/>
    <s v="Brandon"/>
    <s v="492"/>
    <x v="0"/>
    <n v="8"/>
    <n v="3420"/>
    <n v="1533"/>
    <n v="124"/>
    <n v="5077"/>
    <n v="4953"/>
    <n v="634.625"/>
    <n v="619.1"/>
    <n v="25966"/>
    <n v="3300.05"/>
    <n v="0"/>
    <n v="0"/>
    <n v="101.54"/>
    <s v="no"/>
    <s v="yes"/>
    <n v="3401.59"/>
    <n v="22564.41"/>
    <n v="22665.95"/>
    <n v="-101.54"/>
    <s v="no"/>
    <s v="mjmeyer75@hotmail.com"/>
    <n v="1"/>
    <n v="0"/>
    <n v="1"/>
    <s v="yes"/>
    <n v="8"/>
    <n v="0"/>
    <n v="341"/>
    <n v="0"/>
    <n v="93"/>
    <n v="93"/>
    <n v="1773"/>
    <n v="275.875"/>
  </r>
  <r>
    <n v="40243"/>
    <x v="0"/>
    <s v="Brandon"/>
    <s v="492"/>
    <x v="4"/>
    <n v="7"/>
    <n v="1932"/>
    <n v="224"/>
    <n v="15"/>
    <n v="2171"/>
    <n v="2156"/>
    <n v="310.1429"/>
    <n v="308"/>
    <n v="11119"/>
    <n v="1411.15"/>
    <n v="0"/>
    <n v="0"/>
    <n v="43.42"/>
    <s v="no"/>
    <s v="yes"/>
    <n v="1454.57"/>
    <n v="9664.43"/>
    <n v="9664.43"/>
    <n v="0"/>
    <s v="no"/>
    <s v="brandi.dux@gmail.com"/>
    <n v="1"/>
    <n v="0"/>
    <n v="1"/>
    <s v="yes"/>
    <n v="5"/>
    <n v="0"/>
    <n v="37"/>
    <n v="0"/>
    <n v="15"/>
    <n v="15"/>
    <n v="499"/>
    <n v="110.2"/>
  </r>
  <r>
    <n v="40703"/>
    <x v="0"/>
    <s v="Brandon"/>
    <s v="492"/>
    <x v="4"/>
    <n v="4"/>
    <n v="1212"/>
    <n v="1258"/>
    <n v="0"/>
    <n v="2470"/>
    <n v="2470"/>
    <n v="617.5"/>
    <n v="617.5"/>
    <n v="12631"/>
    <n v="1605.5"/>
    <n v="0"/>
    <n v="0"/>
    <n v="49.4"/>
    <s v="no"/>
    <s v="yes"/>
    <n v="1654.9"/>
    <n v="10976.1"/>
    <n v="10976.1"/>
    <n v="0"/>
    <s v="no"/>
    <s v="reyeltst@gmail.com"/>
    <n v="1"/>
    <n v="0"/>
    <n v="1"/>
    <s v="yes"/>
    <n v="4"/>
    <n v="0"/>
    <n v="18"/>
    <n v="0"/>
    <n v="0"/>
    <n v="0"/>
    <n v="843"/>
    <n v="215.25"/>
  </r>
  <r>
    <n v="40921"/>
    <x v="0"/>
    <s v="Brandon"/>
    <s v="492"/>
    <x v="4"/>
    <n v="4"/>
    <n v="1116"/>
    <n v="268"/>
    <n v="11"/>
    <n v="1395"/>
    <n v="1384"/>
    <n v="348.75"/>
    <n v="346"/>
    <n v="7164"/>
    <n v="906.75"/>
    <n v="0"/>
    <n v="0"/>
    <n v="0"/>
    <s v="no"/>
    <s v="no"/>
    <n v="906.75"/>
    <n v="6257.25"/>
    <n v="6257.25"/>
    <n v="0"/>
    <s v="no"/>
    <s v="brandonsd35@gmail.com"/>
    <n v="1"/>
    <n v="0"/>
    <n v="1"/>
    <s v="yes"/>
    <n v="3"/>
    <n v="0"/>
    <n v="57"/>
    <n v="0"/>
    <n v="7"/>
    <n v="7"/>
    <n v="339"/>
    <n v="134.33330000000001"/>
  </r>
  <r>
    <n v="40938"/>
    <x v="0"/>
    <s v="Brandon"/>
    <s v="492"/>
    <x v="5"/>
    <n v="7"/>
    <n v="2064"/>
    <n v="389"/>
    <n v="14"/>
    <n v="2467"/>
    <n v="2453"/>
    <n v="352.42860000000002"/>
    <n v="350.4"/>
    <n v="12624"/>
    <n v="1603.55"/>
    <n v="0"/>
    <n v="0"/>
    <n v="0"/>
    <s v="no"/>
    <s v="no"/>
    <n v="1603.55"/>
    <n v="11020.45"/>
    <n v="11020.45"/>
    <n v="0"/>
    <s v="no"/>
    <s v="stephanie.buehner@gmail.com"/>
    <n v="1"/>
    <n v="0"/>
    <n v="1"/>
    <s v="yes"/>
    <n v="5"/>
    <n v="0"/>
    <n v="69"/>
    <n v="0"/>
    <n v="3"/>
    <n v="3"/>
    <n v="396"/>
    <n v="93.6"/>
  </r>
  <r>
    <n v="41203"/>
    <x v="0"/>
    <s v="Brandon"/>
    <s v="492"/>
    <x v="5"/>
    <n v="8"/>
    <n v="1824"/>
    <n v="343"/>
    <n v="67"/>
    <n v="2234"/>
    <n v="2167"/>
    <n v="279.25"/>
    <n v="270.89999999999998"/>
    <n v="11390"/>
    <n v="1452.1"/>
    <n v="0"/>
    <n v="0"/>
    <n v="44.68"/>
    <s v="no"/>
    <s v="yes"/>
    <n v="1496.78"/>
    <n v="9893.2199999999993"/>
    <n v="9893.2199999999993"/>
    <n v="0"/>
    <s v="no"/>
    <s v="chelsea.boscaljon@gmail.com"/>
    <n v="1"/>
    <n v="0"/>
    <n v="1"/>
    <s v="yes"/>
    <n v="7"/>
    <n v="0"/>
    <n v="30"/>
    <n v="0"/>
    <n v="64"/>
    <n v="64"/>
    <n v="472"/>
    <n v="80.857100000000003"/>
  </r>
  <r>
    <n v="41433"/>
    <x v="0"/>
    <s v="Brandon"/>
    <s v="492"/>
    <x v="7"/>
    <n v="11"/>
    <n v="2136"/>
    <n v="761"/>
    <n v="80"/>
    <n v="2977"/>
    <n v="2897"/>
    <n v="270.63639999999998"/>
    <n v="263.39999999999998"/>
    <n v="15208"/>
    <n v="1935.05"/>
    <n v="0"/>
    <n v="0"/>
    <n v="0"/>
    <s v="no"/>
    <s v="no"/>
    <n v="1935.05"/>
    <n v="13272.95"/>
    <n v="13272.95"/>
    <n v="0"/>
    <s v="no"/>
    <s v="jensuurmeyer@gmail.com"/>
    <n v="1"/>
    <n v="0"/>
    <n v="1"/>
    <s v="yes"/>
    <n v="10"/>
    <n v="0"/>
    <n v="172"/>
    <n v="0"/>
    <n v="74"/>
    <n v="74"/>
    <n v="984"/>
    <n v="123"/>
  </r>
  <r>
    <n v="41435"/>
    <x v="0"/>
    <s v="Brandon"/>
    <s v="492"/>
    <x v="6"/>
    <n v="10"/>
    <n v="2232"/>
    <n v="794"/>
    <n v="72"/>
    <n v="3098"/>
    <n v="3026"/>
    <n v="309.8"/>
    <n v="302.60000000000002"/>
    <n v="15817"/>
    <n v="2013.7"/>
    <n v="0"/>
    <n v="0"/>
    <n v="61.96"/>
    <s v="no"/>
    <s v="yes"/>
    <n v="2075.66"/>
    <n v="13741.34"/>
    <n v="13741.34"/>
    <n v="0"/>
    <s v="no"/>
    <s v="brandi.dux@gmail.com"/>
    <n v="1"/>
    <n v="0"/>
    <n v="1"/>
    <s v="yes"/>
    <n v="7"/>
    <n v="0"/>
    <n v="221"/>
    <n v="0"/>
    <n v="67"/>
    <n v="67"/>
    <n v="1422"/>
    <n v="244.28569999999999"/>
  </r>
  <r>
    <n v="41460"/>
    <x v="0"/>
    <s v="Brandon"/>
    <s v="492"/>
    <x v="6"/>
    <n v="9"/>
    <n v="1716"/>
    <n v="50"/>
    <n v="18"/>
    <n v="1784"/>
    <n v="1766"/>
    <n v="198.22219999999999"/>
    <n v="196.2"/>
    <n v="9136"/>
    <n v="1159.5999999999999"/>
    <n v="0"/>
    <n v="0"/>
    <n v="35.68"/>
    <s v="no"/>
    <s v="yes"/>
    <n v="1195.28"/>
    <n v="7940.72"/>
    <n v="7940.72"/>
    <n v="0"/>
    <s v="no"/>
    <s v="chelsea.boscaljon@gmail.com"/>
    <n v="1"/>
    <n v="0"/>
    <n v="1"/>
    <s v="yes"/>
    <n v="9"/>
    <n v="0"/>
    <n v="80"/>
    <n v="0"/>
    <n v="18"/>
    <n v="18"/>
    <n v="382"/>
    <n v="53.333300000000001"/>
  </r>
  <r>
    <n v="41706"/>
    <x v="0"/>
    <s v="Brandon"/>
    <s v="492"/>
    <x v="7"/>
    <n v="6"/>
    <n v="1464"/>
    <n v="1267"/>
    <n v="55"/>
    <n v="2786"/>
    <n v="2731"/>
    <n v="464.33330000000001"/>
    <n v="455.2"/>
    <n v="14264"/>
    <n v="1810.9"/>
    <n v="0"/>
    <n v="0"/>
    <n v="55.72"/>
    <s v="no"/>
    <s v="yes"/>
    <n v="1866.62"/>
    <n v="12397.38"/>
    <n v="12397.38"/>
    <n v="0"/>
    <s v="no"/>
    <s v="jennaharris@live.com"/>
    <n v="1"/>
    <n v="0"/>
    <n v="1"/>
    <s v="yes"/>
    <n v="5"/>
    <n v="0"/>
    <n v="146"/>
    <n v="0"/>
    <n v="51"/>
    <n v="51"/>
    <n v="855"/>
    <n v="210.4"/>
  </r>
  <r>
    <n v="42100"/>
    <x v="0"/>
    <s v="Brandon"/>
    <s v="492"/>
    <x v="6"/>
    <n v="8"/>
    <n v="1188"/>
    <n v="849"/>
    <n v="18"/>
    <n v="2055"/>
    <n v="2037"/>
    <n v="256.875"/>
    <n v="254.6"/>
    <n v="10599"/>
    <n v="1335.75"/>
    <n v="0"/>
    <n v="0"/>
    <n v="0"/>
    <s v="no"/>
    <s v="no"/>
    <n v="1335.75"/>
    <n v="9263.25"/>
    <n v="9263.25"/>
    <n v="0"/>
    <s v="no"/>
    <s v="clarissa.barnes@gmail.com"/>
    <n v="1"/>
    <n v="0"/>
    <n v="1"/>
    <s v="yes"/>
    <n v="5"/>
    <n v="0"/>
    <n v="61"/>
    <n v="0"/>
    <n v="11"/>
    <n v="11"/>
    <n v="409"/>
    <n v="96.2"/>
  </r>
  <r>
    <n v="44104"/>
    <x v="0"/>
    <s v="Brandon"/>
    <s v="492"/>
    <x v="7"/>
    <n v="10"/>
    <n v="2472"/>
    <n v="830"/>
    <n v="30"/>
    <n v="3332"/>
    <n v="3302"/>
    <n v="333.2"/>
    <n v="330.2"/>
    <n v="17032"/>
    <n v="2165.8000000000002"/>
    <n v="0"/>
    <n v="0"/>
    <n v="66.64"/>
    <s v="no"/>
    <s v="yes"/>
    <n v="2232.44"/>
    <n v="14799.56"/>
    <n v="14799.56"/>
    <n v="0"/>
    <s v="no"/>
    <s v="nicole.kotewa@gmail.com"/>
    <n v="1"/>
    <n v="0"/>
    <n v="1"/>
    <s v="yes"/>
    <n v="9"/>
    <n v="0"/>
    <n v="47"/>
    <n v="0"/>
    <n v="26"/>
    <n v="26"/>
    <n v="1226"/>
    <n v="144.33330000000001"/>
  </r>
  <r>
    <n v="44105"/>
    <x v="0"/>
    <s v="Brandon"/>
    <s v="492"/>
    <x v="6"/>
    <n v="5"/>
    <n v="1032"/>
    <n v="490"/>
    <n v="0"/>
    <n v="1522"/>
    <n v="1522"/>
    <n v="304.39999999999998"/>
    <n v="304.39999999999998"/>
    <n v="7788"/>
    <n v="989.3"/>
    <n v="0"/>
    <n v="0"/>
    <n v="30.44"/>
    <s v="no"/>
    <s v="yes"/>
    <n v="1019.74"/>
    <n v="6768.26"/>
    <n v="6768.26"/>
    <n v="0"/>
    <s v="no"/>
    <s v="cheryl_lv@yahoo.com"/>
    <n v="1"/>
    <n v="0"/>
    <n v="1"/>
    <s v="yes"/>
    <n v="5"/>
    <n v="0"/>
    <n v="46"/>
    <n v="0"/>
    <n v="0"/>
    <n v="0"/>
    <n v="574"/>
    <n v="124"/>
  </r>
  <r>
    <n v="50643"/>
    <x v="0"/>
    <s v="Brandon"/>
    <s v="492"/>
    <x v="6"/>
    <n v="9"/>
    <n v="1260"/>
    <n v="2284"/>
    <n v="24"/>
    <n v="3568"/>
    <n v="3544"/>
    <n v="396.44439999999997"/>
    <n v="393.8"/>
    <n v="18317"/>
    <n v="2319.1999999999998"/>
    <n v="0"/>
    <n v="0"/>
    <n v="0"/>
    <s v="no"/>
    <s v="no"/>
    <n v="2319.1999999999998"/>
    <n v="15997.8"/>
    <n v="15997.8"/>
    <n v="0"/>
    <s v="no"/>
    <s v="smarte3214@gmail.com"/>
    <n v="1"/>
    <n v="0"/>
    <n v="1"/>
    <s v="yes"/>
    <n v="7"/>
    <n v="0"/>
    <n v="132"/>
    <n v="0"/>
    <n v="12"/>
    <n v="12"/>
    <n v="1229"/>
    <n v="196.1429"/>
  </r>
  <r>
    <n v="90492"/>
    <x v="0"/>
    <s v="Brandon"/>
    <s v="492"/>
    <x v="1"/>
    <n v="0"/>
    <n v="0"/>
    <n v="0"/>
    <n v="0"/>
    <n v="0"/>
    <n v="0"/>
    <n v="0"/>
    <e v="#DIV/0!"/>
    <n v="0"/>
    <n v="0"/>
    <n v="0"/>
    <n v="0"/>
    <n v="0"/>
    <s v="yes"/>
    <s v="no"/>
    <n v="0"/>
    <n v="0"/>
    <n v="0"/>
    <n v="0"/>
    <s v="no"/>
    <s v="reyeltst@gmail.com"/>
    <n v="0"/>
    <n v="1"/>
    <n v="1"/>
    <s v="yes"/>
    <n v="0"/>
    <n v="0"/>
    <n v="0"/>
    <n v="0"/>
    <n v="0"/>
    <n v="0"/>
    <n v="0"/>
    <n v="0"/>
  </r>
  <r>
    <n v="40031"/>
    <x v="1"/>
    <s v="Brookings County"/>
    <s v="503"/>
    <x v="3"/>
    <n v="7"/>
    <n v="2400"/>
    <n v="345"/>
    <n v="21"/>
    <n v="2766"/>
    <n v="2745"/>
    <n v="395.1429"/>
    <n v="392.1"/>
    <n v="14126"/>
    <n v="1797.9"/>
    <n v="0"/>
    <n v="0"/>
    <n v="55.32"/>
    <s v="no"/>
    <s v="yes"/>
    <n v="1853.22"/>
    <n v="12272.78"/>
    <n v="12272.78"/>
    <n v="0"/>
    <s v="no"/>
    <s v="k10prout@gmail.com"/>
    <n v="1"/>
    <n v="0"/>
    <n v="1"/>
    <s v="yes"/>
    <n v="5"/>
    <n v="0"/>
    <n v="52"/>
    <n v="0"/>
    <n v="20"/>
    <n v="20"/>
    <n v="594"/>
    <n v="133.19999999999999"/>
  </r>
  <r>
    <n v="40324"/>
    <x v="1"/>
    <s v="Brookings County"/>
    <s v="503"/>
    <x v="4"/>
    <n v="8"/>
    <n v="1800"/>
    <n v="871"/>
    <n v="75"/>
    <n v="2746"/>
    <n v="2671"/>
    <n v="343.25"/>
    <n v="333.9"/>
    <n v="14029"/>
    <n v="1784.9"/>
    <n v="0"/>
    <n v="0"/>
    <n v="54.92"/>
    <s v="no"/>
    <s v="yes"/>
    <n v="1839.82"/>
    <n v="12189.18"/>
    <n v="12189.18"/>
    <n v="0"/>
    <s v="no"/>
    <s v="glbkjmoore@gmail.com"/>
    <n v="1"/>
    <n v="0"/>
    <n v="1"/>
    <s v="yes"/>
    <n v="5"/>
    <n v="0"/>
    <n v="53"/>
    <n v="0"/>
    <n v="13"/>
    <n v="13"/>
    <n v="829"/>
    <n v="179"/>
  </r>
  <r>
    <n v="40748"/>
    <x v="1"/>
    <s v="Brookings County"/>
    <s v="503"/>
    <x v="2"/>
    <n v="4"/>
    <n v="24"/>
    <n v="1894"/>
    <n v="94"/>
    <n v="2012"/>
    <n v="1918"/>
    <n v="503"/>
    <n v="479.5"/>
    <n v="10110"/>
    <n v="1307.8"/>
    <n v="0"/>
    <n v="0"/>
    <n v="0"/>
    <s v="no"/>
    <s v="no"/>
    <n v="1307.8"/>
    <n v="8802.2000000000007"/>
    <n v="8802.2000000000007"/>
    <n v="0"/>
    <s v="no"/>
    <s v="wrhdailey@gmail.com"/>
    <n v="1"/>
    <n v="0"/>
    <n v="1"/>
    <s v="yes"/>
    <n v="4"/>
    <n v="0"/>
    <n v="107"/>
    <n v="0"/>
    <n v="51"/>
    <n v="51"/>
    <n v="359"/>
    <n v="129.25"/>
  </r>
  <r>
    <n v="40950"/>
    <x v="1"/>
    <s v="Brookings County"/>
    <s v="503"/>
    <x v="5"/>
    <n v="6"/>
    <n v="1728"/>
    <n v="492"/>
    <n v="70"/>
    <n v="2290"/>
    <n v="2220"/>
    <n v="381.66669999999999"/>
    <n v="370"/>
    <n v="11714"/>
    <n v="1488.5"/>
    <n v="0"/>
    <n v="0"/>
    <n v="45.8"/>
    <s v="no"/>
    <s v="yes"/>
    <n v="1534.3"/>
    <n v="10179.700000000001"/>
    <n v="10179.700000000001"/>
    <n v="0"/>
    <s v="no"/>
    <s v="beccaleigh@hotmail.com"/>
    <n v="1"/>
    <n v="0"/>
    <n v="1"/>
    <s v="yes"/>
    <n v="5"/>
    <n v="0"/>
    <n v="94"/>
    <n v="0"/>
    <n v="42"/>
    <n v="42"/>
    <n v="580"/>
    <n v="143.19999999999999"/>
  </r>
  <r>
    <n v="44221"/>
    <x v="1"/>
    <s v="Brookings County"/>
    <s v="503"/>
    <x v="0"/>
    <n v="2"/>
    <n v="288"/>
    <n v="-169"/>
    <n v="3"/>
    <n v="122"/>
    <n v="119"/>
    <n v="61"/>
    <n v="59.5"/>
    <n v="616"/>
    <n v="79.3"/>
    <n v="0"/>
    <n v="0"/>
    <n v="0"/>
    <s v="no"/>
    <s v="no"/>
    <n v="79.3"/>
    <n v="536.70000000000005"/>
    <n v="536.70000000000005"/>
    <n v="0"/>
    <s v="no"/>
    <s v="girlscouts.penny@gmail.com"/>
    <n v="1"/>
    <n v="0"/>
    <n v="1"/>
    <s v="yes"/>
    <n v="1"/>
    <n v="0"/>
    <n v="6"/>
    <n v="0"/>
    <n v="1"/>
    <n v="1"/>
    <n v="28"/>
    <n v="35"/>
  </r>
  <r>
    <n v="50634"/>
    <x v="1"/>
    <s v="Brookings County"/>
    <s v="503"/>
    <x v="4"/>
    <n v="17"/>
    <n v="4368"/>
    <n v="-238"/>
    <n v="46"/>
    <n v="4176"/>
    <n v="4130"/>
    <n v="245.64709999999999"/>
    <n v="242.9"/>
    <n v="21515"/>
    <n v="2714.4"/>
    <n v="0"/>
    <n v="0"/>
    <n v="83.52"/>
    <s v="no"/>
    <s v="yes"/>
    <n v="2797.92"/>
    <n v="18717.080000000002"/>
    <n v="18717.080000000002"/>
    <n v="0"/>
    <s v="no"/>
    <s v="wrhdailey@gmail.com"/>
    <n v="1"/>
    <n v="0"/>
    <n v="1"/>
    <s v="yes"/>
    <n v="12"/>
    <n v="0"/>
    <n v="207"/>
    <n v="0"/>
    <n v="34"/>
    <n v="34"/>
    <n v="1157"/>
    <n v="116.5"/>
  </r>
  <r>
    <n v="50636"/>
    <x v="1"/>
    <s v="Brookings County"/>
    <s v="503"/>
    <x v="0"/>
    <n v="21"/>
    <n v="4404"/>
    <n v="2502"/>
    <n v="47"/>
    <n v="6953"/>
    <n v="6906"/>
    <n v="331.09519999999998"/>
    <n v="328.9"/>
    <n v="35518"/>
    <n v="4519.45"/>
    <n v="0"/>
    <n v="0"/>
    <n v="139.06"/>
    <s v="no"/>
    <s v="yes"/>
    <n v="4658.51"/>
    <n v="30859.49"/>
    <n v="30859.49"/>
    <n v="0"/>
    <s v="no"/>
    <s v="jlnfryslie@gmail.com"/>
    <n v="1"/>
    <n v="0"/>
    <n v="1"/>
    <s v="yes"/>
    <n v="16"/>
    <n v="0"/>
    <n v="248"/>
    <n v="0"/>
    <n v="47"/>
    <n v="47"/>
    <n v="1348"/>
    <n v="102.6875"/>
  </r>
  <r>
    <n v="50720"/>
    <x v="1"/>
    <s v="Brookings County"/>
    <s v="503"/>
    <x v="0"/>
    <n v="13"/>
    <n v="2580"/>
    <n v="1759"/>
    <n v="104"/>
    <n v="4443"/>
    <n v="4339"/>
    <n v="341.76920000000001"/>
    <n v="333.8"/>
    <n v="22619"/>
    <n v="2887.95"/>
    <n v="0"/>
    <n v="0"/>
    <n v="88.86"/>
    <s v="no"/>
    <s v="yes"/>
    <n v="2976.81"/>
    <n v="19642.189999999999"/>
    <n v="19642.189999999999"/>
    <n v="0"/>
    <s v="no"/>
    <s v="ctidstrom21@gmail.com"/>
    <n v="1"/>
    <n v="0"/>
    <n v="1"/>
    <s v="yes"/>
    <n v="11"/>
    <n v="0"/>
    <n v="159"/>
    <n v="0"/>
    <n v="41"/>
    <n v="41"/>
    <n v="999"/>
    <n v="109"/>
  </r>
  <r>
    <n v="50721"/>
    <x v="1"/>
    <s v="Brookings County"/>
    <s v="503"/>
    <x v="7"/>
    <n v="3"/>
    <n v="924"/>
    <n v="411"/>
    <n v="7"/>
    <n v="1342"/>
    <n v="1335"/>
    <n v="447.33330000000001"/>
    <n v="445"/>
    <n v="6863"/>
    <n v="872.3"/>
    <n v="0"/>
    <n v="0"/>
    <n v="0"/>
    <s v="no"/>
    <s v="no"/>
    <n v="872.3"/>
    <n v="5990.7"/>
    <n v="5990.7"/>
    <n v="0"/>
    <s v="no"/>
    <s v="shelby.meersman@gmail.com"/>
    <n v="1"/>
    <n v="0"/>
    <n v="1"/>
    <s v="yes"/>
    <n v="3"/>
    <n v="0"/>
    <n v="41"/>
    <n v="0"/>
    <n v="1"/>
    <n v="1"/>
    <n v="329"/>
    <n v="123.66670000000001"/>
  </r>
  <r>
    <n v="50722"/>
    <x v="1"/>
    <s v="Brookings County"/>
    <s v="503"/>
    <x v="0"/>
    <n v="10"/>
    <n v="2760"/>
    <n v="670"/>
    <n v="15"/>
    <n v="3445"/>
    <n v="3430"/>
    <n v="344.5"/>
    <n v="343"/>
    <n v="17641"/>
    <n v="2239.25"/>
    <n v="0"/>
    <n v="0"/>
    <n v="68.900000000000006"/>
    <s v="no"/>
    <s v="yes"/>
    <n v="2308.15"/>
    <n v="15332.85"/>
    <n v="15332.85"/>
    <n v="0"/>
    <s v="no"/>
    <s v="linkandem@yahoo.com"/>
    <n v="1"/>
    <n v="0"/>
    <n v="1"/>
    <s v="yes"/>
    <n v="9"/>
    <n v="0"/>
    <n v="118"/>
    <n v="0"/>
    <n v="15"/>
    <n v="15"/>
    <n v="740"/>
    <n v="97"/>
  </r>
  <r>
    <n v="50724"/>
    <x v="1"/>
    <s v="Brookings County"/>
    <s v="503"/>
    <x v="0"/>
    <n v="12"/>
    <n v="2688"/>
    <n v="950"/>
    <n v="80"/>
    <n v="3718"/>
    <n v="3638"/>
    <n v="309.83330000000001"/>
    <n v="303.2"/>
    <n v="18980"/>
    <n v="2416.6999999999998"/>
    <n v="0"/>
    <n v="0"/>
    <n v="74.36"/>
    <s v="no"/>
    <s v="yes"/>
    <n v="2491.06"/>
    <n v="16488.939999999999"/>
    <n v="16488.939999999999"/>
    <n v="0"/>
    <s v="no"/>
    <s v="celamour4386@gmail.com"/>
    <n v="1"/>
    <n v="0"/>
    <n v="1"/>
    <s v="yes"/>
    <n v="10"/>
    <n v="0"/>
    <n v="122"/>
    <n v="0"/>
    <n v="29"/>
    <n v="29"/>
    <n v="579"/>
    <n v="73"/>
  </r>
  <r>
    <n v="90503"/>
    <x v="1"/>
    <s v="Brookings County"/>
    <s v="503"/>
    <x v="1"/>
    <n v="0"/>
    <n v="0"/>
    <n v="0"/>
    <n v="0"/>
    <n v="0"/>
    <n v="0"/>
    <n v="0"/>
    <e v="#DIV/0!"/>
    <n v="0"/>
    <n v="0"/>
    <n v="0"/>
    <n v="0"/>
    <n v="0"/>
    <s v="yes"/>
    <s v="no"/>
    <n v="0"/>
    <n v="0"/>
    <n v="0"/>
    <n v="0"/>
    <s v="no"/>
    <s v="wrhdailey@gmail.com"/>
    <n v="0"/>
    <n v="1"/>
    <n v="1"/>
    <s v="yes"/>
    <n v="0"/>
    <n v="0"/>
    <n v="0"/>
    <n v="0"/>
    <n v="0"/>
    <n v="0"/>
    <n v="0"/>
    <n v="0"/>
  </r>
  <r>
    <n v="72241"/>
    <x v="4"/>
    <s v="Buffalo Gap"/>
    <s v="652"/>
    <x v="0"/>
    <n v="8"/>
    <n v="1668"/>
    <n v="600"/>
    <n v="10"/>
    <n v="2278"/>
    <n v="2268"/>
    <n v="284.75"/>
    <n v="283.5"/>
    <n v="11650"/>
    <n v="1480.7"/>
    <n v="0"/>
    <n v="0"/>
    <n v="45.56"/>
    <s v="no"/>
    <s v="yes"/>
    <n v="1526.26"/>
    <n v="10123.74"/>
    <n v="10123.74"/>
    <n v="0"/>
    <s v="no"/>
    <s v="teaganfranz@gmail.com"/>
    <n v="1"/>
    <n v="0"/>
    <n v="1"/>
    <s v="yes"/>
    <n v="4"/>
    <n v="0"/>
    <n v="60"/>
    <n v="0"/>
    <n v="10"/>
    <n v="10"/>
    <n v="141"/>
    <n v="52.75"/>
  </r>
  <r>
    <n v="72244"/>
    <x v="4"/>
    <s v="Buffalo Gap"/>
    <s v="652"/>
    <x v="0"/>
    <n v="5"/>
    <n v="2700"/>
    <n v="147"/>
    <n v="16"/>
    <n v="2863"/>
    <n v="2847"/>
    <n v="572.6"/>
    <n v="569.4"/>
    <n v="14517"/>
    <n v="1860.95"/>
    <n v="0"/>
    <n v="0"/>
    <n v="0"/>
    <s v="no"/>
    <s v="no"/>
    <n v="1860.95"/>
    <n v="12656.05"/>
    <n v="12656.05"/>
    <n v="0"/>
    <s v="no"/>
    <s v="lisane04@gmail.com"/>
    <n v="1"/>
    <n v="0"/>
    <n v="1"/>
    <s v="yes"/>
    <n v="4"/>
    <n v="0"/>
    <n v="147"/>
    <n v="0"/>
    <n v="15"/>
    <n v="15"/>
    <n v="731"/>
    <n v="223.25"/>
  </r>
  <r>
    <n v="72245"/>
    <x v="4"/>
    <s v="Buffalo Gap"/>
    <s v="652"/>
    <x v="0"/>
    <n v="9"/>
    <n v="0"/>
    <n v="2905"/>
    <n v="27"/>
    <n v="2932"/>
    <n v="2905"/>
    <n v="325.77780000000001"/>
    <n v="322.8"/>
    <n v="14928"/>
    <n v="1905.8"/>
    <n v="0"/>
    <n v="0"/>
    <n v="0"/>
    <s v="no"/>
    <s v="no"/>
    <n v="1905.8"/>
    <n v="13022.2"/>
    <n v="13022.2"/>
    <n v="0"/>
    <s v="no"/>
    <s v="hannahwilson955@gmail.com"/>
    <n v="1"/>
    <n v="0"/>
    <n v="1"/>
    <s v="yes"/>
    <n v="5"/>
    <n v="0"/>
    <n v="108"/>
    <n v="0"/>
    <n v="4"/>
    <n v="4"/>
    <n v="689"/>
    <n v="160.19999999999999"/>
  </r>
  <r>
    <n v="90652"/>
    <x v="4"/>
    <s v="Buffalo Gap"/>
    <s v="652"/>
    <x v="1"/>
    <n v="0"/>
    <n v="0"/>
    <n v="0"/>
    <n v="0"/>
    <n v="0"/>
    <n v="0"/>
    <n v="0"/>
    <e v="#DIV/0!"/>
    <n v="0"/>
    <n v="0"/>
    <n v="0"/>
    <n v="0"/>
    <n v="0"/>
    <s v="no"/>
    <s v="no"/>
    <n v="0"/>
    <n v="0"/>
    <n v="0"/>
    <n v="0"/>
    <s v="no"/>
    <s v="acole@gsdakotahorizons.org"/>
    <n v="0"/>
    <n v="1"/>
    <n v="1"/>
    <s v="yes"/>
    <n v="0"/>
    <n v="0"/>
    <n v="0"/>
    <n v="0"/>
    <n v="0"/>
    <n v="0"/>
    <n v="0"/>
    <n v="0"/>
  </r>
  <r>
    <n v="76323"/>
    <x v="4"/>
    <s v="Cedar Butte"/>
    <s v="654"/>
    <x v="0"/>
    <n v="2"/>
    <n v="0"/>
    <n v="128"/>
    <n v="0"/>
    <n v="128"/>
    <n v="128"/>
    <n v="64"/>
    <n v="64"/>
    <n v="666"/>
    <n v="83.2"/>
    <n v="0"/>
    <n v="0"/>
    <n v="0"/>
    <s v="no"/>
    <s v="no"/>
    <n v="83.2"/>
    <n v="582.79999999999995"/>
    <n v="661.25"/>
    <n v="-78.45"/>
    <s v="no"/>
    <s v="greendaisy01@yahoo.com"/>
    <n v="1"/>
    <n v="0"/>
    <n v="1"/>
    <s v="yes"/>
    <n v="2"/>
    <n v="0"/>
    <n v="20"/>
    <n v="0"/>
    <n v="0"/>
    <n v="0"/>
    <n v="40"/>
    <n v="30"/>
  </r>
  <r>
    <n v="80013"/>
    <x v="4"/>
    <s v="Cedar Butte"/>
    <s v="654"/>
    <x v="0"/>
    <n v="0"/>
    <n v="0"/>
    <n v="0"/>
    <n v="0"/>
    <n v="0"/>
    <n v="0"/>
    <n v="0"/>
    <e v="#DIV/0!"/>
    <n v="0"/>
    <n v="0"/>
    <n v="0"/>
    <n v="0"/>
    <n v="0"/>
    <s v="no"/>
    <s v="no"/>
    <n v="0"/>
    <n v="0"/>
    <n v="0"/>
    <n v="0"/>
    <s v="no"/>
    <s v="sboehm09@hotmail.com"/>
    <n v="0"/>
    <n v="1"/>
    <n v="1"/>
    <s v="yes"/>
    <n v="0"/>
    <n v="0"/>
    <n v="0"/>
    <n v="0"/>
    <n v="0"/>
    <n v="0"/>
    <n v="0"/>
    <n v="0"/>
  </r>
  <r>
    <n v="40747"/>
    <x v="4"/>
    <s v="Chamberlain"/>
    <s v="456"/>
    <x v="0"/>
    <n v="5"/>
    <n v="804"/>
    <n v="100"/>
    <n v="10"/>
    <n v="914"/>
    <n v="904"/>
    <n v="182.8"/>
    <n v="180.8"/>
    <n v="4703"/>
    <n v="594.1"/>
    <n v="0"/>
    <n v="0"/>
    <n v="0"/>
    <s v="no"/>
    <s v="no"/>
    <n v="594.1"/>
    <n v="4108.8999999999996"/>
    <n v="2656.25"/>
    <n v="1452.65"/>
    <s v="yes"/>
    <s v="katierogers16@hotmail.com"/>
    <n v="1"/>
    <n v="0"/>
    <n v="1"/>
    <s v="yes"/>
    <n v="2"/>
    <n v="0"/>
    <n v="16"/>
    <n v="0"/>
    <n v="1"/>
    <n v="1"/>
    <n v="98"/>
    <n v="57.5"/>
  </r>
  <r>
    <n v="41505"/>
    <x v="4"/>
    <s v="Chamberlain"/>
    <s v="456"/>
    <x v="6"/>
    <n v="1"/>
    <n v="0"/>
    <n v="500"/>
    <n v="4"/>
    <n v="504"/>
    <n v="500"/>
    <n v="504"/>
    <n v="500"/>
    <n v="2568"/>
    <n v="327.60000000000002"/>
    <n v="0"/>
    <n v="0"/>
    <n v="0"/>
    <s v="no"/>
    <s v="no"/>
    <n v="327.60000000000002"/>
    <n v="2240.4"/>
    <n v="2240.4"/>
    <n v="0"/>
    <s v="no"/>
    <s v="melissawisenbaugh@gmail.com"/>
    <n v="1"/>
    <n v="0"/>
    <n v="1"/>
    <s v="yes"/>
    <n v="1"/>
    <n v="0"/>
    <n v="20"/>
    <n v="0"/>
    <n v="4"/>
    <n v="4"/>
    <n v="105"/>
    <n v="129"/>
  </r>
  <r>
    <n v="90456"/>
    <x v="4"/>
    <s v="Chamberlain"/>
    <s v="456"/>
    <x v="1"/>
    <n v="0"/>
    <n v="0"/>
    <n v="0"/>
    <n v="0"/>
    <n v="0"/>
    <n v="0"/>
    <n v="0"/>
    <e v="#DIV/0!"/>
    <n v="0"/>
    <n v="0"/>
    <n v="0"/>
    <n v="0"/>
    <n v="0"/>
    <s v="yes"/>
    <s v="no"/>
    <n v="0"/>
    <n v="0"/>
    <n v="0"/>
    <n v="0"/>
    <s v="no"/>
    <s v="katierogers16@hotmail.com"/>
    <n v="0"/>
    <n v="1"/>
    <n v="1"/>
    <s v="yes"/>
    <n v="0"/>
    <n v="0"/>
    <n v="0"/>
    <n v="0"/>
    <n v="0"/>
    <n v="0"/>
    <n v="0"/>
    <n v="0"/>
  </r>
  <r>
    <n v="20310"/>
    <x v="3"/>
    <s v="Crookston"/>
    <s v="257"/>
    <x v="0"/>
    <n v="6"/>
    <n v="2208"/>
    <n v="-237"/>
    <n v="35"/>
    <n v="2006"/>
    <n v="1971"/>
    <n v="334.33330000000001"/>
    <n v="328.5"/>
    <n v="10220"/>
    <n v="1303.9000000000001"/>
    <n v="0"/>
    <n v="0"/>
    <n v="40.119999999999997"/>
    <s v="no"/>
    <s v="yes"/>
    <n v="1344.02"/>
    <n v="8875.98"/>
    <n v="8875.98"/>
    <n v="0"/>
    <s v="no"/>
    <s v="marciahaglund@live.com"/>
    <n v="1"/>
    <n v="0"/>
    <n v="1"/>
    <s v="yes"/>
    <n v="4"/>
    <n v="0"/>
    <n v="77"/>
    <n v="0"/>
    <n v="28"/>
    <n v="28"/>
    <n v="398"/>
    <n v="125.75"/>
  </r>
  <r>
    <n v="20819"/>
    <x v="3"/>
    <s v="Crookston"/>
    <s v="257"/>
    <x v="0"/>
    <n v="7"/>
    <n v="2868"/>
    <n v="1599"/>
    <n v="1"/>
    <n v="4468"/>
    <n v="4467"/>
    <n v="638.28570000000002"/>
    <n v="638.1"/>
    <n v="22703"/>
    <n v="2904.2"/>
    <n v="0"/>
    <n v="0"/>
    <n v="89.36"/>
    <s v="no"/>
    <s v="yes"/>
    <n v="2993.56"/>
    <n v="19709.439999999999"/>
    <n v="19709.439999999999"/>
    <n v="0"/>
    <s v="no"/>
    <s v="jacque222002@yahoo.com"/>
    <n v="1"/>
    <n v="0"/>
    <n v="1"/>
    <s v="yes"/>
    <n v="5"/>
    <n v="0"/>
    <n v="61"/>
    <n v="0"/>
    <n v="1"/>
    <n v="1"/>
    <n v="850"/>
    <n v="182.4"/>
  </r>
  <r>
    <n v="90257"/>
    <x v="3"/>
    <s v="Crookston"/>
    <s v="257"/>
    <x v="1"/>
    <n v="4"/>
    <n v="1284"/>
    <n v="956"/>
    <n v="28"/>
    <n v="2268"/>
    <n v="2240"/>
    <n v="567"/>
    <n v="560"/>
    <n v="11584"/>
    <n v="1474.2"/>
    <n v="0"/>
    <n v="0"/>
    <n v="-1474.2"/>
    <s v="yes"/>
    <s v="no"/>
    <n v="0"/>
    <n v="11584"/>
    <n v="11584"/>
    <n v="0"/>
    <s v="no"/>
    <s v="marciahaglund@live.com"/>
    <n v="1"/>
    <n v="0"/>
    <n v="1"/>
    <s v="yes"/>
    <n v="4"/>
    <n v="0"/>
    <n v="174"/>
    <n v="0"/>
    <n v="28"/>
    <n v="28"/>
    <n v="670"/>
    <n v="218"/>
  </r>
  <r>
    <n v="40149"/>
    <x v="0"/>
    <s v="Dakota Sunrise"/>
    <s v="486"/>
    <x v="2"/>
    <n v="0"/>
    <n v="0"/>
    <n v="0"/>
    <n v="0"/>
    <n v="0"/>
    <n v="0"/>
    <n v="0"/>
    <e v="#DIV/0!"/>
    <n v="0"/>
    <n v="0"/>
    <n v="0"/>
    <n v="0"/>
    <n v="0"/>
    <s v="no"/>
    <s v="no"/>
    <n v="0"/>
    <n v="0"/>
    <n v="0"/>
    <n v="0"/>
    <s v="no"/>
    <s v="mnmgrau@gmail.com"/>
    <n v="0"/>
    <n v="1"/>
    <n v="1"/>
    <s v="yes"/>
    <n v="0"/>
    <n v="0"/>
    <n v="0"/>
    <n v="0"/>
    <n v="0"/>
    <n v="0"/>
    <n v="0"/>
    <n v="0"/>
  </r>
  <r>
    <n v="40214"/>
    <x v="0"/>
    <s v="Dakota Sunrise"/>
    <s v="486"/>
    <x v="4"/>
    <n v="1"/>
    <n v="288"/>
    <n v="-29"/>
    <n v="0"/>
    <n v="259"/>
    <n v="259"/>
    <n v="259"/>
    <n v="259"/>
    <n v="1329"/>
    <n v="168.35"/>
    <n v="0"/>
    <n v="0"/>
    <n v="0"/>
    <s v="no"/>
    <s v="no"/>
    <n v="168.35"/>
    <n v="1160.6500000000001"/>
    <n v="1160.6500000000001"/>
    <n v="0"/>
    <s v="no"/>
    <s v="hamavon@aol.com"/>
    <n v="1"/>
    <n v="0"/>
    <n v="1"/>
    <s v="yes"/>
    <n v="1"/>
    <n v="0"/>
    <n v="0"/>
    <n v="0"/>
    <n v="0"/>
    <n v="0"/>
    <n v="14"/>
    <n v="14"/>
  </r>
  <r>
    <n v="40262"/>
    <x v="0"/>
    <s v="Dakota Sunrise"/>
    <s v="486"/>
    <x v="4"/>
    <n v="5"/>
    <n v="720"/>
    <n v="507"/>
    <n v="0"/>
    <n v="1227"/>
    <n v="1227"/>
    <n v="245.4"/>
    <n v="245.4"/>
    <n v="6308"/>
    <n v="797.55"/>
    <n v="0"/>
    <n v="0"/>
    <n v="24.54"/>
    <s v="no"/>
    <s v="yes"/>
    <n v="822.09"/>
    <n v="5485.91"/>
    <n v="5485.91"/>
    <n v="0"/>
    <s v="no"/>
    <s v="jeni.brooks25@gmail.com"/>
    <n v="1"/>
    <n v="0"/>
    <n v="1"/>
    <s v="yes"/>
    <n v="5"/>
    <n v="0"/>
    <n v="33"/>
    <n v="0"/>
    <n v="0"/>
    <n v="0"/>
    <n v="400"/>
    <n v="86.6"/>
  </r>
  <r>
    <n v="40290"/>
    <x v="0"/>
    <s v="Dakota Sunrise"/>
    <s v="486"/>
    <x v="4"/>
    <n v="6"/>
    <n v="420"/>
    <n v="279"/>
    <n v="15"/>
    <n v="714"/>
    <n v="699"/>
    <n v="119"/>
    <n v="116.5"/>
    <n v="3633"/>
    <n v="464.1"/>
    <n v="0"/>
    <n v="0"/>
    <n v="14.28"/>
    <s v="no"/>
    <s v="yes"/>
    <n v="478.38"/>
    <n v="3154.62"/>
    <n v="3154.62"/>
    <n v="0"/>
    <s v="no"/>
    <s v="krissy_hansen27@hotmail.com"/>
    <n v="1"/>
    <n v="0"/>
    <n v="1"/>
    <s v="yes"/>
    <n v="5"/>
    <n v="0"/>
    <n v="30"/>
    <n v="0"/>
    <n v="15"/>
    <n v="15"/>
    <n v="422"/>
    <n v="93.4"/>
  </r>
  <r>
    <n v="40723"/>
    <x v="0"/>
    <s v="Dakota Sunrise"/>
    <s v="486"/>
    <x v="5"/>
    <n v="7"/>
    <n v="888"/>
    <n v="1156"/>
    <n v="0"/>
    <n v="2044"/>
    <n v="2044"/>
    <n v="292"/>
    <n v="292"/>
    <n v="10447"/>
    <n v="1328.6"/>
    <n v="0"/>
    <n v="0"/>
    <n v="40.880000000000003"/>
    <s v="no"/>
    <s v="yes"/>
    <n v="1369.48"/>
    <n v="9077.52"/>
    <n v="9077.52"/>
    <n v="0"/>
    <s v="no"/>
    <s v="karina_louise99@yahoo.com"/>
    <n v="1"/>
    <n v="0"/>
    <n v="1"/>
    <s v="yes"/>
    <n v="7"/>
    <n v="0"/>
    <n v="58"/>
    <n v="0"/>
    <n v="0"/>
    <n v="0"/>
    <n v="601"/>
    <n v="94.142899999999997"/>
  </r>
  <r>
    <n v="40733"/>
    <x v="0"/>
    <s v="Dakota Sunrise"/>
    <s v="486"/>
    <x v="4"/>
    <n v="6"/>
    <n v="888"/>
    <n v="40"/>
    <n v="11"/>
    <n v="939"/>
    <n v="928"/>
    <n v="156.5"/>
    <n v="154.69999999999999"/>
    <n v="4806"/>
    <n v="610.35"/>
    <n v="0"/>
    <n v="0"/>
    <n v="18.78"/>
    <s v="no"/>
    <s v="yes"/>
    <n v="629.13"/>
    <n v="4176.87"/>
    <n v="4176.87"/>
    <n v="0"/>
    <s v="no"/>
    <s v="m_e_wipf@yahoo.com"/>
    <n v="1"/>
    <n v="0"/>
    <n v="1"/>
    <s v="yes"/>
    <n v="3"/>
    <n v="0"/>
    <n v="40"/>
    <n v="0"/>
    <n v="11"/>
    <n v="11"/>
    <n v="213"/>
    <n v="88"/>
  </r>
  <r>
    <n v="40742"/>
    <x v="0"/>
    <s v="Dakota Sunrise"/>
    <s v="486"/>
    <x v="4"/>
    <n v="6"/>
    <n v="1896"/>
    <n v="703"/>
    <n v="48"/>
    <n v="2647"/>
    <n v="2599"/>
    <n v="441.16669999999999"/>
    <n v="433.2"/>
    <n v="13494"/>
    <n v="1720.55"/>
    <n v="0"/>
    <n v="0"/>
    <n v="52.94"/>
    <s v="no"/>
    <s v="yes"/>
    <n v="1773.49"/>
    <n v="11720.51"/>
    <n v="11720.51"/>
    <n v="0"/>
    <s v="no"/>
    <s v="michysampson@gmail.com"/>
    <n v="1"/>
    <n v="0"/>
    <n v="1"/>
    <s v="yes"/>
    <n v="6"/>
    <n v="0"/>
    <n v="80"/>
    <n v="0"/>
    <n v="35"/>
    <n v="35"/>
    <n v="923"/>
    <n v="173"/>
  </r>
  <r>
    <n v="40943"/>
    <x v="0"/>
    <s v="Dakota Sunrise"/>
    <s v="486"/>
    <x v="0"/>
    <n v="10"/>
    <n v="1836"/>
    <n v="793"/>
    <n v="118"/>
    <n v="2747"/>
    <n v="2629"/>
    <n v="274.7"/>
    <n v="262.89999999999998"/>
    <n v="14056"/>
    <n v="1785.55"/>
    <n v="0"/>
    <n v="0"/>
    <n v="54.94"/>
    <s v="no"/>
    <s v="yes"/>
    <n v="1840.49"/>
    <n v="12215.51"/>
    <n v="12215.51"/>
    <n v="0"/>
    <s v="no"/>
    <s v="jme.dahlen@gmail.com"/>
    <n v="1"/>
    <n v="0"/>
    <n v="1"/>
    <s v="yes"/>
    <n v="9"/>
    <n v="0"/>
    <n v="219"/>
    <n v="0"/>
    <n v="118"/>
    <n v="118"/>
    <n v="1048"/>
    <n v="153.88890000000001"/>
  </r>
  <r>
    <n v="41116"/>
    <x v="0"/>
    <s v="Dakota Sunrise"/>
    <s v="486"/>
    <x v="5"/>
    <n v="0"/>
    <n v="0"/>
    <n v="0"/>
    <n v="0"/>
    <n v="0"/>
    <n v="0"/>
    <n v="0"/>
    <e v="#DIV/0!"/>
    <n v="0"/>
    <n v="0"/>
    <n v="0"/>
    <n v="0"/>
    <n v="0"/>
    <s v="no"/>
    <s v="yes"/>
    <n v="0"/>
    <n v="0"/>
    <n v="0"/>
    <n v="0"/>
    <s v="no"/>
    <s v="vhelenv@aol.com"/>
    <n v="0"/>
    <n v="1"/>
    <n v="1"/>
    <s v="yes"/>
    <n v="0"/>
    <n v="0"/>
    <n v="0"/>
    <n v="0"/>
    <n v="0"/>
    <n v="0"/>
    <n v="0"/>
    <n v="0"/>
  </r>
  <r>
    <n v="41204"/>
    <x v="0"/>
    <s v="Dakota Sunrise"/>
    <s v="486"/>
    <x v="5"/>
    <n v="8"/>
    <n v="2724"/>
    <n v="953"/>
    <n v="45"/>
    <n v="3722"/>
    <n v="3677"/>
    <n v="465.25"/>
    <n v="459.6"/>
    <n v="19026"/>
    <n v="2419.3000000000002"/>
    <n v="0"/>
    <n v="0"/>
    <n v="74.44"/>
    <s v="no"/>
    <s v="yes"/>
    <n v="2493.7399999999998"/>
    <n v="16532.259999999998"/>
    <n v="16532.259999999998"/>
    <n v="0"/>
    <s v="no"/>
    <s v="kuehlj2003@yahoo.com"/>
    <n v="1"/>
    <n v="0"/>
    <n v="1"/>
    <s v="yes"/>
    <n v="6"/>
    <n v="0"/>
    <n v="69"/>
    <n v="0"/>
    <n v="6"/>
    <n v="6"/>
    <n v="740"/>
    <n v="135.83330000000001"/>
  </r>
  <r>
    <n v="41218"/>
    <x v="0"/>
    <s v="Dakota Sunrise"/>
    <s v="486"/>
    <x v="4"/>
    <n v="2"/>
    <n v="516"/>
    <n v="35"/>
    <n v="6"/>
    <n v="557"/>
    <n v="551"/>
    <n v="278.5"/>
    <n v="275.5"/>
    <n v="2861"/>
    <n v="362.05"/>
    <n v="0"/>
    <n v="0"/>
    <n v="11.14"/>
    <s v="no"/>
    <s v="yes"/>
    <n v="373.19"/>
    <n v="2487.81"/>
    <n v="2487.81"/>
    <n v="0"/>
    <s v="no"/>
    <s v="telmountainsackett@gmail.com"/>
    <n v="1"/>
    <n v="0"/>
    <n v="1"/>
    <s v="yes"/>
    <n v="2"/>
    <n v="0"/>
    <n v="35"/>
    <n v="0"/>
    <n v="6"/>
    <n v="6"/>
    <n v="126"/>
    <n v="83.5"/>
  </r>
  <r>
    <n v="41417"/>
    <x v="0"/>
    <s v="Dakota Sunrise"/>
    <s v="486"/>
    <x v="2"/>
    <n v="1"/>
    <n v="396"/>
    <n v="212"/>
    <n v="5"/>
    <n v="613"/>
    <n v="608"/>
    <n v="613"/>
    <n v="608"/>
    <n v="3107"/>
    <n v="398.45"/>
    <n v="0"/>
    <n v="0"/>
    <n v="0"/>
    <s v="no"/>
    <s v="no"/>
    <n v="398.45"/>
    <n v="2708.55"/>
    <n v="2708.55"/>
    <n v="0"/>
    <s v="no"/>
    <s v="trashd4@hotmail.com"/>
    <n v="1"/>
    <n v="0"/>
    <n v="1"/>
    <s v="yes"/>
    <n v="1"/>
    <n v="0"/>
    <n v="20"/>
    <n v="0"/>
    <n v="5"/>
    <n v="5"/>
    <n v="135"/>
    <n v="160"/>
  </r>
  <r>
    <n v="41419"/>
    <x v="0"/>
    <s v="Dakota Sunrise"/>
    <s v="486"/>
    <x v="5"/>
    <n v="7"/>
    <n v="912"/>
    <n v="357"/>
    <n v="21"/>
    <n v="1290"/>
    <n v="1269"/>
    <n v="184.28569999999999"/>
    <n v="181.3"/>
    <n v="6615"/>
    <n v="838.5"/>
    <n v="0"/>
    <n v="0"/>
    <n v="25.8"/>
    <s v="no"/>
    <s v="yes"/>
    <n v="864.3"/>
    <n v="5750.7"/>
    <n v="5750.7"/>
    <n v="0"/>
    <s v="no"/>
    <s v="sjbrandt1985@gmail.com"/>
    <n v="1"/>
    <n v="0"/>
    <n v="1"/>
    <s v="yes"/>
    <n v="5"/>
    <n v="0"/>
    <n v="62"/>
    <n v="0"/>
    <n v="12"/>
    <n v="12"/>
    <n v="414"/>
    <n v="97.6"/>
  </r>
  <r>
    <n v="41427"/>
    <x v="0"/>
    <s v="Dakota Sunrise"/>
    <s v="486"/>
    <x v="6"/>
    <n v="8"/>
    <n v="2928"/>
    <n v="596"/>
    <n v="37"/>
    <n v="3561"/>
    <n v="3524"/>
    <n v="445.125"/>
    <n v="440.5"/>
    <n v="18129"/>
    <n v="2314.65"/>
    <n v="0"/>
    <n v="0"/>
    <n v="71.22"/>
    <s v="no"/>
    <s v="yes"/>
    <n v="2385.87"/>
    <n v="15743.13"/>
    <n v="15743.13"/>
    <n v="0"/>
    <s v="no"/>
    <s v="d.rijser@gmail.com"/>
    <n v="1"/>
    <n v="0"/>
    <n v="1"/>
    <s v="yes"/>
    <n v="7"/>
    <n v="0"/>
    <n v="108"/>
    <n v="0"/>
    <n v="37"/>
    <n v="37"/>
    <n v="1093"/>
    <n v="176.8571"/>
  </r>
  <r>
    <n v="41431"/>
    <x v="0"/>
    <s v="Dakota Sunrise"/>
    <s v="486"/>
    <x v="4"/>
    <n v="1"/>
    <n v="1008"/>
    <n v="206"/>
    <n v="36"/>
    <n v="1250"/>
    <n v="1214"/>
    <n v="1250"/>
    <n v="1214"/>
    <n v="6375"/>
    <n v="812.5"/>
    <n v="0"/>
    <n v="0"/>
    <n v="25"/>
    <s v="no"/>
    <s v="yes"/>
    <n v="837.5"/>
    <n v="5537.5"/>
    <n v="5537.5"/>
    <n v="0"/>
    <s v="no"/>
    <s v="sho_off@hotmail.com"/>
    <n v="1"/>
    <n v="0"/>
    <n v="1"/>
    <s v="yes"/>
    <n v="1"/>
    <n v="0"/>
    <n v="60"/>
    <n v="0"/>
    <n v="36"/>
    <n v="36"/>
    <n v="380"/>
    <n v="476"/>
  </r>
  <r>
    <n v="41434"/>
    <x v="0"/>
    <s v="Dakota Sunrise"/>
    <s v="486"/>
    <x v="6"/>
    <n v="12"/>
    <n v="1752"/>
    <n v="1593"/>
    <n v="19"/>
    <n v="3364"/>
    <n v="3345"/>
    <n v="280.33330000000001"/>
    <n v="278.8"/>
    <n v="17180"/>
    <n v="2186.6"/>
    <n v="0"/>
    <n v="0"/>
    <n v="67.28"/>
    <s v="no"/>
    <s v="yes"/>
    <n v="2253.88"/>
    <n v="14926.12"/>
    <n v="14926.12"/>
    <n v="0"/>
    <s v="no"/>
    <s v="kimberly.f.cotter@gmail.com"/>
    <n v="1"/>
    <n v="0"/>
    <n v="1"/>
    <s v="yes"/>
    <n v="9"/>
    <n v="0"/>
    <n v="129"/>
    <n v="0"/>
    <n v="19"/>
    <n v="19"/>
    <n v="1339"/>
    <n v="165.22219999999999"/>
  </r>
  <r>
    <n v="41437"/>
    <x v="0"/>
    <s v="Dakota Sunrise"/>
    <s v="486"/>
    <x v="6"/>
    <n v="8"/>
    <n v="1500"/>
    <n v="1019"/>
    <n v="23"/>
    <n v="2542"/>
    <n v="2519"/>
    <n v="317.75"/>
    <n v="314.89999999999998"/>
    <n v="12978"/>
    <n v="1652.3"/>
    <n v="0"/>
    <n v="0"/>
    <n v="50.84"/>
    <s v="no"/>
    <s v="yes"/>
    <n v="1703.14"/>
    <n v="11274.86"/>
    <n v="11274.86"/>
    <n v="0"/>
    <s v="no"/>
    <s v="alaudanskas@outlook.com"/>
    <n v="1"/>
    <n v="0"/>
    <n v="1"/>
    <s v="yes"/>
    <n v="6"/>
    <n v="0"/>
    <n v="88"/>
    <n v="0"/>
    <n v="16"/>
    <n v="16"/>
    <n v="999"/>
    <n v="183.83330000000001"/>
  </r>
  <r>
    <n v="41438"/>
    <x v="0"/>
    <s v="Dakota Sunrise"/>
    <s v="486"/>
    <x v="6"/>
    <n v="8"/>
    <n v="972"/>
    <n v="506"/>
    <n v="24"/>
    <n v="1502"/>
    <n v="1478"/>
    <n v="187.75"/>
    <n v="184.8"/>
    <n v="7703"/>
    <n v="976.3"/>
    <n v="0"/>
    <n v="0"/>
    <n v="30.04"/>
    <s v="no"/>
    <s v="yes"/>
    <n v="1006.34"/>
    <n v="6696.66"/>
    <n v="6696.66"/>
    <n v="0"/>
    <s v="no"/>
    <s v="giselahernandez89@gmail.com"/>
    <n v="1"/>
    <n v="0"/>
    <n v="1"/>
    <s v="yes"/>
    <n v="7"/>
    <n v="0"/>
    <n v="61"/>
    <n v="0"/>
    <n v="24"/>
    <n v="24"/>
    <n v="343"/>
    <n v="61.142899999999997"/>
  </r>
  <r>
    <n v="41442"/>
    <x v="0"/>
    <s v="Dakota Sunrise"/>
    <s v="486"/>
    <x v="7"/>
    <n v="7"/>
    <n v="936"/>
    <n v="1156"/>
    <n v="4"/>
    <n v="2096"/>
    <n v="2092"/>
    <n v="299.42860000000002"/>
    <n v="298.89999999999998"/>
    <n v="10667"/>
    <n v="1362.4"/>
    <n v="0"/>
    <n v="0"/>
    <n v="0"/>
    <s v="no"/>
    <s v="no"/>
    <n v="1362.4"/>
    <n v="9304.6"/>
    <n v="9304.6"/>
    <n v="0"/>
    <s v="no"/>
    <s v="harlygirl99@hotmail.com"/>
    <n v="1"/>
    <n v="0"/>
    <n v="1"/>
    <s v="yes"/>
    <n v="6"/>
    <n v="0"/>
    <n v="63"/>
    <n v="0"/>
    <n v="4"/>
    <n v="4"/>
    <n v="540"/>
    <n v="101.16670000000001"/>
  </r>
  <r>
    <n v="41443"/>
    <x v="0"/>
    <s v="Dakota Sunrise"/>
    <s v="486"/>
    <x v="0"/>
    <n v="4"/>
    <n v="588"/>
    <n v="7"/>
    <n v="2"/>
    <n v="597"/>
    <n v="595"/>
    <n v="149.25"/>
    <n v="148.80000000000001"/>
    <n v="3045"/>
    <n v="388.05"/>
    <n v="0"/>
    <n v="0"/>
    <n v="11.94"/>
    <s v="no"/>
    <s v="yes"/>
    <n v="399.99"/>
    <n v="2645.01"/>
    <n v="2645.01"/>
    <n v="0"/>
    <s v="no"/>
    <s v="amandadgsdh@gmail.com"/>
    <n v="1"/>
    <n v="0"/>
    <n v="1"/>
    <s v="yes"/>
    <n v="2"/>
    <n v="0"/>
    <n v="7"/>
    <n v="0"/>
    <n v="2"/>
    <n v="2"/>
    <n v="96"/>
    <n v="52.5"/>
  </r>
  <r>
    <n v="41447"/>
    <x v="0"/>
    <s v="Dakota Sunrise"/>
    <s v="486"/>
    <x v="7"/>
    <n v="13"/>
    <n v="1956"/>
    <n v="2694"/>
    <n v="57"/>
    <n v="4707"/>
    <n v="4650"/>
    <n v="362.07690000000002"/>
    <n v="357.7"/>
    <n v="24093"/>
    <n v="3059.55"/>
    <n v="0"/>
    <n v="0"/>
    <n v="0"/>
    <s v="no"/>
    <s v="no"/>
    <n v="3059.55"/>
    <n v="21033.45"/>
    <n v="21033.45"/>
    <n v="0"/>
    <s v="no"/>
    <s v="safran527@gmail.com"/>
    <n v="1"/>
    <n v="0"/>
    <n v="1"/>
    <s v="yes"/>
    <n v="13"/>
    <n v="0"/>
    <n v="432"/>
    <n v="0"/>
    <n v="41"/>
    <n v="41"/>
    <n v="1749"/>
    <n v="170.92310000000001"/>
  </r>
  <r>
    <n v="41449"/>
    <x v="0"/>
    <s v="Dakota Sunrise"/>
    <s v="486"/>
    <x v="0"/>
    <n v="0"/>
    <n v="0"/>
    <n v="0"/>
    <n v="0"/>
    <n v="0"/>
    <n v="0"/>
    <n v="0"/>
    <e v="#DIV/0!"/>
    <n v="0"/>
    <n v="0"/>
    <n v="0"/>
    <n v="0"/>
    <n v="0"/>
    <s v="no"/>
    <s v="yes"/>
    <n v="0"/>
    <n v="0"/>
    <n v="0"/>
    <n v="0"/>
    <s v="no"/>
    <s v="dhieb28@yahoo.com"/>
    <n v="0"/>
    <n v="1"/>
    <n v="1"/>
    <s v="yes"/>
    <n v="0"/>
    <n v="0"/>
    <n v="0"/>
    <n v="0"/>
    <n v="0"/>
    <n v="0"/>
    <n v="0"/>
    <n v="0"/>
  </r>
  <r>
    <n v="41450"/>
    <x v="0"/>
    <s v="Dakota Sunrise"/>
    <s v="486"/>
    <x v="6"/>
    <n v="6"/>
    <n v="0"/>
    <n v="412"/>
    <n v="1"/>
    <n v="413"/>
    <n v="412"/>
    <n v="68.833299999999994"/>
    <n v="68.7"/>
    <n v="2116"/>
    <n v="268.45"/>
    <n v="0"/>
    <n v="0"/>
    <n v="0"/>
    <s v="no"/>
    <s v="no"/>
    <n v="268.45"/>
    <n v="1847.55"/>
    <n v="1847.55"/>
    <n v="0"/>
    <s v="no"/>
    <s v="abbottbailey94@gmail.com"/>
    <n v="1"/>
    <n v="0"/>
    <n v="1"/>
    <s v="yes"/>
    <n v="1"/>
    <n v="0"/>
    <n v="12"/>
    <n v="0"/>
    <n v="1"/>
    <n v="1"/>
    <n v="22"/>
    <n v="35"/>
  </r>
  <r>
    <n v="41456"/>
    <x v="0"/>
    <s v="Dakota Sunrise"/>
    <s v="486"/>
    <x v="0"/>
    <n v="11"/>
    <n v="2184"/>
    <n v="1108"/>
    <n v="27"/>
    <n v="3319"/>
    <n v="3292"/>
    <n v="301.72730000000001"/>
    <n v="299.3"/>
    <n v="17004"/>
    <n v="2157.35"/>
    <n v="0"/>
    <n v="0"/>
    <n v="66.38"/>
    <s v="no"/>
    <s v="yes"/>
    <n v="2223.73"/>
    <n v="14780.27"/>
    <n v="14780.27"/>
    <n v="0"/>
    <s v="no"/>
    <s v="kaylabolton11@hotmail.com"/>
    <n v="1"/>
    <n v="0"/>
    <n v="1"/>
    <s v="yes"/>
    <n v="9"/>
    <n v="0"/>
    <n v="94"/>
    <n v="0"/>
    <n v="26"/>
    <n v="26"/>
    <n v="628"/>
    <n v="83.111099999999993"/>
  </r>
  <r>
    <n v="41467"/>
    <x v="0"/>
    <s v="Dakota Sunrise"/>
    <s v="486"/>
    <x v="7"/>
    <n v="8"/>
    <n v="1596"/>
    <n v="1259"/>
    <n v="17"/>
    <n v="2872"/>
    <n v="2855"/>
    <n v="359"/>
    <n v="356.9"/>
    <n v="14709"/>
    <n v="1866.8"/>
    <n v="0"/>
    <n v="0"/>
    <n v="0"/>
    <s v="no"/>
    <s v="no"/>
    <n v="1866.8"/>
    <n v="12842.2"/>
    <n v="12842.2"/>
    <n v="0"/>
    <s v="no"/>
    <s v="troop41467@yahoo.com"/>
    <n v="1"/>
    <n v="0"/>
    <n v="1"/>
    <s v="yes"/>
    <n v="4"/>
    <n v="0"/>
    <n v="266"/>
    <n v="0"/>
    <n v="16"/>
    <n v="16"/>
    <n v="532"/>
    <n v="203.5"/>
  </r>
  <r>
    <n v="41507"/>
    <x v="0"/>
    <s v="Dakota Sunrise"/>
    <s v="486"/>
    <x v="6"/>
    <n v="4"/>
    <n v="660"/>
    <n v="542"/>
    <n v="11"/>
    <n v="1213"/>
    <n v="1202"/>
    <n v="303.25"/>
    <n v="300.5"/>
    <n v="6197"/>
    <n v="788.45"/>
    <n v="0"/>
    <n v="0"/>
    <n v="0"/>
    <s v="no"/>
    <s v="no"/>
    <n v="788.45"/>
    <n v="5408.55"/>
    <n v="5408.55"/>
    <n v="0"/>
    <s v="no"/>
    <s v="sunflower@sio.midco.net"/>
    <n v="1"/>
    <n v="0"/>
    <n v="1"/>
    <s v="yes"/>
    <n v="3"/>
    <n v="0"/>
    <n v="51"/>
    <n v="0"/>
    <n v="7"/>
    <n v="7"/>
    <n v="286"/>
    <n v="114.66670000000001"/>
  </r>
  <r>
    <n v="41509"/>
    <x v="0"/>
    <s v="Dakota Sunrise"/>
    <s v="486"/>
    <x v="6"/>
    <n v="4"/>
    <n v="1560"/>
    <n v="993"/>
    <n v="29"/>
    <n v="2582"/>
    <n v="2553"/>
    <n v="645.5"/>
    <n v="638.29999999999995"/>
    <n v="13136"/>
    <n v="1678.3"/>
    <n v="0"/>
    <n v="0"/>
    <n v="51.64"/>
    <s v="no"/>
    <s v="yes"/>
    <n v="1729.94"/>
    <n v="11406.06"/>
    <n v="11406.06"/>
    <n v="0"/>
    <s v="no"/>
    <s v="katie.p.kroeze@gmail.com"/>
    <n v="1"/>
    <n v="0"/>
    <n v="1"/>
    <s v="yes"/>
    <n v="4"/>
    <n v="0"/>
    <n v="77"/>
    <n v="0"/>
    <n v="2"/>
    <n v="2"/>
    <n v="606"/>
    <n v="171.25"/>
  </r>
  <r>
    <n v="41708"/>
    <x v="0"/>
    <s v="Dakota Sunrise"/>
    <s v="486"/>
    <x v="7"/>
    <n v="6"/>
    <n v="1656"/>
    <n v="1887"/>
    <n v="34"/>
    <n v="3577"/>
    <n v="3543"/>
    <n v="596.16669999999999"/>
    <n v="590.5"/>
    <n v="18296"/>
    <n v="2325.0500000000002"/>
    <n v="0"/>
    <n v="0"/>
    <n v="71.540000000000006"/>
    <s v="no"/>
    <s v="yes"/>
    <n v="2396.59"/>
    <n v="15899.41"/>
    <n v="15899.41"/>
    <n v="0"/>
    <s v="no"/>
    <s v="lgasca31@gmail.com"/>
    <n v="1"/>
    <n v="0"/>
    <n v="1"/>
    <s v="yes"/>
    <n v="6"/>
    <n v="0"/>
    <n v="168"/>
    <n v="0"/>
    <n v="23"/>
    <n v="23"/>
    <n v="1079"/>
    <n v="211.66669999999999"/>
  </r>
  <r>
    <n v="42001"/>
    <x v="0"/>
    <s v="Dakota Sunrise"/>
    <s v="486"/>
    <x v="7"/>
    <n v="5"/>
    <n v="1200"/>
    <n v="178"/>
    <n v="3"/>
    <n v="1381"/>
    <n v="1378"/>
    <n v="276.2"/>
    <n v="275.60000000000002"/>
    <n v="7068"/>
    <n v="897.65"/>
    <n v="0"/>
    <n v="0"/>
    <n v="27.62"/>
    <s v="no"/>
    <s v="yes"/>
    <n v="925.27"/>
    <n v="6142.73"/>
    <n v="6142.73"/>
    <n v="0"/>
    <s v="no"/>
    <s v="zabel_86@hotmail.com"/>
    <n v="1"/>
    <n v="0"/>
    <n v="1"/>
    <s v="yes"/>
    <n v="2"/>
    <n v="0"/>
    <n v="46"/>
    <n v="0"/>
    <n v="3"/>
    <n v="3"/>
    <n v="248"/>
    <n v="148.5"/>
  </r>
  <r>
    <n v="42005"/>
    <x v="0"/>
    <s v="Dakota Sunrise"/>
    <s v="486"/>
    <x v="0"/>
    <n v="12"/>
    <n v="1956"/>
    <n v="475"/>
    <n v="51"/>
    <n v="2482"/>
    <n v="2431"/>
    <n v="206.83330000000001"/>
    <n v="202.6"/>
    <n v="12680"/>
    <n v="1613.3"/>
    <n v="0"/>
    <n v="0"/>
    <n v="49.64"/>
    <s v="no"/>
    <s v="yes"/>
    <n v="1662.94"/>
    <n v="11017.06"/>
    <n v="11017.06"/>
    <n v="0"/>
    <s v="no"/>
    <s v="calli.gabel@gmail.com"/>
    <n v="1"/>
    <n v="0"/>
    <n v="1"/>
    <s v="yes"/>
    <n v="7"/>
    <n v="0"/>
    <n v="124"/>
    <n v="0"/>
    <n v="46"/>
    <n v="46"/>
    <n v="651"/>
    <n v="117.28570000000001"/>
  </r>
  <r>
    <n v="42102"/>
    <x v="0"/>
    <s v="Dakota Sunrise"/>
    <s v="486"/>
    <x v="6"/>
    <n v="3"/>
    <n v="168"/>
    <n v="73"/>
    <n v="1"/>
    <n v="242"/>
    <n v="241"/>
    <n v="80.666700000000006"/>
    <n v="80.3"/>
    <n v="1239"/>
    <n v="157.30000000000001"/>
    <n v="0"/>
    <n v="0"/>
    <n v="0"/>
    <s v="no"/>
    <s v="no"/>
    <n v="157.30000000000001"/>
    <n v="1081.7"/>
    <n v="1249"/>
    <n v="-167.3"/>
    <s v="no"/>
    <s v="janedreigns@gmail.com"/>
    <n v="1"/>
    <n v="0"/>
    <n v="1"/>
    <s v="yes"/>
    <n v="3"/>
    <n v="0"/>
    <n v="61"/>
    <n v="0"/>
    <n v="1"/>
    <n v="1"/>
    <n v="182"/>
    <n v="81.333299999999994"/>
  </r>
  <r>
    <n v="42104"/>
    <x v="0"/>
    <s v="Dakota Sunrise"/>
    <s v="486"/>
    <x v="6"/>
    <n v="10"/>
    <n v="2100"/>
    <n v="385"/>
    <n v="33"/>
    <n v="2518"/>
    <n v="2485"/>
    <n v="251.8"/>
    <n v="248.5"/>
    <n v="12862"/>
    <n v="1636.7"/>
    <n v="0"/>
    <n v="0"/>
    <n v="50.36"/>
    <s v="no"/>
    <s v="yes"/>
    <n v="1687.06"/>
    <n v="11174.94"/>
    <n v="11174.94"/>
    <n v="0"/>
    <s v="no"/>
    <s v="pamkogel@hotmail.com"/>
    <n v="1"/>
    <n v="0"/>
    <n v="1"/>
    <s v="yes"/>
    <n v="7"/>
    <n v="0"/>
    <n v="96"/>
    <n v="0"/>
    <n v="29"/>
    <n v="29"/>
    <n v="445"/>
    <n v="81.428600000000003"/>
  </r>
  <r>
    <n v="90486"/>
    <x v="0"/>
    <s v="Dakota Sunrise"/>
    <s v="486"/>
    <x v="1"/>
    <n v="0"/>
    <n v="0"/>
    <n v="0"/>
    <n v="0"/>
    <n v="0"/>
    <n v="0"/>
    <n v="0"/>
    <e v="#DIV/0!"/>
    <n v="0"/>
    <n v="0"/>
    <n v="0"/>
    <n v="0"/>
    <n v="0"/>
    <s v="yes"/>
    <s v="no"/>
    <n v="0"/>
    <n v="0"/>
    <n v="0"/>
    <n v="0"/>
    <s v="no"/>
    <s v="sweet6melodies@aol.com"/>
    <n v="0"/>
    <n v="1"/>
    <n v="1"/>
    <s v="yes"/>
    <n v="0"/>
    <n v="0"/>
    <n v="0"/>
    <n v="0"/>
    <n v="0"/>
    <n v="0"/>
    <n v="0"/>
    <n v="0"/>
  </r>
  <r>
    <n v="42119"/>
    <x v="0"/>
    <s v="Dakota Territory"/>
    <s v="469"/>
    <x v="0"/>
    <n v="18"/>
    <n v="3348"/>
    <n v="555"/>
    <n v="17"/>
    <n v="3920"/>
    <n v="3903"/>
    <n v="217.77780000000001"/>
    <n v="216.8"/>
    <n v="20056"/>
    <n v="2548"/>
    <n v="0"/>
    <n v="0"/>
    <n v="78.400000000000006"/>
    <s v="no"/>
    <s v="yes"/>
    <n v="2626.4"/>
    <n v="17429.599999999999"/>
    <n v="17429.599999999999"/>
    <n v="0"/>
    <s v="no"/>
    <s v="nelsonsarar@gmail.com"/>
    <n v="1"/>
    <n v="0"/>
    <n v="1"/>
    <s v="yes"/>
    <n v="10"/>
    <n v="0"/>
    <n v="207"/>
    <n v="0"/>
    <n v="17"/>
    <n v="17"/>
    <n v="881"/>
    <n v="110.5"/>
  </r>
  <r>
    <n v="42120"/>
    <x v="0"/>
    <s v="Dakota Territory"/>
    <s v="469"/>
    <x v="0"/>
    <n v="14"/>
    <n v="2208"/>
    <n v="535"/>
    <n v="10"/>
    <n v="2753"/>
    <n v="2743"/>
    <n v="196.6429"/>
    <n v="195.9"/>
    <n v="14043"/>
    <n v="1789.45"/>
    <n v="0"/>
    <n v="0"/>
    <n v="55.06"/>
    <s v="no"/>
    <s v="yes"/>
    <n v="1844.51"/>
    <n v="12198.49"/>
    <n v="12198.49"/>
    <n v="0"/>
    <s v="no"/>
    <s v="erin@yanktonoem.com"/>
    <n v="1"/>
    <n v="0"/>
    <n v="1"/>
    <s v="yes"/>
    <n v="6"/>
    <n v="0"/>
    <n v="66"/>
    <n v="0"/>
    <n v="7"/>
    <n v="7"/>
    <n v="475"/>
    <n v="91.333299999999994"/>
  </r>
  <r>
    <n v="42121"/>
    <x v="0"/>
    <s v="Dakota Territory"/>
    <s v="469"/>
    <x v="0"/>
    <n v="1"/>
    <n v="276"/>
    <n v="374"/>
    <n v="27"/>
    <n v="677"/>
    <n v="650"/>
    <n v="677"/>
    <n v="650"/>
    <n v="3466"/>
    <n v="440.05"/>
    <n v="0"/>
    <n v="0"/>
    <n v="0"/>
    <s v="no"/>
    <s v="no"/>
    <n v="440.05"/>
    <n v="3025.95"/>
    <n v="3466"/>
    <n v="-440.05"/>
    <s v="no"/>
    <s v="akharris0607@gmail.com"/>
    <n v="1"/>
    <n v="0"/>
    <n v="1"/>
    <s v="yes"/>
    <n v="1"/>
    <n v="0"/>
    <n v="39"/>
    <n v="0"/>
    <n v="4"/>
    <n v="4"/>
    <n v="87"/>
    <n v="130"/>
  </r>
  <r>
    <n v="50019"/>
    <x v="0"/>
    <s v="Dakota Territory"/>
    <s v="469"/>
    <x v="0"/>
    <n v="4"/>
    <n v="1116"/>
    <n v="1051"/>
    <n v="2"/>
    <n v="2169"/>
    <n v="2167"/>
    <n v="542.25"/>
    <n v="541.79999999999995"/>
    <n v="11016"/>
    <n v="1409.85"/>
    <n v="0"/>
    <n v="0"/>
    <n v="43.38"/>
    <s v="no"/>
    <s v="yes"/>
    <n v="1453.23"/>
    <n v="9562.77"/>
    <n v="9562.77"/>
    <n v="0"/>
    <s v="no"/>
    <s v="twagner@astecindustries.com"/>
    <n v="1"/>
    <n v="0"/>
    <n v="1"/>
    <s v="yes"/>
    <n v="1"/>
    <n v="0"/>
    <n v="10"/>
    <n v="0"/>
    <n v="0"/>
    <n v="0"/>
    <n v="31"/>
    <n v="41"/>
  </r>
  <r>
    <n v="50322"/>
    <x v="0"/>
    <s v="Dakota Territory"/>
    <s v="469"/>
    <x v="0"/>
    <n v="3"/>
    <n v="192"/>
    <n v="683"/>
    <n v="0"/>
    <n v="875"/>
    <n v="875"/>
    <n v="291.66669999999999"/>
    <n v="291.7"/>
    <n v="4463"/>
    <n v="568.75"/>
    <n v="0"/>
    <n v="0"/>
    <n v="17.5"/>
    <s v="no"/>
    <s v="yes"/>
    <n v="586.25"/>
    <n v="3876.75"/>
    <n v="3876.75"/>
    <n v="0"/>
    <s v="no"/>
    <s v="rtmutchelknaus@gmail.com"/>
    <n v="1"/>
    <n v="0"/>
    <n v="1"/>
    <s v="yes"/>
    <n v="0"/>
    <n v="0"/>
    <n v="0"/>
    <n v="0"/>
    <n v="0"/>
    <n v="0"/>
    <n v="0"/>
    <n v="0"/>
  </r>
  <r>
    <n v="53525"/>
    <x v="0"/>
    <s v="Dakota Territory"/>
    <s v="469"/>
    <x v="0"/>
    <n v="8"/>
    <n v="2220"/>
    <n v="356"/>
    <n v="10"/>
    <n v="2586"/>
    <n v="2576"/>
    <n v="323.25"/>
    <n v="322"/>
    <n v="13159"/>
    <n v="1680.9"/>
    <n v="0"/>
    <n v="0"/>
    <n v="51.72"/>
    <s v="no"/>
    <s v="yes"/>
    <n v="1732.62"/>
    <n v="11426.38"/>
    <n v="11426.38"/>
    <n v="0"/>
    <s v="no"/>
    <s v="traviswagner@yahoo.com"/>
    <n v="1"/>
    <n v="0"/>
    <n v="1"/>
    <s v="yes"/>
    <n v="4"/>
    <n v="0"/>
    <n v="44"/>
    <n v="0"/>
    <n v="10"/>
    <n v="10"/>
    <n v="287"/>
    <n v="85.25"/>
  </r>
  <r>
    <n v="56700"/>
    <x v="0"/>
    <s v="Dakota Territory"/>
    <s v="469"/>
    <x v="3"/>
    <n v="6"/>
    <n v="1656"/>
    <n v="-144"/>
    <n v="29"/>
    <n v="1541"/>
    <n v="1512"/>
    <n v="256.83330000000001"/>
    <n v="252"/>
    <n v="7851"/>
    <n v="1001.65"/>
    <n v="0"/>
    <n v="0"/>
    <n v="30.82"/>
    <s v="no"/>
    <s v="yes"/>
    <n v="1032.47"/>
    <n v="6818.53"/>
    <n v="6818.53"/>
    <n v="0"/>
    <s v="no"/>
    <s v="butterfly57078@yahoo.com"/>
    <n v="1"/>
    <n v="0"/>
    <n v="1"/>
    <s v="yes"/>
    <n v="5"/>
    <n v="0"/>
    <n v="5"/>
    <n v="0"/>
    <n v="10"/>
    <n v="10"/>
    <n v="442"/>
    <n v="91.4"/>
  </r>
  <r>
    <n v="90469"/>
    <x v="0"/>
    <s v="Dakota Territory"/>
    <s v="469"/>
    <x v="1"/>
    <n v="1"/>
    <n v="468"/>
    <n v="872"/>
    <n v="2"/>
    <n v="1342"/>
    <n v="1340"/>
    <n v="1342"/>
    <n v="1340"/>
    <n v="6850"/>
    <n v="872.3"/>
    <n v="0"/>
    <n v="0"/>
    <n v="-872.3"/>
    <s v="yes"/>
    <s v="no"/>
    <n v="0"/>
    <n v="6850"/>
    <n v="6850"/>
    <n v="0"/>
    <s v="no"/>
    <s v="capitalhills7@vyn.midco.net"/>
    <n v="1"/>
    <n v="0"/>
    <n v="1"/>
    <s v="yes"/>
    <n v="1"/>
    <n v="0"/>
    <n v="55"/>
    <n v="0"/>
    <n v="1"/>
    <n v="1"/>
    <n v="196"/>
    <n v="252"/>
  </r>
  <r>
    <n v="10295"/>
    <x v="3"/>
    <s v="Devils Lake / Lake Region"/>
    <n v="324"/>
    <x v="7"/>
    <n v="3"/>
    <n v="288"/>
    <n v="278"/>
    <n v="0"/>
    <n v="566"/>
    <n v="566"/>
    <n v="188.66669999999999"/>
    <n v="188.7"/>
    <n v="2908"/>
    <n v="367.9"/>
    <n v="0"/>
    <n v="0"/>
    <n v="0"/>
    <s v="no"/>
    <s v="no"/>
    <n v="367.9"/>
    <n v="2540.1"/>
    <n v="2540.1"/>
    <n v="0"/>
    <s v="no"/>
    <s v="crtiberg@gondtc.com"/>
    <n v="1"/>
    <n v="0"/>
    <n v="1"/>
    <s v="yes"/>
    <n v="0"/>
    <n v="0"/>
    <n v="0"/>
    <n v="0"/>
    <n v="0"/>
    <n v="0"/>
    <n v="0"/>
    <n v="0"/>
  </r>
  <r>
    <n v="10323"/>
    <x v="3"/>
    <s v="Devils Lake / Lake Region"/>
    <n v="324"/>
    <x v="0"/>
    <n v="9"/>
    <n v="2772"/>
    <n v="236"/>
    <n v="0"/>
    <n v="3008"/>
    <n v="3008"/>
    <n v="334.22219999999999"/>
    <n v="334.2"/>
    <n v="15341"/>
    <n v="1955.2"/>
    <n v="0"/>
    <n v="0"/>
    <n v="60.16"/>
    <s v="no"/>
    <s v="yes"/>
    <n v="2015.36"/>
    <n v="13325.64"/>
    <n v="13325.64"/>
    <n v="0"/>
    <s v="no"/>
    <s v="kylah.locken@gmail.com"/>
    <n v="1"/>
    <n v="0"/>
    <n v="1"/>
    <s v="yes"/>
    <n v="5"/>
    <n v="0"/>
    <n v="51"/>
    <n v="0"/>
    <n v="0"/>
    <n v="0"/>
    <n v="130"/>
    <n v="36.200000000000003"/>
  </r>
  <r>
    <n v="10349"/>
    <x v="3"/>
    <s v="Devils Lake / Lake Region"/>
    <n v="324"/>
    <x v="7"/>
    <n v="7"/>
    <n v="360"/>
    <n v="1392"/>
    <n v="5"/>
    <n v="1757"/>
    <n v="1752"/>
    <n v="251"/>
    <n v="250.3"/>
    <n v="8953"/>
    <n v="1142.05"/>
    <n v="0"/>
    <n v="0"/>
    <n v="0"/>
    <s v="no"/>
    <s v="no"/>
    <n v="1142.05"/>
    <n v="7810.95"/>
    <n v="7810.95"/>
    <n v="0"/>
    <s v="no"/>
    <s v="gsdh_su324dl@yahoo.com"/>
    <n v="1"/>
    <n v="0"/>
    <n v="1"/>
    <s v="yes"/>
    <n v="2"/>
    <n v="0"/>
    <n v="52"/>
    <n v="0"/>
    <n v="5"/>
    <n v="5"/>
    <n v="114"/>
    <n v="85.5"/>
  </r>
  <r>
    <n v="20198"/>
    <x v="3"/>
    <s v="Devils Lake / Lake Region"/>
    <n v="324"/>
    <x v="0"/>
    <n v="1"/>
    <n v="324"/>
    <n v="20"/>
    <n v="0"/>
    <n v="344"/>
    <n v="344"/>
    <n v="344"/>
    <n v="344"/>
    <n v="1776"/>
    <n v="223.6"/>
    <n v="0"/>
    <n v="0"/>
    <n v="6.88"/>
    <s v="no"/>
    <s v="yes"/>
    <n v="230.48"/>
    <n v="1545.52"/>
    <n v="1545.52"/>
    <n v="0"/>
    <s v="no"/>
    <s v="gsdh_su324dl@yahoo.com"/>
    <n v="1"/>
    <n v="0"/>
    <n v="1"/>
    <s v="yes"/>
    <n v="1"/>
    <n v="0"/>
    <n v="15"/>
    <n v="0"/>
    <n v="0"/>
    <n v="0"/>
    <n v="27"/>
    <n v="42"/>
  </r>
  <r>
    <n v="20206"/>
    <x v="3"/>
    <s v="Devils Lake / Lake Region"/>
    <n v="324"/>
    <x v="4"/>
    <n v="5"/>
    <n v="1296"/>
    <n v="779"/>
    <n v="15"/>
    <n v="2090"/>
    <n v="2075"/>
    <n v="418"/>
    <n v="415"/>
    <n v="10657"/>
    <n v="1358.5"/>
    <n v="0"/>
    <n v="0"/>
    <n v="41.8"/>
    <s v="no"/>
    <s v="yes"/>
    <n v="1400.3"/>
    <n v="9256.7000000000007"/>
    <n v="9256.7000000000007"/>
    <n v="0"/>
    <s v="no"/>
    <s v="kristihoi@yahoo.com"/>
    <n v="1"/>
    <n v="0"/>
    <n v="1"/>
    <s v="yes"/>
    <n v="4"/>
    <n v="0"/>
    <n v="54"/>
    <n v="0"/>
    <n v="15"/>
    <n v="15"/>
    <n v="144"/>
    <n v="53.25"/>
  </r>
  <r>
    <n v="20283"/>
    <x v="3"/>
    <s v="Devils Lake / Lake Region"/>
    <n v="324"/>
    <x v="0"/>
    <n v="7"/>
    <n v="2352"/>
    <n v="15"/>
    <n v="2"/>
    <n v="2369"/>
    <n v="2367"/>
    <n v="338.42860000000002"/>
    <n v="338.1"/>
    <n v="12119"/>
    <n v="1539.85"/>
    <n v="0"/>
    <n v="0"/>
    <n v="47.38"/>
    <s v="no"/>
    <s v="yes"/>
    <n v="1587.23"/>
    <n v="10531.77"/>
    <n v="10531.77"/>
    <n v="0"/>
    <s v="no"/>
    <s v="gsdh_su324dl@yahoo.com"/>
    <n v="1"/>
    <n v="0"/>
    <n v="1"/>
    <s v="yes"/>
    <n v="5"/>
    <n v="0"/>
    <n v="44"/>
    <n v="0"/>
    <n v="2"/>
    <n v="2"/>
    <n v="175"/>
    <n v="44.2"/>
  </r>
  <r>
    <n v="20348"/>
    <x v="3"/>
    <s v="Devils Lake / Lake Region"/>
    <n v="324"/>
    <x v="0"/>
    <n v="10"/>
    <n v="3420"/>
    <n v="163"/>
    <n v="0"/>
    <n v="3583"/>
    <n v="3583"/>
    <n v="358.3"/>
    <n v="358.3"/>
    <n v="18357"/>
    <n v="2328.9499999999998"/>
    <n v="0"/>
    <n v="0"/>
    <n v="71.66"/>
    <s v="no"/>
    <s v="yes"/>
    <n v="2400.61"/>
    <n v="15956.39"/>
    <n v="15956.39"/>
    <n v="0"/>
    <s v="no"/>
    <s v="m.coleman5454@gmail.com"/>
    <n v="1"/>
    <n v="0"/>
    <n v="1"/>
    <s v="yes"/>
    <n v="3"/>
    <n v="0"/>
    <n v="67"/>
    <n v="0"/>
    <n v="0"/>
    <n v="0"/>
    <n v="416"/>
    <n v="161"/>
  </r>
  <r>
    <n v="20376"/>
    <x v="3"/>
    <s v="Devils Lake / Lake Region"/>
    <n v="324"/>
    <x v="5"/>
    <n v="7"/>
    <n v="1248"/>
    <n v="227"/>
    <n v="13"/>
    <n v="1488"/>
    <n v="1475"/>
    <n v="212.57140000000001"/>
    <n v="210.7"/>
    <n v="7606"/>
    <n v="967.2"/>
    <n v="0"/>
    <n v="0"/>
    <n v="29.76"/>
    <s v="no"/>
    <s v="yes"/>
    <n v="996.96"/>
    <n v="6609.04"/>
    <n v="6609.04"/>
    <n v="0"/>
    <s v="no"/>
    <s v="crtiberg@gondtc.com"/>
    <n v="1"/>
    <n v="0"/>
    <n v="1"/>
    <s v="yes"/>
    <n v="5"/>
    <n v="0"/>
    <n v="46"/>
    <n v="0"/>
    <n v="10"/>
    <n v="10"/>
    <n v="48"/>
    <n v="20.8"/>
  </r>
  <r>
    <n v="20381"/>
    <x v="3"/>
    <s v="Devils Lake / Lake Region"/>
    <n v="324"/>
    <x v="0"/>
    <n v="12"/>
    <n v="1332"/>
    <n v="950"/>
    <n v="1"/>
    <n v="2283"/>
    <n v="2282"/>
    <n v="190.25"/>
    <n v="190.2"/>
    <n v="11688"/>
    <n v="1483.95"/>
    <n v="0"/>
    <n v="0"/>
    <n v="0"/>
    <s v="no"/>
    <s v="no"/>
    <n v="1483.95"/>
    <n v="10204.049999999999"/>
    <n v="10204.049999999999"/>
    <n v="0"/>
    <s v="no"/>
    <s v="crtiberg@gondtc.com"/>
    <n v="1"/>
    <n v="0"/>
    <n v="1"/>
    <s v="yes"/>
    <n v="3"/>
    <n v="0"/>
    <n v="38"/>
    <n v="0"/>
    <n v="1"/>
    <n v="1"/>
    <n v="123"/>
    <n v="54"/>
  </r>
  <r>
    <n v="20416"/>
    <x v="3"/>
    <s v="Devils Lake / Lake Region"/>
    <n v="324"/>
    <x v="6"/>
    <n v="6"/>
    <n v="660"/>
    <n v="842"/>
    <n v="0"/>
    <n v="1502"/>
    <n v="1502"/>
    <n v="250.33330000000001"/>
    <n v="250.3"/>
    <n v="7625"/>
    <n v="976.3"/>
    <n v="0"/>
    <n v="0"/>
    <n v="0"/>
    <s v="no"/>
    <s v="no"/>
    <n v="976.3"/>
    <n v="6648.7"/>
    <n v="6648.7"/>
    <n v="0"/>
    <s v="no"/>
    <s v="gsdh_su324dl@yahoo.com"/>
    <n v="1"/>
    <n v="0"/>
    <n v="1"/>
    <s v="yes"/>
    <n v="2"/>
    <n v="0"/>
    <n v="32"/>
    <n v="0"/>
    <n v="0"/>
    <n v="0"/>
    <n v="220"/>
    <n v="126"/>
  </r>
  <r>
    <n v="90324"/>
    <x v="3"/>
    <s v="Devils Lake / Lake Region"/>
    <n v="324"/>
    <x v="1"/>
    <n v="0"/>
    <n v="0"/>
    <n v="0"/>
    <n v="0"/>
    <n v="0"/>
    <n v="0"/>
    <n v="0"/>
    <e v="#DIV/0!"/>
    <n v="0"/>
    <n v="0"/>
    <n v="0"/>
    <n v="0"/>
    <n v="0"/>
    <s v="yes"/>
    <s v="no"/>
    <n v="0"/>
    <n v="0"/>
    <n v="0"/>
    <n v="0"/>
    <s v="no"/>
    <s v="gsdh_su324dl@yahoo.com"/>
    <n v="0"/>
    <n v="1"/>
    <n v="1"/>
    <s v="yes"/>
    <n v="0"/>
    <n v="0"/>
    <n v="0"/>
    <n v="0"/>
    <n v="0"/>
    <n v="0"/>
    <n v="0"/>
    <n v="0"/>
  </r>
  <r>
    <n v="85103"/>
    <x v="5"/>
    <s v="Dickinson"/>
    <n v="160"/>
    <x v="0"/>
    <n v="5"/>
    <n v="396"/>
    <n v="938"/>
    <n v="6"/>
    <n v="1340"/>
    <n v="1334"/>
    <n v="268"/>
    <n v="266.8"/>
    <n v="6909"/>
    <n v="871"/>
    <n v="0"/>
    <n v="0"/>
    <n v="0"/>
    <s v="no"/>
    <s v="no"/>
    <n v="871"/>
    <n v="6038"/>
    <n v="6038"/>
    <n v="0"/>
    <s v="no"/>
    <s v="svangstu@ndsupernet.com"/>
    <n v="1"/>
    <n v="0"/>
    <n v="1"/>
    <s v="yes"/>
    <n v="3"/>
    <n v="0"/>
    <n v="110"/>
    <n v="0"/>
    <n v="6"/>
    <n v="6"/>
    <n v="175"/>
    <n v="97"/>
  </r>
  <r>
    <n v="85104"/>
    <x v="5"/>
    <s v="Dickinson"/>
    <n v="160"/>
    <x v="0"/>
    <n v="6"/>
    <n v="1908"/>
    <n v="282"/>
    <n v="30"/>
    <n v="2220"/>
    <n v="2190"/>
    <n v="370"/>
    <n v="365"/>
    <n v="11368"/>
    <n v="1443"/>
    <n v="0"/>
    <n v="0"/>
    <n v="44.4"/>
    <s v="no"/>
    <s v="yes"/>
    <n v="1487.4"/>
    <n v="9880.6"/>
    <n v="9880.6"/>
    <n v="0"/>
    <s v="no"/>
    <s v="izzysmom8412@gmail.com"/>
    <n v="1"/>
    <n v="0"/>
    <n v="1"/>
    <s v="yes"/>
    <n v="3"/>
    <n v="0"/>
    <n v="30"/>
    <n v="0"/>
    <n v="5"/>
    <n v="5"/>
    <n v="367"/>
    <n v="134"/>
  </r>
  <r>
    <n v="85109"/>
    <x v="5"/>
    <s v="Dickinson"/>
    <n v="160"/>
    <x v="0"/>
    <n v="4"/>
    <n v="564"/>
    <n v="835"/>
    <n v="26"/>
    <n v="1425"/>
    <n v="1399"/>
    <n v="356.25"/>
    <n v="349.8"/>
    <n v="7253"/>
    <n v="926.25"/>
    <n v="0"/>
    <n v="0"/>
    <n v="28.5"/>
    <s v="no"/>
    <s v="yes"/>
    <n v="954.75"/>
    <n v="6298.25"/>
    <n v="6298.25"/>
    <n v="0"/>
    <s v="no"/>
    <s v="jbinstock@thedickinsonpress.com"/>
    <n v="1"/>
    <n v="0"/>
    <n v="1"/>
    <s v="yes"/>
    <n v="3"/>
    <n v="0"/>
    <n v="61"/>
    <n v="0"/>
    <n v="26"/>
    <n v="26"/>
    <n v="267"/>
    <n v="118"/>
  </r>
  <r>
    <n v="85112"/>
    <x v="5"/>
    <s v="Dickinson"/>
    <n v="160"/>
    <x v="0"/>
    <n v="6"/>
    <n v="1824"/>
    <n v="722"/>
    <n v="29"/>
    <n v="2575"/>
    <n v="2546"/>
    <n v="429.16669999999999"/>
    <n v="424.3"/>
    <n v="13196"/>
    <n v="1673.75"/>
    <n v="0"/>
    <n v="0"/>
    <n v="51.5"/>
    <s v="no"/>
    <s v="yes"/>
    <n v="1725.25"/>
    <n v="11470.75"/>
    <n v="11470.75"/>
    <n v="0"/>
    <s v="no"/>
    <s v="stacyswartz912@gmail.com"/>
    <n v="1"/>
    <n v="0"/>
    <n v="1"/>
    <s v="yes"/>
    <n v="5"/>
    <n v="0"/>
    <n v="74"/>
    <n v="0"/>
    <n v="4"/>
    <n v="4"/>
    <n v="828"/>
    <n v="181.2"/>
  </r>
  <r>
    <n v="85114"/>
    <x v="5"/>
    <s v="Dickinson"/>
    <n v="160"/>
    <x v="4"/>
    <n v="7"/>
    <n v="3132"/>
    <n v="227"/>
    <n v="10"/>
    <n v="3369"/>
    <n v="3359"/>
    <n v="481.28570000000002"/>
    <n v="479.9"/>
    <n v="17261"/>
    <n v="2189.85"/>
    <n v="0"/>
    <n v="0"/>
    <n v="67.38"/>
    <s v="no"/>
    <s v="yes"/>
    <n v="2257.23"/>
    <n v="15003.77"/>
    <n v="15003.77"/>
    <n v="0"/>
    <s v="no"/>
    <s v="dkhagerott@gmail.com"/>
    <n v="1"/>
    <n v="0"/>
    <n v="1"/>
    <s v="yes"/>
    <n v="7"/>
    <n v="0"/>
    <n v="86"/>
    <n v="0"/>
    <n v="10"/>
    <n v="10"/>
    <n v="661"/>
    <n v="108.1429"/>
  </r>
  <r>
    <n v="85120"/>
    <x v="5"/>
    <s v="Dickinson"/>
    <n v="160"/>
    <x v="0"/>
    <n v="12"/>
    <n v="3780"/>
    <n v="2143"/>
    <n v="77"/>
    <n v="6000"/>
    <n v="5923"/>
    <n v="500"/>
    <n v="493.6"/>
    <n v="30585"/>
    <n v="3900"/>
    <n v="0"/>
    <n v="0"/>
    <n v="120"/>
    <s v="no"/>
    <s v="yes"/>
    <n v="4020"/>
    <n v="26565"/>
    <n v="26565"/>
    <n v="0"/>
    <s v="no"/>
    <s v="smeier221@gmail.com"/>
    <n v="1"/>
    <n v="0"/>
    <n v="1"/>
    <s v="yes"/>
    <n v="11"/>
    <n v="0"/>
    <n v="244"/>
    <n v="0"/>
    <n v="43"/>
    <n v="43"/>
    <n v="1448"/>
    <n v="157.72730000000001"/>
  </r>
  <r>
    <n v="86591"/>
    <x v="5"/>
    <s v="Dickinson"/>
    <n v="160"/>
    <x v="2"/>
    <n v="0"/>
    <n v="0"/>
    <n v="0"/>
    <n v="0"/>
    <n v="0"/>
    <n v="0"/>
    <n v="0"/>
    <e v="#DIV/0!"/>
    <n v="0"/>
    <n v="0"/>
    <n v="0"/>
    <n v="0"/>
    <n v="0"/>
    <s v="no"/>
    <s v="no"/>
    <n v="0"/>
    <n v="0"/>
    <n v="0"/>
    <n v="0"/>
    <s v="no"/>
    <s v="tsadowsky@dpsnd.org"/>
    <n v="0"/>
    <n v="1"/>
    <n v="1"/>
    <s v="yes"/>
    <n v="0"/>
    <n v="0"/>
    <n v="0"/>
    <n v="0"/>
    <n v="0"/>
    <n v="0"/>
    <n v="0"/>
    <n v="0"/>
  </r>
  <r>
    <n v="86703"/>
    <x v="5"/>
    <s v="Dickinson"/>
    <n v="160"/>
    <x v="3"/>
    <n v="4"/>
    <n v="1452"/>
    <n v="279"/>
    <n v="27"/>
    <n v="1758"/>
    <n v="1731"/>
    <n v="439.5"/>
    <n v="432.8"/>
    <n v="8996"/>
    <n v="1142.7"/>
    <n v="0"/>
    <n v="0"/>
    <n v="35.159999999999997"/>
    <s v="no"/>
    <s v="yes"/>
    <n v="1177.8599999999999"/>
    <n v="7818.14"/>
    <n v="7818.14"/>
    <n v="0"/>
    <s v="no"/>
    <s v="mewinky8@gmail.com"/>
    <n v="1"/>
    <n v="0"/>
    <n v="1"/>
    <s v="yes"/>
    <n v="4"/>
    <n v="0"/>
    <n v="48"/>
    <n v="0"/>
    <n v="27"/>
    <n v="27"/>
    <n v="529"/>
    <n v="151"/>
  </r>
  <r>
    <n v="86710"/>
    <x v="5"/>
    <s v="Dickinson"/>
    <n v="160"/>
    <x v="4"/>
    <n v="8"/>
    <n v="8244"/>
    <n v="2448"/>
    <n v="92"/>
    <n v="10784"/>
    <n v="10692"/>
    <n v="1348"/>
    <n v="1336.5"/>
    <n v="55107"/>
    <n v="7009.6"/>
    <n v="0"/>
    <n v="0"/>
    <n v="215.68"/>
    <s v="no"/>
    <s v="yes"/>
    <n v="7225.28"/>
    <n v="47881.72"/>
    <n v="47881.72"/>
    <n v="0"/>
    <s v="no"/>
    <s v="eddukator@gmail.com"/>
    <n v="1"/>
    <n v="0"/>
    <n v="1"/>
    <s v="yes"/>
    <n v="8"/>
    <n v="0"/>
    <n v="207"/>
    <n v="0"/>
    <n v="68"/>
    <n v="68"/>
    <n v="2916"/>
    <n v="398.875"/>
  </r>
  <r>
    <n v="86713"/>
    <x v="5"/>
    <s v="Dickinson"/>
    <n v="160"/>
    <x v="0"/>
    <n v="11"/>
    <n v="948"/>
    <n v="878"/>
    <n v="4"/>
    <n v="1830"/>
    <n v="1826"/>
    <n v="166.36359999999999"/>
    <n v="166"/>
    <n v="9357"/>
    <n v="1189.5"/>
    <n v="0"/>
    <n v="0"/>
    <n v="36.6"/>
    <s v="no"/>
    <s v="yes"/>
    <n v="1226.0999999999999"/>
    <n v="8130.9"/>
    <n v="8130.9"/>
    <n v="0"/>
    <s v="no"/>
    <s v="llewton@live.com"/>
    <n v="1"/>
    <n v="0"/>
    <n v="1"/>
    <s v="yes"/>
    <n v="6"/>
    <n v="0"/>
    <n v="47"/>
    <n v="0"/>
    <n v="4"/>
    <n v="4"/>
    <n v="168"/>
    <n v="36.5"/>
  </r>
  <r>
    <n v="86722"/>
    <x v="5"/>
    <s v="Dickinson"/>
    <n v="160"/>
    <x v="0"/>
    <n v="10"/>
    <n v="2460"/>
    <n v="1473"/>
    <n v="28"/>
    <n v="3961"/>
    <n v="3933"/>
    <n v="396.1"/>
    <n v="393.3"/>
    <n v="20378"/>
    <n v="2574.65"/>
    <n v="0"/>
    <n v="0"/>
    <n v="79.22"/>
    <s v="no"/>
    <s v="yes"/>
    <n v="2653.87"/>
    <n v="17724.13"/>
    <n v="17724.13"/>
    <n v="0"/>
    <s v="no"/>
    <s v="chelseystorlie@gmail.com"/>
    <n v="1"/>
    <n v="0"/>
    <n v="1"/>
    <s v="yes"/>
    <n v="6"/>
    <n v="0"/>
    <n v="93"/>
    <n v="0"/>
    <n v="23"/>
    <n v="23"/>
    <n v="275"/>
    <n v="65.166700000000006"/>
  </r>
  <r>
    <n v="87605"/>
    <x v="5"/>
    <s v="Dickinson"/>
    <n v="160"/>
    <x v="0"/>
    <n v="0"/>
    <n v="0"/>
    <n v="0"/>
    <n v="0"/>
    <n v="0"/>
    <n v="0"/>
    <n v="0"/>
    <e v="#DIV/0!"/>
    <n v="0"/>
    <n v="0"/>
    <n v="0"/>
    <n v="0"/>
    <n v="0"/>
    <s v="no"/>
    <s v="no"/>
    <n v="0"/>
    <n v="0"/>
    <n v="0"/>
    <n v="0"/>
    <s v="no"/>
    <s v="ndfabric@gmail.com"/>
    <n v="0"/>
    <n v="1"/>
    <n v="1"/>
    <s v="yes"/>
    <n v="0"/>
    <n v="0"/>
    <n v="0"/>
    <n v="0"/>
    <n v="0"/>
    <n v="0"/>
    <n v="0"/>
    <n v="0"/>
  </r>
  <r>
    <n v="90160"/>
    <x v="5"/>
    <s v="Dickinson"/>
    <n v="160"/>
    <x v="1"/>
    <n v="1"/>
    <n v="0"/>
    <n v="384"/>
    <n v="0"/>
    <n v="384"/>
    <n v="384"/>
    <n v="384"/>
    <n v="384"/>
    <n v="1968"/>
    <n v="249.6"/>
    <n v="0"/>
    <n v="0"/>
    <n v="-249.6"/>
    <s v="yes"/>
    <s v="no"/>
    <n v="0"/>
    <n v="1968"/>
    <n v="1968"/>
    <n v="0"/>
    <s v="no"/>
    <s v="tsadowsky@dpsnd.org"/>
    <n v="1"/>
    <n v="0"/>
    <n v="1"/>
    <s v="yes"/>
    <n v="1"/>
    <n v="0"/>
    <n v="0"/>
    <n v="0"/>
    <n v="0"/>
    <n v="0"/>
    <n v="6"/>
    <n v="6"/>
  </r>
  <r>
    <n v="20015"/>
    <x v="3"/>
    <s v="Grand Traills"/>
    <n v="203"/>
    <x v="2"/>
    <n v="3"/>
    <n v="780"/>
    <n v="-97"/>
    <n v="2"/>
    <n v="685"/>
    <n v="683"/>
    <n v="228.33330000000001"/>
    <n v="227.7"/>
    <n v="3476"/>
    <n v="445.25"/>
    <n v="0"/>
    <n v="0"/>
    <n v="13.7"/>
    <s v="no"/>
    <s v="yes"/>
    <n v="458.95"/>
    <n v="3017.05"/>
    <n v="3017.05"/>
    <n v="0"/>
    <s v="no"/>
    <s v="heatherschadler@yahoo.com"/>
    <n v="1"/>
    <n v="0"/>
    <n v="1"/>
    <s v="yes"/>
    <n v="2"/>
    <n v="0"/>
    <n v="0"/>
    <n v="0"/>
    <n v="2"/>
    <n v="2"/>
    <n v="433"/>
    <n v="217.5"/>
  </r>
  <r>
    <n v="20204"/>
    <x v="3"/>
    <s v="Grand Traills"/>
    <n v="203"/>
    <x v="4"/>
    <n v="5"/>
    <n v="1056"/>
    <n v="366"/>
    <n v="10"/>
    <n v="1432"/>
    <n v="1422"/>
    <n v="286.39999999999998"/>
    <n v="284.39999999999998"/>
    <n v="7282"/>
    <n v="930.8"/>
    <n v="0"/>
    <n v="0"/>
    <n v="28.64"/>
    <s v="no"/>
    <s v="yes"/>
    <n v="959.44"/>
    <n v="6322.56"/>
    <n v="6322.56"/>
    <n v="0"/>
    <s v="no"/>
    <s v="tschrage963@gmail.com"/>
    <n v="1"/>
    <n v="0"/>
    <n v="1"/>
    <s v="yes"/>
    <n v="3"/>
    <n v="0"/>
    <n v="21"/>
    <n v="0"/>
    <n v="9"/>
    <n v="9"/>
    <n v="198"/>
    <n v="76"/>
  </r>
  <r>
    <n v="20346"/>
    <x v="3"/>
    <s v="Grand Traills"/>
    <n v="203"/>
    <x v="3"/>
    <n v="8"/>
    <n v="1560"/>
    <n v="152"/>
    <n v="17"/>
    <n v="1729"/>
    <n v="1712"/>
    <n v="216.125"/>
    <n v="214"/>
    <n v="8826"/>
    <n v="1123.8499999999999"/>
    <n v="0"/>
    <n v="0"/>
    <n v="34.58"/>
    <s v="no"/>
    <s v="yes"/>
    <n v="1158.43"/>
    <n v="7667.57"/>
    <n v="7667.57"/>
    <n v="0"/>
    <s v="no"/>
    <s v="nmassey@altru.org"/>
    <n v="1"/>
    <n v="0"/>
    <n v="1"/>
    <s v="yes"/>
    <n v="3"/>
    <n v="0"/>
    <n v="31"/>
    <n v="0"/>
    <n v="15"/>
    <n v="15"/>
    <n v="372"/>
    <n v="139.33330000000001"/>
  </r>
  <r>
    <n v="20362"/>
    <x v="3"/>
    <s v="Grand Traills"/>
    <n v="203"/>
    <x v="6"/>
    <n v="3"/>
    <n v="0"/>
    <n v="1116"/>
    <n v="2"/>
    <n v="1118"/>
    <n v="1116"/>
    <n v="372.66669999999999"/>
    <n v="372"/>
    <n v="5713"/>
    <n v="726.7"/>
    <n v="0"/>
    <n v="0"/>
    <n v="0"/>
    <s v="no"/>
    <s v="no"/>
    <n v="726.7"/>
    <n v="4986.3"/>
    <n v="4986.3"/>
    <n v="0"/>
    <s v="no"/>
    <s v="sarabondy@gmail.com"/>
    <n v="1"/>
    <n v="0"/>
    <n v="1"/>
    <s v="yes"/>
    <n v="3"/>
    <n v="0"/>
    <n v="51"/>
    <n v="0"/>
    <n v="2"/>
    <n v="2"/>
    <n v="474"/>
    <n v="175.66669999999999"/>
  </r>
  <r>
    <n v="20377"/>
    <x v="3"/>
    <s v="Grand Traills"/>
    <n v="203"/>
    <x v="6"/>
    <n v="11"/>
    <n v="0"/>
    <n v="2890"/>
    <n v="36"/>
    <n v="2926"/>
    <n v="2890"/>
    <n v="266"/>
    <n v="262.7"/>
    <n v="14926"/>
    <n v="1901.9"/>
    <n v="0"/>
    <n v="0"/>
    <n v="58.52"/>
    <s v="no"/>
    <s v="yes"/>
    <n v="1960.42"/>
    <n v="12965.58"/>
    <n v="12965.58"/>
    <n v="0"/>
    <s v="no"/>
    <s v="libby.symons@gmail.com"/>
    <n v="1"/>
    <n v="0"/>
    <n v="1"/>
    <s v="yes"/>
    <n v="11"/>
    <n v="0"/>
    <n v="298"/>
    <n v="0"/>
    <n v="36"/>
    <n v="36"/>
    <n v="1729"/>
    <n v="187.5455"/>
  </r>
  <r>
    <n v="20419"/>
    <x v="3"/>
    <s v="Grand Traills"/>
    <n v="203"/>
    <x v="7"/>
    <n v="6"/>
    <n v="1320"/>
    <n v="1373"/>
    <n v="45"/>
    <n v="2738"/>
    <n v="2693"/>
    <n v="456.33330000000001"/>
    <n v="448.8"/>
    <n v="13978"/>
    <n v="1779.7"/>
    <n v="0"/>
    <n v="0"/>
    <n v="0"/>
    <s v="no"/>
    <s v="no"/>
    <n v="1779.7"/>
    <n v="12198.3"/>
    <n v="13645.85"/>
    <n v="-1447.55"/>
    <s v="no"/>
    <s v="cristylt@hotmail.com"/>
    <n v="1"/>
    <n v="0"/>
    <n v="1"/>
    <s v="yes"/>
    <n v="4"/>
    <n v="0"/>
    <n v="173"/>
    <n v="0"/>
    <n v="43"/>
    <n v="43"/>
    <n v="285"/>
    <n v="125.25"/>
  </r>
  <r>
    <n v="20427"/>
    <x v="3"/>
    <s v="Grand Traills"/>
    <n v="203"/>
    <x v="7"/>
    <n v="1"/>
    <n v="564"/>
    <n v="-564"/>
    <n v="0"/>
    <n v="0"/>
    <n v="0"/>
    <n v="0"/>
    <n v="0"/>
    <n v="0"/>
    <n v="0"/>
    <n v="0"/>
    <n v="0"/>
    <n v="0"/>
    <s v="no"/>
    <s v="no"/>
    <n v="0"/>
    <n v="0"/>
    <n v="332.15"/>
    <n v="-332.15"/>
    <s v="no"/>
    <s v="cristylt@hotmail.com"/>
    <n v="0"/>
    <n v="1"/>
    <n v="1"/>
    <s v="yes"/>
    <n v="0"/>
    <n v="0"/>
    <n v="10"/>
    <n v="0"/>
    <n v="0"/>
    <n v="0"/>
    <n v="0"/>
    <n v="0"/>
  </r>
  <r>
    <n v="90258"/>
    <x v="3"/>
    <s v="Grand Traills"/>
    <n v="203"/>
    <x v="1"/>
    <n v="0"/>
    <n v="0"/>
    <n v="0"/>
    <n v="0"/>
    <n v="0"/>
    <n v="0"/>
    <n v="0"/>
    <e v="#DIV/0!"/>
    <n v="0"/>
    <n v="0"/>
    <n v="0"/>
    <n v="0"/>
    <n v="0"/>
    <s v="yes"/>
    <s v="no"/>
    <n v="0"/>
    <n v="0"/>
    <n v="0"/>
    <n v="0"/>
    <s v="no"/>
    <s v="nmassey@altru.org"/>
    <n v="0"/>
    <n v="1"/>
    <n v="1"/>
    <s v="yes"/>
    <n v="0"/>
    <n v="0"/>
    <n v="0"/>
    <n v="0"/>
    <n v="0"/>
    <n v="0"/>
    <n v="0"/>
    <n v="0"/>
  </r>
  <r>
    <n v="70035"/>
    <x v="4"/>
    <s v="Ellsworth"/>
    <n v="653"/>
    <x v="0"/>
    <n v="16"/>
    <n v="3576"/>
    <n v="2973"/>
    <n v="52"/>
    <n v="6601"/>
    <n v="6549"/>
    <n v="412.5625"/>
    <n v="409.3"/>
    <n v="33792"/>
    <n v="4290.6499999999996"/>
    <n v="0"/>
    <n v="0"/>
    <n v="132.02000000000001"/>
    <s v="no"/>
    <s v="yes"/>
    <n v="4422.67"/>
    <n v="29369.33"/>
    <n v="29369.33"/>
    <n v="0"/>
    <s v="no"/>
    <s v="brittaney.rawlings@gmail.com"/>
    <n v="1"/>
    <n v="0"/>
    <n v="1"/>
    <s v="yes"/>
    <n v="14"/>
    <n v="0"/>
    <n v="496"/>
    <n v="0"/>
    <n v="48"/>
    <n v="48"/>
    <n v="2336"/>
    <n v="205.71430000000001"/>
  </r>
  <r>
    <n v="70044"/>
    <x v="4"/>
    <s v="Ellsworth"/>
    <n v="653"/>
    <x v="7"/>
    <n v="6"/>
    <n v="3048"/>
    <n v="2020"/>
    <n v="88"/>
    <n v="5156"/>
    <n v="5068"/>
    <n v="859.33330000000001"/>
    <n v="844.7"/>
    <n v="26224"/>
    <n v="3351.4"/>
    <n v="0"/>
    <n v="0"/>
    <n v="103.12"/>
    <s v="no"/>
    <s v="yes"/>
    <n v="3454.52"/>
    <n v="22769.48"/>
    <n v="22769.48"/>
    <n v="0"/>
    <s v="no"/>
    <s v="karina.lauren96@gmail.com"/>
    <n v="1"/>
    <n v="0"/>
    <n v="1"/>
    <s v="yes"/>
    <n v="6"/>
    <n v="0"/>
    <n v="163"/>
    <n v="0"/>
    <n v="59"/>
    <n v="59"/>
    <n v="1895"/>
    <n v="352.83330000000001"/>
  </r>
  <r>
    <n v="72213"/>
    <x v="4"/>
    <s v="Ellsworth"/>
    <n v="653"/>
    <x v="0"/>
    <n v="7"/>
    <n v="1308"/>
    <n v="305"/>
    <n v="7"/>
    <n v="1620"/>
    <n v="1613"/>
    <n v="231.42859999999999"/>
    <n v="230.4"/>
    <n v="8298"/>
    <n v="1053"/>
    <n v="0"/>
    <n v="0"/>
    <n v="32.4"/>
    <s v="no"/>
    <s v="yes"/>
    <n v="1085.4000000000001"/>
    <n v="7212.6"/>
    <n v="7212.6"/>
    <n v="0"/>
    <s v="no"/>
    <s v="wendyneiffer@gmail.com"/>
    <n v="1"/>
    <n v="0"/>
    <n v="1"/>
    <s v="yes"/>
    <n v="5"/>
    <n v="0"/>
    <n v="190"/>
    <n v="0"/>
    <n v="7"/>
    <n v="7"/>
    <n v="595"/>
    <n v="158.4"/>
  </r>
  <r>
    <n v="72216"/>
    <x v="4"/>
    <s v="Ellsworth"/>
    <n v="653"/>
    <x v="0"/>
    <n v="0"/>
    <n v="0"/>
    <n v="0"/>
    <n v="0"/>
    <n v="0"/>
    <n v="0"/>
    <n v="0"/>
    <e v="#DIV/0!"/>
    <n v="0"/>
    <n v="0"/>
    <n v="0"/>
    <n v="0"/>
    <n v="0"/>
    <s v="no"/>
    <s v="no"/>
    <n v="0"/>
    <n v="0"/>
    <n v="0"/>
    <n v="0"/>
    <s v="no"/>
    <s v="ericayoung123@hotmail.com"/>
    <n v="0"/>
    <n v="1"/>
    <n v="1"/>
    <s v="yes"/>
    <n v="0"/>
    <n v="0"/>
    <n v="0"/>
    <n v="0"/>
    <n v="0"/>
    <n v="0"/>
    <n v="0"/>
    <n v="0"/>
  </r>
  <r>
    <n v="74215"/>
    <x v="4"/>
    <s v="Ellsworth"/>
    <n v="653"/>
    <x v="5"/>
    <n v="15"/>
    <n v="4668"/>
    <n v="7644"/>
    <n v="256"/>
    <n v="12568"/>
    <n v="12312"/>
    <n v="837.86670000000004"/>
    <n v="820.8"/>
    <n v="64076"/>
    <n v="8169.2"/>
    <n v="0"/>
    <n v="0"/>
    <n v="251.36"/>
    <s v="no"/>
    <s v="yes"/>
    <n v="8420.56"/>
    <n v="55655.44"/>
    <n v="55655.44"/>
    <n v="0"/>
    <s v="no"/>
    <s v="rorys1244@gmail.com"/>
    <n v="1"/>
    <n v="0"/>
    <n v="1"/>
    <s v="yes"/>
    <n v="13"/>
    <n v="0"/>
    <n v="408"/>
    <n v="0"/>
    <n v="53"/>
    <n v="53"/>
    <n v="4299"/>
    <n v="366.15379999999999"/>
  </r>
  <r>
    <n v="76312"/>
    <x v="4"/>
    <s v="Ellsworth"/>
    <n v="653"/>
    <x v="7"/>
    <n v="0"/>
    <n v="0"/>
    <n v="0"/>
    <n v="0"/>
    <n v="0"/>
    <n v="0"/>
    <n v="0"/>
    <e v="#DIV/0!"/>
    <n v="0"/>
    <n v="0"/>
    <n v="0"/>
    <n v="0"/>
    <n v="0"/>
    <s v="no"/>
    <s v="no"/>
    <n v="0"/>
    <n v="0"/>
    <n v="0"/>
    <n v="0"/>
    <s v="no"/>
    <s v="morganbringswhite@yahoo.com"/>
    <n v="0"/>
    <n v="1"/>
    <n v="1"/>
    <s v="yes"/>
    <n v="0"/>
    <n v="0"/>
    <n v="0"/>
    <n v="0"/>
    <n v="0"/>
    <n v="0"/>
    <n v="0"/>
    <n v="0"/>
  </r>
  <r>
    <n v="76313"/>
    <x v="4"/>
    <s v="Ellsworth"/>
    <n v="653"/>
    <x v="0"/>
    <n v="5"/>
    <n v="1812"/>
    <n v="1092"/>
    <n v="96"/>
    <n v="3000"/>
    <n v="2904"/>
    <n v="600"/>
    <n v="580.79999999999995"/>
    <n v="15209"/>
    <n v="1950"/>
    <n v="0"/>
    <n v="0"/>
    <n v="60"/>
    <s v="no"/>
    <s v="yes"/>
    <n v="2010"/>
    <n v="13199"/>
    <n v="13199"/>
    <n v="0"/>
    <s v="no"/>
    <s v="gstroop76313@gmail.com"/>
    <n v="1"/>
    <n v="0"/>
    <n v="1"/>
    <s v="yes"/>
    <n v="4"/>
    <n v="0"/>
    <n v="79"/>
    <n v="0"/>
    <n v="2"/>
    <n v="2"/>
    <n v="500"/>
    <n v="145.25"/>
  </r>
  <r>
    <n v="76314"/>
    <x v="4"/>
    <s v="Ellsworth"/>
    <n v="653"/>
    <x v="6"/>
    <n v="6"/>
    <n v="2112"/>
    <n v="346"/>
    <n v="26"/>
    <n v="2484"/>
    <n v="2458"/>
    <n v="414"/>
    <n v="409.7"/>
    <n v="12738"/>
    <n v="1614.6"/>
    <n v="0"/>
    <n v="0"/>
    <n v="0"/>
    <s v="no"/>
    <s v="no"/>
    <n v="1614.6"/>
    <n v="11123.4"/>
    <n v="11123.4"/>
    <n v="0"/>
    <s v="no"/>
    <s v="gwynneberg520@gmail.com"/>
    <n v="1"/>
    <n v="0"/>
    <n v="1"/>
    <s v="yes"/>
    <n v="5"/>
    <n v="0"/>
    <n v="235"/>
    <n v="0"/>
    <n v="26"/>
    <n v="26"/>
    <n v="762"/>
    <n v="204.6"/>
  </r>
  <r>
    <n v="90653"/>
    <x v="4"/>
    <s v="Ellsworth"/>
    <n v="653"/>
    <x v="1"/>
    <n v="1"/>
    <n v="0"/>
    <n v="149"/>
    <n v="0"/>
    <n v="149"/>
    <n v="149"/>
    <n v="149"/>
    <n v="149"/>
    <n v="754"/>
    <n v="96.85"/>
    <n v="0"/>
    <n v="0"/>
    <n v="-96.85"/>
    <s v="yes"/>
    <s v="no"/>
    <n v="0"/>
    <n v="754"/>
    <n v="849"/>
    <n v="-95"/>
    <s v="no"/>
    <s v="bylarke@gmail.com"/>
    <n v="1"/>
    <n v="0"/>
    <n v="1"/>
    <s v="yes"/>
    <n v="1"/>
    <n v="0"/>
    <n v="0"/>
    <n v="0"/>
    <n v="0"/>
    <n v="0"/>
    <n v="19"/>
    <n v="19"/>
  </r>
  <r>
    <n v="46603"/>
    <x v="1"/>
    <s v="Faulkton"/>
    <n v="455"/>
    <x v="0"/>
    <n v="8"/>
    <n v="600"/>
    <n v="868"/>
    <n v="2"/>
    <n v="1470"/>
    <n v="1468"/>
    <n v="183.75"/>
    <n v="183.5"/>
    <n v="7536"/>
    <n v="955.5"/>
    <n v="0"/>
    <n v="0"/>
    <n v="0"/>
    <s v="no"/>
    <s v="no"/>
    <n v="955.5"/>
    <n v="6580.5"/>
    <n v="6580.5"/>
    <n v="0"/>
    <s v="no"/>
    <s v="kroseland@venturecomm.net"/>
    <n v="1"/>
    <n v="0"/>
    <n v="1"/>
    <s v="yes"/>
    <n v="5"/>
    <n v="0"/>
    <n v="54"/>
    <n v="0"/>
    <n v="2"/>
    <n v="2"/>
    <n v="205"/>
    <n v="52.2"/>
  </r>
  <r>
    <n v="31023"/>
    <x v="2"/>
    <s v="Fergus Falls"/>
    <n v="315"/>
    <x v="6"/>
    <n v="11"/>
    <n v="3384"/>
    <n v="2821"/>
    <n v="31"/>
    <n v="6236"/>
    <n v="6205"/>
    <n v="566.90909999999997"/>
    <n v="564.1"/>
    <n v="31940"/>
    <n v="4053.4"/>
    <n v="0"/>
    <n v="0"/>
    <n v="0"/>
    <s v="no"/>
    <s v="no"/>
    <n v="4053.4"/>
    <n v="27886.6"/>
    <n v="27886.6"/>
    <n v="0"/>
    <s v="no"/>
    <s v="kjolson16@yahoo.com"/>
    <n v="1"/>
    <n v="0"/>
    <n v="1"/>
    <s v="yes"/>
    <n v="9"/>
    <n v="0"/>
    <n v="261"/>
    <n v="0"/>
    <n v="31"/>
    <n v="31"/>
    <n v="1341"/>
    <n v="181.4444"/>
  </r>
  <r>
    <n v="31033"/>
    <x v="2"/>
    <s v="Fergus Falls"/>
    <n v="315"/>
    <x v="6"/>
    <n v="11"/>
    <n v="3336"/>
    <n v="820"/>
    <n v="30"/>
    <n v="4186"/>
    <n v="4156"/>
    <n v="380.5455"/>
    <n v="377.8"/>
    <n v="21329"/>
    <n v="2720.9"/>
    <n v="0"/>
    <n v="0"/>
    <n v="83.72"/>
    <s v="no"/>
    <s v="yes"/>
    <n v="2804.62"/>
    <n v="18524.38"/>
    <n v="18524.38"/>
    <n v="0"/>
    <s v="no"/>
    <s v="kmldinsmore@gmail.com"/>
    <n v="1"/>
    <n v="0"/>
    <n v="1"/>
    <s v="yes"/>
    <n v="10"/>
    <n v="0"/>
    <n v="205"/>
    <n v="0"/>
    <n v="26"/>
    <n v="26"/>
    <n v="647"/>
    <n v="87.8"/>
  </r>
  <r>
    <n v="33025"/>
    <x v="2"/>
    <s v="Fergus Falls"/>
    <n v="315"/>
    <x v="6"/>
    <n v="10"/>
    <n v="3036"/>
    <n v="529"/>
    <n v="7"/>
    <n v="3572"/>
    <n v="3565"/>
    <n v="357.2"/>
    <n v="356.5"/>
    <n v="18219"/>
    <n v="2321.8000000000002"/>
    <n v="0"/>
    <n v="0"/>
    <n v="71.44"/>
    <s v="no"/>
    <s v="yes"/>
    <n v="2393.2399999999998"/>
    <n v="15825.76"/>
    <n v="15825.76"/>
    <n v="0"/>
    <s v="no"/>
    <s v="afnhendrickx@gmail.com"/>
    <n v="1"/>
    <n v="0"/>
    <n v="1"/>
    <s v="yes"/>
    <n v="6"/>
    <n v="0"/>
    <n v="104"/>
    <n v="0"/>
    <n v="7"/>
    <n v="7"/>
    <n v="737"/>
    <n v="141.33330000000001"/>
  </r>
  <r>
    <n v="33051"/>
    <x v="2"/>
    <s v="Fergus Falls"/>
    <n v="315"/>
    <x v="7"/>
    <n v="7"/>
    <n v="1200"/>
    <n v="498"/>
    <n v="4"/>
    <n v="1702"/>
    <n v="1698"/>
    <n v="243.1429"/>
    <n v="242.6"/>
    <n v="8705"/>
    <n v="1106.3"/>
    <n v="0"/>
    <n v="0"/>
    <n v="0"/>
    <s v="no"/>
    <s v="no"/>
    <n v="1106.3"/>
    <n v="7598.7"/>
    <n v="7598.7"/>
    <n v="0"/>
    <s v="no"/>
    <s v="cedar.walters@gmail.com"/>
    <n v="1"/>
    <n v="0"/>
    <n v="1"/>
    <s v="yes"/>
    <n v="1"/>
    <n v="0"/>
    <n v="36"/>
    <n v="0"/>
    <n v="0"/>
    <n v="0"/>
    <n v="35"/>
    <n v="71"/>
  </r>
  <r>
    <n v="10318"/>
    <x v="3"/>
    <s v="Grafton County"/>
    <n v="326"/>
    <x v="0"/>
    <n v="2"/>
    <n v="3996"/>
    <n v="618"/>
    <n v="0"/>
    <n v="4614"/>
    <n v="4614"/>
    <n v="2307"/>
    <n v="2307"/>
    <n v="23336"/>
    <n v="2999.1"/>
    <n v="0"/>
    <n v="0"/>
    <n v="92.28"/>
    <s v="no"/>
    <s v="yes"/>
    <n v="3091.38"/>
    <n v="20244.62"/>
    <n v="20244.62"/>
    <n v="0"/>
    <s v="no"/>
    <s v="roadrunners5222@yahoo.com"/>
    <n v="1"/>
    <n v="0"/>
    <n v="1"/>
    <s v="yes"/>
    <n v="1"/>
    <n v="0"/>
    <n v="20"/>
    <n v="0"/>
    <n v="0"/>
    <n v="0"/>
    <n v="20"/>
    <n v="40"/>
  </r>
  <r>
    <n v="20013"/>
    <x v="3"/>
    <s v="Grafton County"/>
    <n v="326"/>
    <x v="0"/>
    <n v="2"/>
    <n v="588"/>
    <n v="181"/>
    <n v="0"/>
    <n v="769"/>
    <n v="769"/>
    <n v="384.5"/>
    <n v="384.5"/>
    <n v="3925"/>
    <n v="499.85"/>
    <n v="0"/>
    <n v="0"/>
    <n v="15.38"/>
    <s v="no"/>
    <s v="yes"/>
    <n v="515.23"/>
    <n v="3409.77"/>
    <n v="3409.77"/>
    <n v="0"/>
    <s v="no"/>
    <s v="jamieleigh22@yahoo.com"/>
    <n v="1"/>
    <n v="0"/>
    <n v="1"/>
    <s v="yes"/>
    <n v="2"/>
    <n v="0"/>
    <n v="18"/>
    <n v="0"/>
    <n v="0"/>
    <n v="0"/>
    <n v="33"/>
    <n v="25.5"/>
  </r>
  <r>
    <n v="20540"/>
    <x v="3"/>
    <s v="Grafton County"/>
    <n v="326"/>
    <x v="0"/>
    <n v="6"/>
    <n v="2004"/>
    <n v="225"/>
    <n v="7"/>
    <n v="2236"/>
    <n v="2229"/>
    <n v="372.66669999999999"/>
    <n v="371.5"/>
    <n v="11546"/>
    <n v="1453.4"/>
    <n v="0"/>
    <n v="0"/>
    <n v="44.72"/>
    <s v="no"/>
    <s v="yes"/>
    <n v="1498.12"/>
    <n v="10047.879999999999"/>
    <n v="10047.879999999999"/>
    <n v="0"/>
    <s v="no"/>
    <s v="rebecca.grigg91@gmail.com"/>
    <n v="1"/>
    <n v="0"/>
    <n v="1"/>
    <s v="yes"/>
    <n v="2"/>
    <n v="0"/>
    <n v="45"/>
    <n v="0"/>
    <n v="7"/>
    <n v="7"/>
    <n v="259"/>
    <n v="155.5"/>
  </r>
  <r>
    <n v="20730"/>
    <x v="3"/>
    <s v="Grafton County"/>
    <n v="326"/>
    <x v="0"/>
    <n v="0"/>
    <n v="0"/>
    <n v="0"/>
    <n v="0"/>
    <n v="0"/>
    <n v="0"/>
    <n v="0"/>
    <e v="#DIV/0!"/>
    <n v="0"/>
    <n v="0"/>
    <n v="0"/>
    <n v="0"/>
    <n v="0"/>
    <s v="no"/>
    <s v="yes"/>
    <n v="0"/>
    <n v="0"/>
    <n v="0"/>
    <n v="0"/>
    <s v="no"/>
    <s v="jessi_linn07@outlook.com"/>
    <n v="0"/>
    <n v="1"/>
    <n v="1"/>
    <s v="yes"/>
    <n v="0"/>
    <n v="0"/>
    <n v="0"/>
    <n v="0"/>
    <n v="0"/>
    <n v="0"/>
    <n v="0"/>
    <n v="0"/>
  </r>
  <r>
    <n v="30135"/>
    <x v="3"/>
    <s v="Grafton County"/>
    <n v="326"/>
    <x v="0"/>
    <n v="8"/>
    <n v="2208"/>
    <n v="533"/>
    <n v="55"/>
    <n v="2796"/>
    <n v="2741"/>
    <n v="349.5"/>
    <n v="342.6"/>
    <n v="14257"/>
    <n v="1817.4"/>
    <n v="0"/>
    <n v="0"/>
    <n v="55.92"/>
    <s v="no"/>
    <s v="yes"/>
    <n v="1873.32"/>
    <n v="12383.68"/>
    <n v="12383.68"/>
    <n v="0"/>
    <s v="no"/>
    <s v="s_l_kissee@hotmail.com"/>
    <n v="1"/>
    <n v="0"/>
    <n v="1"/>
    <s v="yes"/>
    <n v="7"/>
    <n v="0"/>
    <n v="177"/>
    <n v="0"/>
    <n v="10"/>
    <n v="10"/>
    <n v="365"/>
    <n v="78.857100000000003"/>
  </r>
  <r>
    <n v="90326"/>
    <x v="3"/>
    <s v="Grafton County"/>
    <n v="326"/>
    <x v="1"/>
    <n v="0"/>
    <n v="0"/>
    <n v="0"/>
    <n v="0"/>
    <n v="0"/>
    <n v="0"/>
    <n v="0"/>
    <e v="#DIV/0!"/>
    <n v="0"/>
    <n v="0"/>
    <n v="0"/>
    <n v="0"/>
    <n v="0"/>
    <s v="yes"/>
    <s v="no"/>
    <n v="0"/>
    <n v="0"/>
    <n v="0"/>
    <n v="0"/>
    <s v="no"/>
    <s v="glarman@hotmail.com"/>
    <n v="0"/>
    <n v="1"/>
    <n v="1"/>
    <s v="yes"/>
    <n v="0"/>
    <n v="0"/>
    <n v="0"/>
    <n v="0"/>
    <n v="0"/>
    <n v="0"/>
    <n v="0"/>
    <n v="0"/>
  </r>
  <r>
    <n v="20176"/>
    <x v="3"/>
    <s v="Grand Traills"/>
    <n v="203"/>
    <x v="0"/>
    <n v="7"/>
    <n v="228"/>
    <n v="634"/>
    <n v="12"/>
    <n v="874"/>
    <n v="862"/>
    <n v="124.8571"/>
    <n v="123.1"/>
    <n v="4451"/>
    <n v="568.1"/>
    <n v="0"/>
    <n v="0"/>
    <n v="17.48"/>
    <s v="no"/>
    <s v="yes"/>
    <n v="585.58000000000004"/>
    <n v="3865.42"/>
    <n v="3865.42"/>
    <n v="0"/>
    <s v="no"/>
    <s v="cnmlgreen@gmail.com"/>
    <n v="1"/>
    <n v="0"/>
    <n v="1"/>
    <s v="yes"/>
    <n v="6"/>
    <n v="0"/>
    <n v="88"/>
    <n v="0"/>
    <n v="12"/>
    <n v="12"/>
    <n v="430"/>
    <n v="88.333299999999994"/>
  </r>
  <r>
    <n v="20228"/>
    <x v="3"/>
    <s v="Grand Traills"/>
    <n v="203"/>
    <x v="4"/>
    <n v="5"/>
    <n v="1716"/>
    <n v="241"/>
    <n v="8"/>
    <n v="1965"/>
    <n v="1957"/>
    <n v="393"/>
    <n v="391.4"/>
    <n v="9995"/>
    <n v="1277.25"/>
    <n v="0"/>
    <n v="0"/>
    <n v="39.299999999999997"/>
    <s v="no"/>
    <s v="yes"/>
    <n v="1316.55"/>
    <n v="8678.4500000000007"/>
    <n v="8678.4500000000007"/>
    <n v="0"/>
    <s v="no"/>
    <s v="emilie.dekrey@yahoo.com"/>
    <n v="1"/>
    <n v="0"/>
    <n v="1"/>
    <s v="yes"/>
    <n v="5"/>
    <n v="0"/>
    <n v="58"/>
    <n v="0"/>
    <n v="4"/>
    <n v="4"/>
    <n v="562"/>
    <n v="124.8"/>
  </r>
  <r>
    <n v="20231"/>
    <x v="3"/>
    <s v="Grand Traills"/>
    <n v="203"/>
    <x v="0"/>
    <n v="11"/>
    <n v="2748"/>
    <n v="1314"/>
    <n v="42"/>
    <n v="4104"/>
    <n v="4062"/>
    <n v="373.09089999999998"/>
    <n v="369.3"/>
    <n v="20944"/>
    <n v="2667.6"/>
    <n v="0"/>
    <n v="0"/>
    <n v="82.08"/>
    <s v="no"/>
    <s v="yes"/>
    <n v="2749.68"/>
    <n v="18194.32"/>
    <n v="18194.32"/>
    <n v="0"/>
    <s v="no"/>
    <s v="ndmnwickless@gmail.com"/>
    <n v="1"/>
    <n v="0"/>
    <n v="1"/>
    <s v="yes"/>
    <n v="8"/>
    <n v="0"/>
    <n v="177"/>
    <n v="0"/>
    <n v="37"/>
    <n v="37"/>
    <n v="1305"/>
    <n v="189.875"/>
  </r>
  <r>
    <n v="20256"/>
    <x v="3"/>
    <s v="Grand Traills"/>
    <n v="203"/>
    <x v="0"/>
    <n v="2"/>
    <n v="864"/>
    <n v="14"/>
    <n v="0"/>
    <n v="878"/>
    <n v="878"/>
    <n v="439"/>
    <n v="439"/>
    <n v="4501"/>
    <n v="570.70000000000005"/>
    <n v="0"/>
    <n v="0"/>
    <n v="0"/>
    <s v="no"/>
    <s v="no"/>
    <n v="570.70000000000005"/>
    <n v="3930.3"/>
    <n v="3930.3"/>
    <n v="0"/>
    <s v="no"/>
    <s v="kayla.bjornstad@hotmail.com"/>
    <n v="1"/>
    <n v="0"/>
    <n v="1"/>
    <s v="yes"/>
    <n v="2"/>
    <n v="0"/>
    <n v="14"/>
    <n v="0"/>
    <n v="0"/>
    <n v="0"/>
    <n v="108"/>
    <n v="61"/>
  </r>
  <r>
    <n v="20266"/>
    <x v="3"/>
    <s v="Grand Traills"/>
    <n v="203"/>
    <x v="5"/>
    <n v="13"/>
    <n v="7380"/>
    <n v="717"/>
    <n v="73"/>
    <n v="8170"/>
    <n v="8097"/>
    <n v="628.4615"/>
    <n v="622.79999999999995"/>
    <n v="41448"/>
    <n v="5310.5"/>
    <n v="0"/>
    <n v="0"/>
    <n v="163.4"/>
    <s v="no"/>
    <s v="yes"/>
    <n v="5473.9"/>
    <n v="35974.1"/>
    <n v="35974.1"/>
    <n v="0"/>
    <s v="no"/>
    <s v="kmedwards708@gmail.com"/>
    <n v="1"/>
    <n v="0"/>
    <n v="1"/>
    <s v="yes"/>
    <n v="12"/>
    <n v="0"/>
    <n v="155"/>
    <n v="0"/>
    <n v="59"/>
    <n v="59"/>
    <n v="2314"/>
    <n v="210.66669999999999"/>
  </r>
  <r>
    <n v="20303"/>
    <x v="3"/>
    <s v="Grand Traills"/>
    <n v="203"/>
    <x v="0"/>
    <n v="8"/>
    <n v="3000"/>
    <n v="1434"/>
    <n v="40"/>
    <n v="4474"/>
    <n v="4434"/>
    <n v="559.25"/>
    <n v="554.29999999999995"/>
    <n v="22882"/>
    <n v="2908.1"/>
    <n v="0"/>
    <n v="0"/>
    <n v="89.48"/>
    <s v="no"/>
    <s v="yes"/>
    <n v="2997.58"/>
    <n v="19884.419999999998"/>
    <n v="19884.419999999998"/>
    <n v="0"/>
    <s v="no"/>
    <s v="kaitlynhope03@hotmail.com"/>
    <n v="1"/>
    <n v="0"/>
    <n v="1"/>
    <s v="yes"/>
    <n v="8"/>
    <n v="0"/>
    <n v="208"/>
    <n v="0"/>
    <n v="33"/>
    <n v="33"/>
    <n v="1684"/>
    <n v="240.625"/>
  </r>
  <r>
    <n v="20366"/>
    <x v="3"/>
    <s v="Grand Traills"/>
    <n v="203"/>
    <x v="0"/>
    <n v="10"/>
    <n v="1608"/>
    <n v="495"/>
    <n v="9"/>
    <n v="2112"/>
    <n v="2103"/>
    <n v="211.2"/>
    <n v="210.3"/>
    <n v="10806"/>
    <n v="1372.8"/>
    <n v="0"/>
    <n v="0"/>
    <n v="42.24"/>
    <s v="no"/>
    <s v="yes"/>
    <n v="1415.04"/>
    <n v="9390.9599999999991"/>
    <n v="9390.9599999999991"/>
    <n v="0"/>
    <s v="no"/>
    <s v="eiramnnaoj@hotmail.com"/>
    <n v="1"/>
    <n v="0"/>
    <n v="1"/>
    <s v="yes"/>
    <n v="6"/>
    <n v="0"/>
    <n v="63"/>
    <n v="0"/>
    <n v="9"/>
    <n v="9"/>
    <n v="364"/>
    <n v="72.666700000000006"/>
  </r>
  <r>
    <n v="20403"/>
    <x v="3"/>
    <s v="Grand Traills"/>
    <n v="203"/>
    <x v="6"/>
    <n v="12"/>
    <n v="2748"/>
    <n v="1139"/>
    <n v="137"/>
    <n v="4024"/>
    <n v="3887"/>
    <n v="335.33330000000001"/>
    <n v="323.89999999999998"/>
    <n v="20556"/>
    <n v="2615.6"/>
    <n v="0"/>
    <n v="0"/>
    <n v="80.48"/>
    <s v="no"/>
    <s v="yes"/>
    <n v="2696.08"/>
    <n v="17859.919999999998"/>
    <n v="17859.919999999998"/>
    <n v="0"/>
    <s v="no"/>
    <s v="bethkaiser7@gmail.com"/>
    <n v="1"/>
    <n v="0"/>
    <n v="1"/>
    <s v="yes"/>
    <n v="11"/>
    <n v="0"/>
    <n v="365"/>
    <n v="0"/>
    <n v="101"/>
    <n v="101"/>
    <n v="1121"/>
    <n v="144.27269999999999"/>
  </r>
  <r>
    <n v="20417"/>
    <x v="3"/>
    <s v="Grand Traills"/>
    <n v="203"/>
    <x v="0"/>
    <n v="9"/>
    <n v="2220"/>
    <n v="3177"/>
    <n v="109"/>
    <n v="5506"/>
    <n v="5397"/>
    <n v="611.77779999999996"/>
    <n v="599.70000000000005"/>
    <n v="28069"/>
    <n v="3578.9"/>
    <n v="0"/>
    <n v="0"/>
    <n v="0"/>
    <s v="no"/>
    <s v="no"/>
    <n v="3578.9"/>
    <n v="24490.1"/>
    <n v="24490.1"/>
    <n v="0"/>
    <s v="no"/>
    <s v="jessjean1807@gmail.com"/>
    <n v="1"/>
    <n v="0"/>
    <n v="1"/>
    <s v="yes"/>
    <n v="9"/>
    <n v="0"/>
    <n v="244"/>
    <n v="0"/>
    <n v="101"/>
    <n v="101"/>
    <n v="1850"/>
    <n v="243.88890000000001"/>
  </r>
  <r>
    <n v="20421"/>
    <x v="3"/>
    <s v="Grand Traills"/>
    <n v="203"/>
    <x v="0"/>
    <n v="8"/>
    <n v="756"/>
    <n v="919"/>
    <n v="7"/>
    <n v="1682"/>
    <n v="1675"/>
    <n v="210.25"/>
    <n v="209.4"/>
    <n v="8612"/>
    <n v="1093.3"/>
    <n v="0"/>
    <n v="0"/>
    <n v="33.64"/>
    <s v="no"/>
    <s v="yes"/>
    <n v="1126.94"/>
    <n v="7485.06"/>
    <n v="7485.06"/>
    <n v="0"/>
    <s v="no"/>
    <s v="kayla.olson2012@hotmail.com"/>
    <n v="1"/>
    <n v="0"/>
    <n v="1"/>
    <s v="yes"/>
    <n v="8"/>
    <n v="0"/>
    <n v="19"/>
    <n v="0"/>
    <n v="7"/>
    <n v="7"/>
    <n v="308"/>
    <n v="41.75"/>
  </r>
  <r>
    <n v="20432"/>
    <x v="3"/>
    <s v="Grand Traills"/>
    <n v="203"/>
    <x v="0"/>
    <n v="6"/>
    <n v="1452"/>
    <n v="674"/>
    <n v="52"/>
    <n v="2178"/>
    <n v="2126"/>
    <n v="363"/>
    <n v="354.3"/>
    <n v="11179"/>
    <n v="1415.7"/>
    <n v="0"/>
    <n v="0"/>
    <n v="43.56"/>
    <s v="no"/>
    <s v="yes"/>
    <n v="1459.26"/>
    <n v="9719.74"/>
    <n v="9719.74"/>
    <n v="0"/>
    <s v="no"/>
    <s v="shirleyjo181@aol.com"/>
    <n v="1"/>
    <n v="0"/>
    <n v="1"/>
    <s v="yes"/>
    <n v="6"/>
    <n v="0"/>
    <n v="182"/>
    <n v="0"/>
    <n v="40"/>
    <n v="40"/>
    <n v="768"/>
    <n v="165"/>
  </r>
  <r>
    <n v="20438"/>
    <x v="3"/>
    <s v="Grand Traills"/>
    <n v="203"/>
    <x v="7"/>
    <n v="5"/>
    <n v="1008"/>
    <n v="654"/>
    <n v="77"/>
    <n v="1739"/>
    <n v="1662"/>
    <n v="347.8"/>
    <n v="332.4"/>
    <n v="8925"/>
    <n v="1130.3499999999999"/>
    <n v="0"/>
    <n v="0"/>
    <n v="0"/>
    <s v="no"/>
    <s v="no"/>
    <n v="1130.3499999999999"/>
    <n v="7794.65"/>
    <n v="7794.65"/>
    <n v="0"/>
    <s v="no"/>
    <s v="a.schultz2008@hotmail.com"/>
    <n v="1"/>
    <n v="0"/>
    <n v="1"/>
    <s v="yes"/>
    <n v="5"/>
    <n v="0"/>
    <n v="173"/>
    <n v="0"/>
    <n v="76"/>
    <n v="76"/>
    <n v="349"/>
    <n v="119.6"/>
  </r>
  <r>
    <n v="20501"/>
    <x v="3"/>
    <s v="Grand Traills"/>
    <n v="203"/>
    <x v="0"/>
    <n v="0"/>
    <n v="0"/>
    <n v="0"/>
    <n v="0"/>
    <n v="0"/>
    <n v="0"/>
    <n v="0"/>
    <e v="#DIV/0!"/>
    <n v="0"/>
    <n v="0"/>
    <n v="0"/>
    <n v="0"/>
    <n v="0"/>
    <s v="no"/>
    <s v="yes"/>
    <n v="0"/>
    <n v="0"/>
    <n v="0"/>
    <n v="0"/>
    <s v="no"/>
    <s v="meredithhlarson@gmail.com"/>
    <n v="0"/>
    <n v="1"/>
    <n v="1"/>
    <s v="yes"/>
    <n v="0"/>
    <n v="0"/>
    <n v="0"/>
    <n v="0"/>
    <n v="0"/>
    <n v="0"/>
    <n v="0"/>
    <n v="0"/>
  </r>
  <r>
    <n v="20517"/>
    <x v="3"/>
    <s v="Grand Traills"/>
    <n v="203"/>
    <x v="6"/>
    <n v="13"/>
    <n v="3060"/>
    <n v="1538"/>
    <n v="45"/>
    <n v="4643"/>
    <n v="4598"/>
    <n v="357.15379999999999"/>
    <n v="353.7"/>
    <n v="23748"/>
    <n v="3017.95"/>
    <n v="0"/>
    <n v="0"/>
    <n v="92.86"/>
    <s v="no"/>
    <s v="yes"/>
    <n v="3110.81"/>
    <n v="20637.189999999999"/>
    <n v="20637.189999999999"/>
    <n v="0"/>
    <s v="no"/>
    <s v="sarahkrogfoss@icloud.com"/>
    <n v="1"/>
    <n v="0"/>
    <n v="1"/>
    <s v="yes"/>
    <n v="13"/>
    <n v="0"/>
    <n v="257"/>
    <n v="0"/>
    <n v="29"/>
    <n v="29"/>
    <n v="3334"/>
    <n v="278.4615"/>
  </r>
  <r>
    <n v="20528"/>
    <x v="3"/>
    <s v="Grand Traills"/>
    <n v="203"/>
    <x v="0"/>
    <n v="0"/>
    <n v="0"/>
    <n v="0"/>
    <n v="0"/>
    <n v="0"/>
    <n v="0"/>
    <n v="0"/>
    <e v="#DIV/0!"/>
    <n v="0"/>
    <n v="0"/>
    <n v="0"/>
    <n v="0"/>
    <n v="0"/>
    <s v="no"/>
    <s v="no"/>
    <n v="0"/>
    <n v="0"/>
    <n v="0"/>
    <n v="0"/>
    <s v="no"/>
    <s v="daphne.spear2017@gmail.com"/>
    <n v="0"/>
    <n v="1"/>
    <n v="1"/>
    <s v="yes"/>
    <n v="0"/>
    <n v="0"/>
    <n v="0"/>
    <n v="0"/>
    <n v="0"/>
    <n v="0"/>
    <n v="0"/>
    <n v="0"/>
  </r>
  <r>
    <n v="20641"/>
    <x v="3"/>
    <s v="Grand Traills"/>
    <n v="203"/>
    <x v="4"/>
    <n v="4"/>
    <n v="1260"/>
    <n v="14"/>
    <n v="1"/>
    <n v="1275"/>
    <n v="1274"/>
    <n v="318.75"/>
    <n v="318.5"/>
    <n v="6529"/>
    <n v="828.75"/>
    <n v="0"/>
    <n v="0"/>
    <n v="25.5"/>
    <s v="no"/>
    <s v="yes"/>
    <n v="854.25"/>
    <n v="5674.75"/>
    <n v="5674.75"/>
    <n v="0"/>
    <s v="no"/>
    <s v="jmercer99@gmail.com"/>
    <n v="1"/>
    <n v="0"/>
    <n v="1"/>
    <s v="yes"/>
    <n v="3"/>
    <n v="0"/>
    <n v="62"/>
    <n v="0"/>
    <n v="0"/>
    <n v="0"/>
    <n v="520"/>
    <n v="194"/>
  </r>
  <r>
    <n v="20721"/>
    <x v="3"/>
    <s v="Grand Traills"/>
    <n v="203"/>
    <x v="0"/>
    <n v="12"/>
    <n v="1548"/>
    <n v="980"/>
    <n v="5"/>
    <n v="2533"/>
    <n v="2528"/>
    <n v="211.08330000000001"/>
    <n v="210.7"/>
    <n v="12909"/>
    <n v="1646.45"/>
    <n v="0"/>
    <n v="0"/>
    <n v="50.66"/>
    <s v="no"/>
    <s v="yes"/>
    <n v="1697.11"/>
    <n v="11211.89"/>
    <n v="11211.89"/>
    <n v="0"/>
    <s v="no"/>
    <s v="jamiesebby@gmail.com"/>
    <n v="1"/>
    <n v="0"/>
    <n v="1"/>
    <s v="yes"/>
    <n v="9"/>
    <n v="0"/>
    <n v="149"/>
    <n v="0"/>
    <n v="5"/>
    <n v="5"/>
    <n v="711"/>
    <n v="96.111099999999993"/>
  </r>
  <r>
    <n v="20737"/>
    <x v="3"/>
    <s v="Grand Traills"/>
    <n v="203"/>
    <x v="0"/>
    <n v="10"/>
    <n v="1848"/>
    <n v="310"/>
    <n v="93"/>
    <n v="2251"/>
    <n v="2158"/>
    <n v="225.1"/>
    <n v="215.8"/>
    <n v="11442"/>
    <n v="1463.15"/>
    <n v="0"/>
    <n v="0"/>
    <n v="45.02"/>
    <s v="no"/>
    <s v="yes"/>
    <n v="1508.17"/>
    <n v="9933.83"/>
    <n v="9933.83"/>
    <n v="0"/>
    <s v="no"/>
    <s v="cynthia.culver@gmail.com"/>
    <n v="1"/>
    <n v="0"/>
    <n v="1"/>
    <s v="yes"/>
    <n v="10"/>
    <n v="0"/>
    <n v="182"/>
    <n v="0"/>
    <n v="72"/>
    <n v="72"/>
    <n v="770"/>
    <n v="102.4"/>
  </r>
  <r>
    <n v="20739"/>
    <x v="3"/>
    <s v="Grand Traills"/>
    <n v="203"/>
    <x v="0"/>
    <n v="5"/>
    <n v="2244"/>
    <n v="560"/>
    <n v="10"/>
    <n v="2814"/>
    <n v="2804"/>
    <n v="562.79999999999995"/>
    <n v="560.79999999999995"/>
    <n v="14396"/>
    <n v="1829.1"/>
    <n v="0"/>
    <n v="0"/>
    <n v="56.28"/>
    <s v="no"/>
    <s v="yes"/>
    <n v="1885.38"/>
    <n v="12510.62"/>
    <n v="12510.62"/>
    <n v="0"/>
    <s v="no"/>
    <s v="sabrinalyng@gmail.com"/>
    <n v="1"/>
    <n v="0"/>
    <n v="1"/>
    <s v="yes"/>
    <n v="4"/>
    <n v="0"/>
    <n v="164"/>
    <n v="0"/>
    <n v="10"/>
    <n v="10"/>
    <n v="325"/>
    <n v="124.75"/>
  </r>
  <r>
    <n v="20913"/>
    <x v="3"/>
    <s v="Grand Traills"/>
    <n v="203"/>
    <x v="4"/>
    <n v="3"/>
    <n v="228"/>
    <n v="149"/>
    <n v="0"/>
    <n v="377"/>
    <n v="377"/>
    <n v="125.66670000000001"/>
    <n v="125.7"/>
    <n v="1922"/>
    <n v="245.05"/>
    <n v="0"/>
    <n v="0"/>
    <n v="7.54"/>
    <s v="no"/>
    <s v="yes"/>
    <n v="252.59"/>
    <n v="1669.41"/>
    <n v="1669.41"/>
    <n v="0"/>
    <s v="no"/>
    <s v="cnmlgreen@gmail.com"/>
    <n v="1"/>
    <n v="0"/>
    <n v="1"/>
    <s v="yes"/>
    <n v="1"/>
    <n v="0"/>
    <n v="22"/>
    <n v="0"/>
    <n v="0"/>
    <n v="0"/>
    <n v="106"/>
    <n v="128"/>
  </r>
  <r>
    <n v="30704"/>
    <x v="3"/>
    <s v="Grand Traills"/>
    <n v="203"/>
    <x v="5"/>
    <n v="7"/>
    <n v="2184"/>
    <n v="596"/>
    <n v="36"/>
    <n v="2816"/>
    <n v="2780"/>
    <n v="402.28570000000002"/>
    <n v="397.1"/>
    <n v="14350"/>
    <n v="1830.4"/>
    <n v="0"/>
    <n v="0"/>
    <n v="56.32"/>
    <s v="no"/>
    <s v="yes"/>
    <n v="1886.72"/>
    <n v="12463.28"/>
    <n v="12463.28"/>
    <n v="0"/>
    <s v="no"/>
    <s v="nicoleshjerve@gmail.com"/>
    <n v="1"/>
    <n v="0"/>
    <n v="1"/>
    <s v="yes"/>
    <n v="6"/>
    <n v="0"/>
    <n v="220"/>
    <n v="0"/>
    <n v="36"/>
    <n v="36"/>
    <n v="533"/>
    <n v="131.5"/>
  </r>
  <r>
    <n v="90203"/>
    <x v="3"/>
    <s v="Grand Traills"/>
    <n v="203"/>
    <x v="1"/>
    <n v="1"/>
    <n v="0"/>
    <n v="39"/>
    <n v="0"/>
    <n v="39"/>
    <n v="39"/>
    <n v="39"/>
    <n v="39"/>
    <n v="197"/>
    <n v="25.35"/>
    <n v="0"/>
    <n v="0"/>
    <n v="-25.35"/>
    <s v="yes"/>
    <s v="no"/>
    <n v="0"/>
    <n v="197"/>
    <n v="197"/>
    <n v="0"/>
    <s v="no"/>
    <s v="sarahkrogfoss@icloud.com"/>
    <n v="1"/>
    <n v="0"/>
    <n v="1"/>
    <s v="yes"/>
    <n v="0"/>
    <n v="0"/>
    <n v="0"/>
    <n v="0"/>
    <n v="0"/>
    <n v="0"/>
    <n v="0"/>
    <n v="0"/>
  </r>
  <r>
    <n v="40613"/>
    <x v="4"/>
    <s v="Gregory / Winner"/>
    <n v="656"/>
    <x v="0"/>
    <n v="1"/>
    <n v="300"/>
    <n v="49"/>
    <n v="1"/>
    <n v="350"/>
    <n v="349"/>
    <n v="350"/>
    <n v="349"/>
    <n v="1774"/>
    <n v="227.5"/>
    <n v="0"/>
    <n v="0"/>
    <n v="7"/>
    <s v="no"/>
    <s v="yes"/>
    <n v="234.5"/>
    <n v="1539.5"/>
    <n v="1539.5"/>
    <n v="0"/>
    <s v="no"/>
    <s v="ashleyk724@gmail.com"/>
    <n v="1"/>
    <n v="0"/>
    <n v="1"/>
    <s v="yes"/>
    <n v="1"/>
    <n v="0"/>
    <n v="13"/>
    <n v="0"/>
    <n v="0"/>
    <n v="0"/>
    <n v="2"/>
    <n v="15"/>
  </r>
  <r>
    <n v="40623"/>
    <x v="4"/>
    <s v="Gregory / Winner"/>
    <n v="656"/>
    <x v="5"/>
    <n v="4"/>
    <n v="816"/>
    <n v="36"/>
    <n v="10"/>
    <n v="862"/>
    <n v="852"/>
    <n v="215.5"/>
    <n v="213"/>
    <n v="4382"/>
    <n v="560.29999999999995"/>
    <n v="0"/>
    <n v="0"/>
    <n v="0"/>
    <s v="no"/>
    <s v="no"/>
    <n v="560.29999999999995"/>
    <n v="3821.7"/>
    <n v="3821.7"/>
    <n v="0"/>
    <s v="no"/>
    <s v="robertson@goldenwest.net"/>
    <n v="1"/>
    <n v="0"/>
    <n v="1"/>
    <s v="yes"/>
    <n v="3"/>
    <n v="0"/>
    <n v="0"/>
    <n v="0"/>
    <n v="10"/>
    <n v="10"/>
    <n v="83"/>
    <n v="31"/>
  </r>
  <r>
    <n v="42110"/>
    <x v="4"/>
    <s v="Gregory / Winner"/>
    <n v="656"/>
    <x v="0"/>
    <n v="3"/>
    <n v="852"/>
    <n v="266"/>
    <n v="1"/>
    <n v="1119"/>
    <n v="1118"/>
    <n v="373"/>
    <n v="372.7"/>
    <n v="5716"/>
    <n v="727.35"/>
    <n v="0"/>
    <n v="0"/>
    <n v="0"/>
    <s v="no"/>
    <s v="no"/>
    <n v="727.35"/>
    <n v="4988.6499999999996"/>
    <n v="4988.6499999999996"/>
    <n v="0"/>
    <s v="no"/>
    <s v="marque.bachmann.10@outlook.com"/>
    <n v="1"/>
    <n v="0"/>
    <n v="1"/>
    <s v="yes"/>
    <n v="2"/>
    <n v="0"/>
    <n v="62"/>
    <n v="0"/>
    <n v="0"/>
    <n v="0"/>
    <n v="27"/>
    <n v="44.5"/>
  </r>
  <r>
    <n v="72212"/>
    <x v="4"/>
    <s v="Harding / Perkins County"/>
    <n v="707"/>
    <x v="0"/>
    <n v="8"/>
    <n v="3576"/>
    <n v="-453"/>
    <n v="32"/>
    <n v="3155"/>
    <n v="3123"/>
    <n v="394.375"/>
    <n v="390.4"/>
    <n v="16263"/>
    <n v="2050.75"/>
    <n v="0"/>
    <n v="0"/>
    <n v="63.1"/>
    <s v="no"/>
    <s v="yes"/>
    <n v="2113.85"/>
    <n v="14149.15"/>
    <n v="14149.15"/>
    <n v="0"/>
    <s v="no"/>
    <s v="chevygirl051014@gmail.com"/>
    <n v="1"/>
    <n v="0"/>
    <n v="1"/>
    <s v="yes"/>
    <n v="5"/>
    <n v="0"/>
    <n v="99"/>
    <n v="0"/>
    <n v="15"/>
    <n v="15"/>
    <n v="97"/>
    <n v="42.2"/>
  </r>
  <r>
    <n v="73111"/>
    <x v="4"/>
    <s v="Harding / Perkins County"/>
    <n v="707"/>
    <x v="0"/>
    <n v="8"/>
    <n v="3108"/>
    <n v="-252"/>
    <n v="6"/>
    <n v="2862"/>
    <n v="2856"/>
    <n v="357.75"/>
    <n v="357"/>
    <n v="14688"/>
    <n v="1860.3"/>
    <n v="0"/>
    <n v="0"/>
    <n v="57.24"/>
    <s v="no"/>
    <s v="yes"/>
    <n v="1917.54"/>
    <n v="12770.46"/>
    <n v="12770.46"/>
    <n v="0"/>
    <s v="no"/>
    <s v="cathydmartin75@gmail.com"/>
    <n v="1"/>
    <n v="0"/>
    <n v="1"/>
    <s v="yes"/>
    <n v="7"/>
    <n v="0"/>
    <n v="96"/>
    <n v="0"/>
    <n v="6"/>
    <n v="6"/>
    <n v="324"/>
    <n v="60.857100000000003"/>
  </r>
  <r>
    <n v="73501"/>
    <x v="4"/>
    <s v="Harding / Perkins County"/>
    <n v="707"/>
    <x v="0"/>
    <n v="10"/>
    <n v="1752"/>
    <n v="354"/>
    <n v="6"/>
    <n v="2112"/>
    <n v="2106"/>
    <n v="211.2"/>
    <n v="210.6"/>
    <n v="10780"/>
    <n v="1372.8"/>
    <n v="0"/>
    <n v="0"/>
    <n v="0"/>
    <s v="no"/>
    <s v="no"/>
    <n v="1372.8"/>
    <n v="9407.2000000000007"/>
    <n v="9407.2000000000007"/>
    <n v="0"/>
    <s v="no"/>
    <s v="aulrich1969@hotmail.com"/>
    <n v="1"/>
    <n v="0"/>
    <n v="1"/>
    <s v="yes"/>
    <n v="8"/>
    <n v="0"/>
    <n v="102"/>
    <n v="0"/>
    <n v="6"/>
    <n v="6"/>
    <n v="178"/>
    <n v="35.75"/>
  </r>
  <r>
    <n v="76330"/>
    <x v="4"/>
    <s v="Harding / Perkins County"/>
    <n v="707"/>
    <x v="0"/>
    <n v="6"/>
    <n v="0"/>
    <n v="401"/>
    <n v="0"/>
    <n v="401"/>
    <n v="401"/>
    <n v="66.833299999999994"/>
    <n v="66.8"/>
    <n v="2040"/>
    <n v="260.64999999999998"/>
    <n v="0"/>
    <n v="0"/>
    <n v="0"/>
    <s v="no"/>
    <s v="no"/>
    <n v="260.64999999999998"/>
    <n v="1779.35"/>
    <n v="1779.35"/>
    <n v="0"/>
    <s v="no"/>
    <s v="kellielynn2008@yahoo.com"/>
    <n v="1"/>
    <n v="0"/>
    <n v="1"/>
    <s v="yes"/>
    <n v="5"/>
    <n v="0"/>
    <n v="219"/>
    <n v="0"/>
    <n v="0"/>
    <n v="0"/>
    <n v="20"/>
    <n v="47.8"/>
  </r>
  <r>
    <n v="90707"/>
    <x v="4"/>
    <s v="Harding / Perkins County"/>
    <n v="707"/>
    <x v="1"/>
    <n v="1"/>
    <n v="300"/>
    <n v="124"/>
    <n v="1"/>
    <n v="425"/>
    <n v="424"/>
    <n v="425"/>
    <n v="424"/>
    <n v="2197"/>
    <n v="276.25"/>
    <n v="0"/>
    <n v="0"/>
    <n v="-276.25"/>
    <s v="yes"/>
    <s v="no"/>
    <n v="0"/>
    <n v="2197"/>
    <n v="2197"/>
    <n v="0"/>
    <s v="no"/>
    <s v="rlemke2@yahoo.com"/>
    <n v="1"/>
    <n v="0"/>
    <n v="1"/>
    <s v="yes"/>
    <n v="1"/>
    <n v="0"/>
    <n v="4"/>
    <n v="0"/>
    <n v="1"/>
    <n v="1"/>
    <n v="271"/>
    <n v="276"/>
  </r>
  <r>
    <n v="40038"/>
    <x v="0"/>
    <s v="Heart of the Dakotas"/>
    <n v="490"/>
    <x v="3"/>
    <n v="0"/>
    <n v="0"/>
    <n v="0"/>
    <n v="0"/>
    <n v="0"/>
    <n v="0"/>
    <n v="0"/>
    <e v="#DIV/0!"/>
    <n v="0"/>
    <n v="0"/>
    <n v="0"/>
    <n v="0"/>
    <n v="0"/>
    <s v="no"/>
    <s v="no"/>
    <n v="0"/>
    <n v="0"/>
    <n v="0"/>
    <n v="0"/>
    <s v="no"/>
    <s v="danielson.juliea@gmail.com"/>
    <n v="0"/>
    <n v="1"/>
    <n v="1"/>
    <s v="yes"/>
    <n v="0"/>
    <n v="0"/>
    <n v="0"/>
    <n v="0"/>
    <n v="0"/>
    <n v="0"/>
    <n v="0"/>
    <n v="0"/>
  </r>
  <r>
    <n v="40281"/>
    <x v="0"/>
    <s v="Heart of the Dakotas"/>
    <n v="490"/>
    <x v="0"/>
    <n v="4"/>
    <n v="1356"/>
    <n v="564"/>
    <n v="13"/>
    <n v="1933"/>
    <n v="1920"/>
    <n v="483.25"/>
    <n v="480"/>
    <n v="9875"/>
    <n v="1256.45"/>
    <n v="0"/>
    <n v="0"/>
    <n v="38.659999999999997"/>
    <s v="no"/>
    <s v="yes"/>
    <n v="1295.1099999999999"/>
    <n v="8579.89"/>
    <n v="8579.89"/>
    <n v="0"/>
    <s v="no"/>
    <s v="ktgerlach@gmail.com"/>
    <n v="1"/>
    <n v="0"/>
    <n v="1"/>
    <s v="yes"/>
    <n v="4"/>
    <n v="0"/>
    <n v="65"/>
    <n v="0"/>
    <n v="12"/>
    <n v="12"/>
    <n v="405"/>
    <n v="120.5"/>
  </r>
  <r>
    <n v="40701"/>
    <x v="0"/>
    <s v="Heart of the Dakotas"/>
    <n v="490"/>
    <x v="4"/>
    <n v="1"/>
    <n v="552"/>
    <n v="-405"/>
    <n v="14"/>
    <n v="161"/>
    <n v="147"/>
    <n v="161"/>
    <n v="147"/>
    <n v="819"/>
    <n v="104.65"/>
    <n v="0"/>
    <n v="0"/>
    <n v="3.22"/>
    <s v="no"/>
    <s v="yes"/>
    <n v="107.87"/>
    <n v="711.13"/>
    <n v="711.13"/>
    <n v="0"/>
    <s v="no"/>
    <s v="belinda.prostrollo@gmail.com"/>
    <n v="1"/>
    <n v="0"/>
    <n v="1"/>
    <s v="yes"/>
    <n v="1"/>
    <n v="0"/>
    <n v="4"/>
    <n v="0"/>
    <n v="14"/>
    <n v="14"/>
    <n v="13"/>
    <n v="31"/>
  </r>
  <r>
    <n v="40721"/>
    <x v="0"/>
    <s v="Heart of the Dakotas"/>
    <n v="490"/>
    <x v="5"/>
    <n v="7"/>
    <n v="2448"/>
    <n v="309"/>
    <n v="136"/>
    <n v="2893"/>
    <n v="2757"/>
    <n v="413.28570000000002"/>
    <n v="393.9"/>
    <n v="14771"/>
    <n v="1880.45"/>
    <n v="0"/>
    <n v="0"/>
    <n v="57.86"/>
    <s v="no"/>
    <s v="yes"/>
    <n v="1938.31"/>
    <n v="12832.69"/>
    <n v="12832.69"/>
    <n v="0"/>
    <s v="no"/>
    <s v="libby.vg08@gmail.com"/>
    <n v="1"/>
    <n v="0"/>
    <n v="1"/>
    <s v="yes"/>
    <n v="7"/>
    <n v="0"/>
    <n v="117"/>
    <n v="0"/>
    <n v="53"/>
    <n v="53"/>
    <n v="847"/>
    <n v="145.28569999999999"/>
  </r>
  <r>
    <n v="41445"/>
    <x v="0"/>
    <s v="Heart of the Dakotas"/>
    <n v="490"/>
    <x v="0"/>
    <n v="14"/>
    <n v="4836"/>
    <n v="798"/>
    <n v="44"/>
    <n v="5678"/>
    <n v="5634"/>
    <n v="405.57139999999998"/>
    <n v="402.4"/>
    <n v="29151"/>
    <n v="3690.7"/>
    <n v="0"/>
    <n v="0"/>
    <n v="113.56"/>
    <s v="no"/>
    <s v="yes"/>
    <n v="3804.26"/>
    <n v="25346.74"/>
    <n v="25346.74"/>
    <n v="0"/>
    <s v="no"/>
    <s v="brittany.m.archer@gmail.com"/>
    <n v="1"/>
    <n v="0"/>
    <n v="1"/>
    <s v="yes"/>
    <n v="12"/>
    <n v="0"/>
    <n v="81"/>
    <n v="0"/>
    <n v="19"/>
    <n v="19"/>
    <n v="1923"/>
    <n v="168.58330000000001"/>
  </r>
  <r>
    <n v="50472"/>
    <x v="0"/>
    <s v="Heart of the Dakotas"/>
    <n v="490"/>
    <x v="0"/>
    <n v="0"/>
    <n v="0"/>
    <n v="0"/>
    <n v="0"/>
    <n v="0"/>
    <n v="0"/>
    <n v="0"/>
    <e v="#DIV/0!"/>
    <n v="0"/>
    <n v="0"/>
    <n v="0"/>
    <n v="0"/>
    <n v="0"/>
    <s v="no"/>
    <s v="no"/>
    <n v="0"/>
    <n v="0"/>
    <n v="0"/>
    <n v="0"/>
    <s v="no"/>
    <s v="mapol78@yahoo.com"/>
    <n v="0"/>
    <n v="1"/>
    <n v="1"/>
    <s v="yes"/>
    <n v="0"/>
    <n v="0"/>
    <n v="0"/>
    <n v="0"/>
    <n v="0"/>
    <n v="0"/>
    <n v="0"/>
    <n v="0"/>
  </r>
  <r>
    <n v="50610"/>
    <x v="0"/>
    <s v="Heart of the Dakotas"/>
    <n v="490"/>
    <x v="0"/>
    <n v="16"/>
    <n v="1944"/>
    <n v="2019"/>
    <n v="2"/>
    <n v="3965"/>
    <n v="3963"/>
    <n v="247.8125"/>
    <n v="247.7"/>
    <n v="20413"/>
    <n v="2577.25"/>
    <n v="0"/>
    <n v="0"/>
    <n v="0"/>
    <s v="no"/>
    <s v="no"/>
    <n v="2577.25"/>
    <n v="17835.75"/>
    <n v="17835.75"/>
    <n v="0"/>
    <s v="no"/>
    <s v="hohnofficesolutions@gmail.com"/>
    <n v="1"/>
    <n v="0"/>
    <n v="1"/>
    <s v="yes"/>
    <n v="3"/>
    <n v="0"/>
    <n v="33"/>
    <n v="0"/>
    <n v="2"/>
    <n v="2"/>
    <n v="37"/>
    <n v="24"/>
  </r>
  <r>
    <n v="90490"/>
    <x v="0"/>
    <s v="Heart of the Dakotas"/>
    <n v="490"/>
    <x v="1"/>
    <n v="0"/>
    <n v="0"/>
    <n v="0"/>
    <n v="0"/>
    <n v="0"/>
    <n v="0"/>
    <n v="0"/>
    <e v="#DIV/0!"/>
    <n v="0"/>
    <n v="0"/>
    <n v="0"/>
    <n v="0"/>
    <n v="0"/>
    <s v="yes"/>
    <s v="no"/>
    <n v="0"/>
    <n v="0"/>
    <n v="0"/>
    <n v="0"/>
    <s v="no"/>
    <s v="dawnbendervictoriabrown@gmail.com"/>
    <n v="0"/>
    <n v="1"/>
    <n v="1"/>
    <s v="yes"/>
    <n v="0"/>
    <n v="0"/>
    <n v="0"/>
    <n v="0"/>
    <n v="0"/>
    <n v="0"/>
    <n v="0"/>
    <n v="0"/>
  </r>
  <r>
    <n v="40060"/>
    <x v="1"/>
    <s v="Hilltop"/>
    <n v="488"/>
    <x v="3"/>
    <n v="2"/>
    <n v="0"/>
    <n v="489"/>
    <n v="24"/>
    <n v="513"/>
    <n v="489"/>
    <n v="256.5"/>
    <n v="244.5"/>
    <n v="2603"/>
    <n v="333.45"/>
    <n v="0"/>
    <n v="0"/>
    <n v="0"/>
    <s v="no"/>
    <s v="no"/>
    <n v="333.45"/>
    <n v="2269.5500000000002"/>
    <n v="2269.5500000000002"/>
    <n v="0"/>
    <s v="no"/>
    <s v="jonheatherk@gmail.com"/>
    <n v="1"/>
    <n v="0"/>
    <n v="1"/>
    <s v="yes"/>
    <n v="2"/>
    <n v="0"/>
    <n v="15"/>
    <n v="0"/>
    <n v="1"/>
    <n v="1"/>
    <n v="58"/>
    <n v="37"/>
  </r>
  <r>
    <n v="40270"/>
    <x v="1"/>
    <s v="Hilltop"/>
    <n v="488"/>
    <x v="4"/>
    <n v="1"/>
    <n v="672"/>
    <n v="451"/>
    <n v="6"/>
    <n v="1129"/>
    <n v="1123"/>
    <n v="1129"/>
    <n v="1123"/>
    <n v="5766"/>
    <n v="733.85"/>
    <n v="0"/>
    <n v="0"/>
    <n v="0"/>
    <s v="no"/>
    <s v="no"/>
    <n v="733.85"/>
    <n v="5032.1499999999996"/>
    <n v="5032.1499999999996"/>
    <n v="0"/>
    <s v="no"/>
    <s v="kbruningmd@yahoo.com"/>
    <n v="1"/>
    <n v="0"/>
    <n v="1"/>
    <s v="yes"/>
    <n v="1"/>
    <n v="0"/>
    <n v="27"/>
    <n v="0"/>
    <n v="6"/>
    <n v="6"/>
    <n v="151"/>
    <n v="184"/>
  </r>
  <r>
    <n v="40271"/>
    <x v="1"/>
    <s v="Hilltop"/>
    <n v="488"/>
    <x v="4"/>
    <n v="3"/>
    <n v="1764"/>
    <n v="-153"/>
    <n v="4"/>
    <n v="1615"/>
    <n v="1611"/>
    <n v="538.33330000000001"/>
    <n v="537"/>
    <n v="8279"/>
    <n v="1049.75"/>
    <n v="0"/>
    <n v="0"/>
    <n v="32.299999999999997"/>
    <s v="no"/>
    <s v="yes"/>
    <n v="1082.05"/>
    <n v="7196.95"/>
    <n v="7196.95"/>
    <n v="0"/>
    <s v="no"/>
    <s v="n_heathcote@yahoo.com"/>
    <n v="1"/>
    <n v="0"/>
    <n v="1"/>
    <s v="yes"/>
    <n v="2"/>
    <n v="0"/>
    <n v="4"/>
    <n v="0"/>
    <n v="4"/>
    <n v="4"/>
    <n v="209"/>
    <n v="108.5"/>
  </r>
  <r>
    <n v="40272"/>
    <x v="1"/>
    <s v="Hilltop"/>
    <n v="488"/>
    <x v="4"/>
    <n v="0"/>
    <n v="0"/>
    <n v="0"/>
    <n v="0"/>
    <n v="0"/>
    <n v="0"/>
    <n v="0"/>
    <e v="#DIV/0!"/>
    <n v="0"/>
    <n v="0"/>
    <n v="0"/>
    <n v="0"/>
    <n v="0"/>
    <s v="no"/>
    <s v="no"/>
    <n v="0"/>
    <n v="0"/>
    <n v="0"/>
    <n v="0"/>
    <s v="no"/>
    <s v="secrestclan@gmail.com"/>
    <n v="0"/>
    <n v="1"/>
    <n v="1"/>
    <s v="yes"/>
    <n v="0"/>
    <n v="0"/>
    <n v="0"/>
    <n v="0"/>
    <n v="0"/>
    <n v="0"/>
    <n v="0"/>
    <n v="0"/>
  </r>
  <r>
    <n v="40294"/>
    <x v="1"/>
    <s v="Hilltop"/>
    <n v="488"/>
    <x v="4"/>
    <n v="2"/>
    <n v="1056"/>
    <n v="649"/>
    <n v="17"/>
    <n v="1722"/>
    <n v="1705"/>
    <n v="861"/>
    <n v="852.5"/>
    <n v="8770"/>
    <n v="1119.3"/>
    <n v="0"/>
    <n v="0"/>
    <n v="0"/>
    <s v="no"/>
    <s v="no"/>
    <n v="1119.3"/>
    <n v="7650.7"/>
    <n v="7650.7"/>
    <n v="0"/>
    <s v="no"/>
    <s v="usskrall@gmail.com"/>
    <n v="1"/>
    <n v="0"/>
    <n v="1"/>
    <s v="yes"/>
    <n v="1"/>
    <n v="0"/>
    <n v="34"/>
    <n v="0"/>
    <n v="17"/>
    <n v="17"/>
    <n v="221"/>
    <n v="272"/>
  </r>
  <r>
    <n v="40729"/>
    <x v="1"/>
    <s v="Hilltop"/>
    <n v="488"/>
    <x v="0"/>
    <n v="6"/>
    <n v="1656"/>
    <n v="75"/>
    <n v="23"/>
    <n v="1754"/>
    <n v="1731"/>
    <n v="292.33330000000001"/>
    <n v="288.5"/>
    <n v="8917"/>
    <n v="1140.0999999999999"/>
    <n v="0"/>
    <n v="0"/>
    <n v="35.08"/>
    <s v="no"/>
    <s v="yes"/>
    <n v="1175.18"/>
    <n v="7741.82"/>
    <n v="7741.82"/>
    <n v="0"/>
    <s v="no"/>
    <s v="louisaotto87@gmail.com"/>
    <n v="1"/>
    <n v="0"/>
    <n v="1"/>
    <s v="yes"/>
    <n v="5"/>
    <n v="0"/>
    <n v="59"/>
    <n v="0"/>
    <n v="20"/>
    <n v="20"/>
    <n v="758"/>
    <n v="167.4"/>
  </r>
  <r>
    <n v="41111"/>
    <x v="1"/>
    <s v="Hilltop"/>
    <n v="488"/>
    <x v="5"/>
    <n v="1"/>
    <n v="0"/>
    <n v="279"/>
    <n v="6"/>
    <n v="285"/>
    <n v="279"/>
    <n v="285"/>
    <n v="279"/>
    <n v="1447"/>
    <n v="185.25"/>
    <n v="0"/>
    <n v="0"/>
    <n v="0"/>
    <s v="no"/>
    <s v="no"/>
    <n v="185.25"/>
    <n v="1261.75"/>
    <n v="1261.75"/>
    <n v="0"/>
    <s v="no"/>
    <s v="sshow@outlook.com"/>
    <n v="1"/>
    <n v="0"/>
    <n v="1"/>
    <s v="yes"/>
    <n v="1"/>
    <n v="0"/>
    <n v="0"/>
    <n v="0"/>
    <n v="6"/>
    <n v="6"/>
    <n v="203"/>
    <n v="209"/>
  </r>
  <r>
    <n v="41119"/>
    <x v="1"/>
    <s v="Hilltop"/>
    <n v="488"/>
    <x v="0"/>
    <n v="9"/>
    <n v="1872"/>
    <n v="699"/>
    <n v="77"/>
    <n v="2648"/>
    <n v="2571"/>
    <n v="294.22219999999999"/>
    <n v="285.7"/>
    <n v="13560"/>
    <n v="1721.2"/>
    <n v="0"/>
    <n v="0"/>
    <n v="52.96"/>
    <s v="no"/>
    <s v="yes"/>
    <n v="1774.16"/>
    <n v="11785.84"/>
    <n v="11785.84"/>
    <n v="0"/>
    <s v="no"/>
    <s v="katie_leas_393@hotmail.com"/>
    <n v="1"/>
    <n v="0"/>
    <n v="1"/>
    <s v="yes"/>
    <n v="8"/>
    <n v="0"/>
    <n v="323"/>
    <n v="0"/>
    <n v="77"/>
    <n v="77"/>
    <n v="1359"/>
    <n v="219.875"/>
  </r>
  <r>
    <n v="41303"/>
    <x v="1"/>
    <s v="Hilltop"/>
    <n v="488"/>
    <x v="5"/>
    <n v="4"/>
    <n v="0"/>
    <n v="714"/>
    <n v="3"/>
    <n v="717"/>
    <n v="714"/>
    <n v="179.25"/>
    <n v="178.5"/>
    <n v="3681"/>
    <n v="466.05"/>
    <n v="0"/>
    <n v="0"/>
    <n v="14.34"/>
    <s v="no"/>
    <s v="yes"/>
    <n v="480.39"/>
    <n v="3200.61"/>
    <n v="3200.61"/>
    <n v="0"/>
    <s v="no"/>
    <s v="spj14@my.fsu.edu"/>
    <n v="1"/>
    <n v="0"/>
    <n v="1"/>
    <s v="yes"/>
    <n v="2"/>
    <n v="0"/>
    <n v="0"/>
    <n v="0"/>
    <n v="3"/>
    <n v="3"/>
    <n v="49"/>
    <n v="26"/>
  </r>
  <r>
    <n v="41414"/>
    <x v="1"/>
    <s v="Hilltop"/>
    <n v="488"/>
    <x v="4"/>
    <n v="5"/>
    <n v="828"/>
    <n v="454"/>
    <n v="0"/>
    <n v="1282"/>
    <n v="1282"/>
    <n v="256.39999999999998"/>
    <n v="256.39999999999998"/>
    <n v="6560"/>
    <n v="833.3"/>
    <n v="0"/>
    <n v="0"/>
    <n v="25.64"/>
    <s v="no"/>
    <s v="yes"/>
    <n v="858.94"/>
    <n v="5701.06"/>
    <n v="5701.06"/>
    <n v="0"/>
    <s v="no"/>
    <s v="samantha.vandyke1989@gmail.com"/>
    <n v="1"/>
    <n v="0"/>
    <n v="1"/>
    <s v="yes"/>
    <n v="3"/>
    <n v="0"/>
    <n v="16"/>
    <n v="0"/>
    <n v="0"/>
    <n v="0"/>
    <n v="252"/>
    <n v="89.333299999999994"/>
  </r>
  <r>
    <n v="41425"/>
    <x v="1"/>
    <s v="Hilltop"/>
    <n v="488"/>
    <x v="6"/>
    <n v="17"/>
    <n v="4476"/>
    <n v="675"/>
    <n v="99"/>
    <n v="5250"/>
    <n v="5151"/>
    <n v="308.82350000000002"/>
    <n v="303"/>
    <n v="26853"/>
    <n v="3412.5"/>
    <n v="0"/>
    <n v="0"/>
    <n v="105"/>
    <s v="no"/>
    <s v="yes"/>
    <n v="3517.5"/>
    <n v="23335.5"/>
    <n v="23335.5"/>
    <n v="0"/>
    <s v="no"/>
    <s v="jessicabinkerd@gmail.com"/>
    <n v="1"/>
    <n v="0"/>
    <n v="1"/>
    <s v="yes"/>
    <n v="16"/>
    <n v="0"/>
    <n v="186"/>
    <n v="0"/>
    <n v="98"/>
    <n v="98"/>
    <n v="1739"/>
    <n v="126.4375"/>
  </r>
  <r>
    <n v="41436"/>
    <x v="1"/>
    <s v="Hilltop"/>
    <n v="488"/>
    <x v="5"/>
    <n v="9"/>
    <n v="1512"/>
    <n v="1398"/>
    <n v="81"/>
    <n v="2991"/>
    <n v="2910"/>
    <n v="332.33330000000001"/>
    <n v="323.3"/>
    <n v="15287"/>
    <n v="1944.15"/>
    <n v="0"/>
    <n v="0"/>
    <n v="59.82"/>
    <s v="no"/>
    <s v="yes"/>
    <n v="2003.97"/>
    <n v="13283.03"/>
    <n v="13283.03"/>
    <n v="0"/>
    <s v="no"/>
    <s v="jasonandmaija@gmail.com"/>
    <n v="1"/>
    <n v="0"/>
    <n v="1"/>
    <s v="yes"/>
    <n v="7"/>
    <n v="0"/>
    <n v="34"/>
    <n v="0"/>
    <n v="50"/>
    <n v="50"/>
    <n v="1032"/>
    <n v="159.42859999999999"/>
  </r>
  <r>
    <n v="41439"/>
    <x v="1"/>
    <s v="Hilltop"/>
    <n v="488"/>
    <x v="0"/>
    <n v="14"/>
    <n v="3372"/>
    <n v="767"/>
    <n v="32"/>
    <n v="4171"/>
    <n v="4139"/>
    <n v="297.92860000000002"/>
    <n v="295.60000000000002"/>
    <n v="21336"/>
    <n v="2711.15"/>
    <n v="0"/>
    <n v="0"/>
    <n v="83.42"/>
    <s v="no"/>
    <s v="yes"/>
    <n v="2794.57"/>
    <n v="18541.43"/>
    <n v="18541.43"/>
    <n v="0"/>
    <s v="no"/>
    <s v="jamie.wolfgang09@gmail.com"/>
    <n v="1"/>
    <n v="0"/>
    <n v="1"/>
    <s v="yes"/>
    <n v="12"/>
    <n v="0"/>
    <n v="91"/>
    <n v="0"/>
    <n v="25"/>
    <n v="25"/>
    <n v="1377"/>
    <n v="124.41670000000001"/>
  </r>
  <r>
    <n v="41446"/>
    <x v="1"/>
    <s v="Hilltop"/>
    <n v="488"/>
    <x v="7"/>
    <n v="7"/>
    <n v="1080"/>
    <n v="1556"/>
    <n v="67"/>
    <n v="2703"/>
    <n v="2636"/>
    <n v="386.1429"/>
    <n v="376.6"/>
    <n v="13929"/>
    <n v="1756.95"/>
    <n v="0"/>
    <n v="0"/>
    <n v="0"/>
    <s v="no"/>
    <s v="no"/>
    <n v="1756.95"/>
    <n v="12172.05"/>
    <n v="12172.05"/>
    <n v="0"/>
    <s v="no"/>
    <s v="herman_intern@yahoo.com"/>
    <n v="1"/>
    <n v="0"/>
    <n v="1"/>
    <s v="yes"/>
    <n v="6"/>
    <n v="0"/>
    <n v="68"/>
    <n v="0"/>
    <n v="18"/>
    <n v="18"/>
    <n v="451"/>
    <n v="89.5"/>
  </r>
  <r>
    <n v="41448"/>
    <x v="1"/>
    <s v="Hilltop"/>
    <n v="488"/>
    <x v="0"/>
    <n v="8"/>
    <n v="0"/>
    <n v="2201"/>
    <n v="15"/>
    <n v="2216"/>
    <n v="2201"/>
    <n v="277"/>
    <n v="275.10000000000002"/>
    <n v="11309"/>
    <n v="1440.4"/>
    <n v="0"/>
    <n v="0"/>
    <n v="44.32"/>
    <s v="no"/>
    <s v="yes"/>
    <n v="1484.72"/>
    <n v="9824.2800000000007"/>
    <n v="9824.2800000000007"/>
    <n v="0"/>
    <s v="no"/>
    <s v="juliersaunders@outlook.com"/>
    <n v="1"/>
    <n v="0"/>
    <n v="1"/>
    <s v="yes"/>
    <n v="5"/>
    <n v="0"/>
    <n v="98"/>
    <n v="0"/>
    <n v="11"/>
    <n v="11"/>
    <n v="330"/>
    <n v="87.8"/>
  </r>
  <r>
    <n v="41462"/>
    <x v="1"/>
    <s v="Hilltop"/>
    <n v="488"/>
    <x v="0"/>
    <n v="9"/>
    <n v="2364"/>
    <n v="1534"/>
    <n v="33"/>
    <n v="3931"/>
    <n v="3898"/>
    <n v="436.77780000000001"/>
    <n v="433.1"/>
    <n v="20153"/>
    <n v="2555.15"/>
    <n v="0"/>
    <n v="0"/>
    <n v="0"/>
    <s v="no"/>
    <s v="no"/>
    <n v="2555.15"/>
    <n v="17597.849999999999"/>
    <n v="17597.849999999999"/>
    <n v="0"/>
    <s v="no"/>
    <s v="ashley.pavek@gmail.com"/>
    <n v="1"/>
    <n v="0"/>
    <n v="1"/>
    <s v="yes"/>
    <n v="10"/>
    <n v="0"/>
    <n v="68"/>
    <n v="0"/>
    <n v="33"/>
    <n v="33"/>
    <n v="1208"/>
    <n v="130.9"/>
  </r>
  <r>
    <n v="41463"/>
    <x v="1"/>
    <s v="Hilltop"/>
    <n v="488"/>
    <x v="6"/>
    <n v="7"/>
    <n v="1332"/>
    <n v="96"/>
    <n v="2"/>
    <n v="1430"/>
    <n v="1428"/>
    <n v="204.28569999999999"/>
    <n v="204"/>
    <n v="7325"/>
    <n v="929.5"/>
    <n v="0"/>
    <n v="0"/>
    <n v="28.6"/>
    <s v="no"/>
    <s v="yes"/>
    <n v="958.1"/>
    <n v="6366.9"/>
    <n v="6366.9"/>
    <n v="0"/>
    <s v="no"/>
    <s v="ketcham.natalie@gmail.com"/>
    <n v="1"/>
    <n v="0"/>
    <n v="1"/>
    <s v="yes"/>
    <n v="5"/>
    <n v="0"/>
    <n v="19"/>
    <n v="0"/>
    <n v="2"/>
    <n v="2"/>
    <n v="372"/>
    <n v="78.599999999999994"/>
  </r>
  <r>
    <n v="41468"/>
    <x v="1"/>
    <s v="Hilltop"/>
    <n v="488"/>
    <x v="0"/>
    <n v="4"/>
    <n v="348"/>
    <n v="17"/>
    <n v="0"/>
    <n v="365"/>
    <n v="365"/>
    <n v="91.25"/>
    <n v="91.3"/>
    <n v="1870"/>
    <n v="237.25"/>
    <n v="0"/>
    <n v="0"/>
    <n v="0"/>
    <s v="no"/>
    <s v="no"/>
    <n v="237.25"/>
    <n v="1632.75"/>
    <n v="1632.75"/>
    <n v="0"/>
    <s v="no"/>
    <s v="eernisselt@yahoo.com"/>
    <n v="1"/>
    <n v="0"/>
    <n v="1"/>
    <s v="yes"/>
    <n v="1"/>
    <n v="0"/>
    <n v="0"/>
    <n v="0"/>
    <n v="0"/>
    <n v="0"/>
    <n v="2"/>
    <n v="2"/>
  </r>
  <r>
    <n v="41473"/>
    <x v="1"/>
    <s v="Hilltop"/>
    <n v="488"/>
    <x v="5"/>
    <n v="4"/>
    <n v="672"/>
    <n v="168"/>
    <n v="1"/>
    <n v="841"/>
    <n v="840"/>
    <n v="210.25"/>
    <n v="210"/>
    <n v="4326"/>
    <n v="546.65"/>
    <n v="0"/>
    <n v="0"/>
    <n v="0"/>
    <s v="no"/>
    <s v="no"/>
    <n v="546.65"/>
    <n v="3779.35"/>
    <n v="3779.35"/>
    <n v="0"/>
    <s v="no"/>
    <s v="akmora2@gmail.com"/>
    <n v="1"/>
    <n v="0"/>
    <n v="1"/>
    <s v="yes"/>
    <n v="2"/>
    <n v="0"/>
    <n v="15"/>
    <n v="0"/>
    <n v="1"/>
    <n v="1"/>
    <n v="70"/>
    <n v="43"/>
  </r>
  <r>
    <n v="44101"/>
    <x v="1"/>
    <s v="Hilltop"/>
    <n v="488"/>
    <x v="0"/>
    <n v="13"/>
    <n v="1776"/>
    <n v="2234"/>
    <n v="23"/>
    <n v="4033"/>
    <n v="4010"/>
    <n v="310.23079999999999"/>
    <n v="308.5"/>
    <n v="20639"/>
    <n v="2621.45"/>
    <n v="0"/>
    <n v="0"/>
    <n v="80.66"/>
    <s v="no"/>
    <s v="yes"/>
    <n v="2702.11"/>
    <n v="17936.89"/>
    <n v="17936.89"/>
    <n v="0"/>
    <s v="no"/>
    <s v="habecky@hotmail.com"/>
    <n v="1"/>
    <n v="0"/>
    <n v="1"/>
    <s v="yes"/>
    <n v="10"/>
    <n v="0"/>
    <n v="114"/>
    <n v="0"/>
    <n v="21"/>
    <n v="21"/>
    <n v="1416"/>
    <n v="155.1"/>
  </r>
  <r>
    <n v="44124"/>
    <x v="1"/>
    <s v="Hilltop"/>
    <n v="488"/>
    <x v="6"/>
    <n v="2"/>
    <n v="0"/>
    <n v="196"/>
    <n v="1"/>
    <n v="197"/>
    <n v="196"/>
    <n v="98.5"/>
    <n v="98"/>
    <n v="998"/>
    <n v="128.05000000000001"/>
    <n v="0"/>
    <n v="0"/>
    <n v="0"/>
    <s v="no"/>
    <s v="no"/>
    <n v="128.05000000000001"/>
    <n v="869.95"/>
    <n v="998"/>
    <n v="-128.05000000000001"/>
    <s v="no"/>
    <s v="jamie.nieuwsma@gmail.com"/>
    <n v="1"/>
    <n v="0"/>
    <n v="1"/>
    <s v="yes"/>
    <n v="2"/>
    <n v="0"/>
    <n v="16"/>
    <n v="0"/>
    <n v="1"/>
    <n v="1"/>
    <n v="180"/>
    <n v="98.5"/>
  </r>
  <r>
    <n v="44125"/>
    <x v="1"/>
    <s v="Hilltop"/>
    <n v="488"/>
    <x v="6"/>
    <n v="7"/>
    <n v="2352"/>
    <n v="1113"/>
    <n v="76"/>
    <n v="3541"/>
    <n v="3465"/>
    <n v="505.8571"/>
    <n v="495"/>
    <n v="18094"/>
    <n v="2301.65"/>
    <n v="0"/>
    <n v="0"/>
    <n v="0"/>
    <s v="no"/>
    <s v="no"/>
    <n v="2301.65"/>
    <n v="15792.35"/>
    <n v="15792.35"/>
    <n v="0"/>
    <s v="no"/>
    <s v="raynaarionus@yahoo.com"/>
    <n v="1"/>
    <n v="0"/>
    <n v="1"/>
    <s v="yes"/>
    <n v="7"/>
    <n v="0"/>
    <n v="107"/>
    <n v="0"/>
    <n v="76"/>
    <n v="76"/>
    <n v="1248"/>
    <n v="204.42859999999999"/>
  </r>
  <r>
    <n v="50618"/>
    <x v="1"/>
    <s v="Hilltop"/>
    <n v="488"/>
    <x v="8"/>
    <n v="1"/>
    <n v="0"/>
    <n v="186"/>
    <n v="1"/>
    <n v="187"/>
    <n v="186"/>
    <n v="187"/>
    <n v="186"/>
    <n v="960"/>
    <n v="121.55"/>
    <n v="0"/>
    <n v="0"/>
    <n v="0"/>
    <s v="no"/>
    <s v="no"/>
    <n v="121.55"/>
    <n v="838.45"/>
    <n v="838.45"/>
    <n v="0"/>
    <s v="no"/>
    <s v="peeler96@gmail.com"/>
    <n v="1"/>
    <n v="0"/>
    <n v="1"/>
    <s v="yes"/>
    <n v="1"/>
    <n v="0"/>
    <n v="18"/>
    <n v="0"/>
    <n v="1"/>
    <n v="1"/>
    <n v="51"/>
    <n v="70"/>
  </r>
  <r>
    <n v="90488"/>
    <x v="1"/>
    <s v="Hilltop"/>
    <n v="488"/>
    <x v="1"/>
    <n v="0"/>
    <n v="0"/>
    <n v="0"/>
    <n v="0"/>
    <n v="0"/>
    <n v="0"/>
    <n v="0"/>
    <e v="#DIV/0!"/>
    <n v="0"/>
    <n v="0"/>
    <n v="0"/>
    <n v="0"/>
    <n v="0"/>
    <s v="yes"/>
    <s v="no"/>
    <n v="0"/>
    <n v="0"/>
    <n v="0"/>
    <n v="0"/>
    <s v="no"/>
    <s v="louisaotto87@gmail.com"/>
    <n v="0"/>
    <n v="1"/>
    <n v="1"/>
    <s v="yes"/>
    <n v="0"/>
    <n v="0"/>
    <n v="0"/>
    <n v="0"/>
    <n v="0"/>
    <n v="0"/>
    <n v="0"/>
    <n v="0"/>
  </r>
  <r>
    <n v="90999"/>
    <x v="6"/>
    <s v="HQ"/>
    <n v="999"/>
    <x v="0"/>
    <n v="0"/>
    <n v="0"/>
    <n v="0"/>
    <n v="0"/>
    <n v="0"/>
    <n v="0"/>
    <n v="0"/>
    <e v="#DIV/0!"/>
    <n v="0"/>
    <n v="0"/>
    <n v="0"/>
    <n v="0"/>
    <n v="0"/>
    <s v="no"/>
    <s v="no"/>
    <n v="0"/>
    <n v="0"/>
    <n v="0"/>
    <n v="0"/>
    <s v="no"/>
    <s v="kthunker@gmail.com"/>
    <n v="0"/>
    <n v="1"/>
    <n v="1"/>
    <s v="yes"/>
    <n v="0"/>
    <n v="0"/>
    <n v="0"/>
    <n v="0"/>
    <n v="0"/>
    <n v="0"/>
    <n v="0"/>
    <n v="0"/>
  </r>
  <r>
    <n v="99999"/>
    <x v="6"/>
    <s v="HQ"/>
    <n v="999"/>
    <x v="0"/>
    <n v="0"/>
    <n v="0"/>
    <n v="0"/>
    <n v="0"/>
    <n v="0"/>
    <n v="0"/>
    <n v="0"/>
    <e v="#DIV/0!"/>
    <n v="0"/>
    <n v="0"/>
    <n v="0"/>
    <n v="0"/>
    <n v="0"/>
    <s v="no"/>
    <s v="no"/>
    <n v="0"/>
    <n v="0"/>
    <n v="0"/>
    <n v="0"/>
    <s v="no"/>
    <s v="tarav13@gmail.com"/>
    <n v="0"/>
    <n v="1"/>
    <n v="1"/>
    <s v="yes"/>
    <n v="0"/>
    <n v="0"/>
    <n v="0"/>
    <n v="0"/>
    <n v="0"/>
    <n v="0"/>
    <n v="0"/>
    <n v="0"/>
  </r>
  <r>
    <n v="40221"/>
    <x v="1"/>
    <s v="Huron"/>
    <n v="460"/>
    <x v="4"/>
    <n v="5"/>
    <n v="840"/>
    <n v="441"/>
    <n v="8"/>
    <n v="1289"/>
    <n v="1281"/>
    <n v="257.8"/>
    <n v="256.2"/>
    <n v="6639"/>
    <n v="837.85"/>
    <n v="0"/>
    <n v="0"/>
    <n v="25.78"/>
    <s v="no"/>
    <s v="yes"/>
    <n v="863.63"/>
    <n v="5775.37"/>
    <n v="5775.37"/>
    <n v="0"/>
    <s v="no"/>
    <s v="eacastillo84@yahoo.com"/>
    <n v="1"/>
    <n v="0"/>
    <n v="1"/>
    <s v="yes"/>
    <n v="3"/>
    <n v="0"/>
    <n v="47"/>
    <n v="0"/>
    <n v="8"/>
    <n v="8"/>
    <n v="121"/>
    <n v="58.666699999999999"/>
  </r>
  <r>
    <n v="40245"/>
    <x v="1"/>
    <s v="Huron"/>
    <n v="460"/>
    <x v="0"/>
    <n v="5"/>
    <n v="948"/>
    <n v="173"/>
    <n v="14"/>
    <n v="1135"/>
    <n v="1121"/>
    <n v="227"/>
    <n v="224.2"/>
    <n v="5800"/>
    <n v="737.75"/>
    <n v="0"/>
    <n v="0"/>
    <n v="0"/>
    <s v="no"/>
    <s v="no"/>
    <n v="737.75"/>
    <n v="5062.25"/>
    <n v="5062.25"/>
    <n v="0"/>
    <s v="no"/>
    <s v="scwipf2011@hotmail.com"/>
    <n v="1"/>
    <n v="0"/>
    <n v="1"/>
    <s v="yes"/>
    <n v="4"/>
    <n v="0"/>
    <n v="63"/>
    <n v="0"/>
    <n v="2"/>
    <n v="2"/>
    <n v="121"/>
    <n v="46.5"/>
  </r>
  <r>
    <n v="42002"/>
    <x v="1"/>
    <s v="Huron"/>
    <n v="460"/>
    <x v="4"/>
    <n v="8"/>
    <n v="1932"/>
    <n v="437"/>
    <n v="0"/>
    <n v="2369"/>
    <n v="2369"/>
    <n v="296.125"/>
    <n v="296.10000000000002"/>
    <n v="12164"/>
    <n v="1539.85"/>
    <n v="0"/>
    <n v="0"/>
    <n v="47.38"/>
    <s v="no"/>
    <s v="yes"/>
    <n v="1587.23"/>
    <n v="10576.77"/>
    <n v="10576.77"/>
    <n v="0"/>
    <s v="no"/>
    <s v="tvstevens@live.com"/>
    <n v="1"/>
    <n v="0"/>
    <n v="1"/>
    <s v="yes"/>
    <n v="5"/>
    <n v="0"/>
    <n v="50"/>
    <n v="0"/>
    <n v="0"/>
    <n v="0"/>
    <n v="233"/>
    <n v="56.6"/>
  </r>
  <r>
    <n v="42125"/>
    <x v="1"/>
    <s v="Huron"/>
    <n v="460"/>
    <x v="0"/>
    <n v="5"/>
    <n v="240"/>
    <n v="345"/>
    <n v="0"/>
    <n v="585"/>
    <n v="585"/>
    <n v="117"/>
    <n v="117"/>
    <n v="2990"/>
    <n v="380.25"/>
    <n v="0"/>
    <n v="0"/>
    <n v="11.7"/>
    <s v="no"/>
    <s v="yes"/>
    <n v="391.95"/>
    <n v="2598.0500000000002"/>
    <n v="2598.0500000000002"/>
    <n v="0"/>
    <s v="no"/>
    <s v="dasch3777@gmail.com"/>
    <n v="1"/>
    <n v="0"/>
    <n v="1"/>
    <s v="yes"/>
    <n v="2"/>
    <n v="0"/>
    <n v="16"/>
    <n v="0"/>
    <n v="0"/>
    <n v="0"/>
    <n v="9"/>
    <n v="12.5"/>
  </r>
  <r>
    <n v="42203"/>
    <x v="1"/>
    <s v="Huron"/>
    <n v="460"/>
    <x v="5"/>
    <n v="5"/>
    <n v="1440"/>
    <n v="120"/>
    <n v="15"/>
    <n v="1575"/>
    <n v="1560"/>
    <n v="315"/>
    <n v="312"/>
    <n v="8060"/>
    <n v="1023.75"/>
    <n v="0"/>
    <n v="0"/>
    <n v="31.5"/>
    <s v="no"/>
    <s v="yes"/>
    <n v="1055.25"/>
    <n v="7004.75"/>
    <n v="7004.75"/>
    <n v="0"/>
    <s v="no"/>
    <s v="vickidant@gmail.com"/>
    <n v="1"/>
    <n v="0"/>
    <n v="1"/>
    <s v="yes"/>
    <n v="3"/>
    <n v="0"/>
    <n v="18"/>
    <n v="0"/>
    <n v="15"/>
    <n v="15"/>
    <n v="252"/>
    <n v="95"/>
  </r>
  <r>
    <n v="46282"/>
    <x v="1"/>
    <s v="Huron"/>
    <n v="460"/>
    <x v="2"/>
    <n v="3"/>
    <n v="660"/>
    <n v="263"/>
    <n v="4"/>
    <n v="927"/>
    <n v="923"/>
    <n v="309"/>
    <n v="307.7"/>
    <n v="4745"/>
    <n v="602.54999999999995"/>
    <n v="0"/>
    <n v="0"/>
    <n v="0"/>
    <s v="no"/>
    <s v="no"/>
    <n v="602.54999999999995"/>
    <n v="4142.45"/>
    <n v="4142.45"/>
    <n v="0"/>
    <s v="no"/>
    <s v="nadineh0709@live.com"/>
    <n v="1"/>
    <n v="0"/>
    <n v="1"/>
    <s v="yes"/>
    <n v="2"/>
    <n v="0"/>
    <n v="12"/>
    <n v="0"/>
    <n v="0"/>
    <n v="0"/>
    <n v="166"/>
    <n v="89"/>
  </r>
  <r>
    <n v="50708"/>
    <x v="1"/>
    <s v="Huron"/>
    <n v="460"/>
    <x v="0"/>
    <n v="3"/>
    <n v="2724"/>
    <n v="1157"/>
    <n v="110"/>
    <n v="3991"/>
    <n v="3881"/>
    <n v="1330.3333"/>
    <n v="1293.7"/>
    <n v="20416"/>
    <n v="2594.15"/>
    <n v="0"/>
    <n v="0"/>
    <n v="79.819999999999993"/>
    <s v="no"/>
    <s v="yes"/>
    <n v="2673.97"/>
    <n v="17742.03"/>
    <n v="17742.03"/>
    <n v="0"/>
    <s v="no"/>
    <s v="cassidysmommyy@gmail.com"/>
    <n v="1"/>
    <n v="0"/>
    <n v="1"/>
    <s v="yes"/>
    <n v="2"/>
    <n v="0"/>
    <n v="233"/>
    <n v="0"/>
    <n v="25"/>
    <n v="25"/>
    <n v="626"/>
    <n v="442"/>
  </r>
  <r>
    <n v="50709"/>
    <x v="1"/>
    <s v="Huron"/>
    <n v="460"/>
    <x v="0"/>
    <n v="2"/>
    <n v="0"/>
    <n v="145"/>
    <n v="0"/>
    <n v="145"/>
    <n v="145"/>
    <n v="72.5"/>
    <n v="72.5"/>
    <n v="742"/>
    <n v="94.25"/>
    <n v="0"/>
    <n v="0"/>
    <n v="0"/>
    <s v="no"/>
    <s v="no"/>
    <n v="94.25"/>
    <n v="647.75"/>
    <n v="647.75"/>
    <n v="0"/>
    <s v="no"/>
    <s v="andrewjessicaroeber@gmail.com"/>
    <n v="1"/>
    <n v="0"/>
    <n v="1"/>
    <s v="yes"/>
    <n v="0"/>
    <n v="0"/>
    <n v="0"/>
    <n v="0"/>
    <n v="0"/>
    <n v="0"/>
    <n v="0"/>
    <n v="0"/>
  </r>
  <r>
    <n v="51007"/>
    <x v="1"/>
    <s v="Huron"/>
    <n v="460"/>
    <x v="0"/>
    <n v="7"/>
    <n v="840"/>
    <n v="482"/>
    <n v="0"/>
    <n v="1322"/>
    <n v="1322"/>
    <n v="188.8571"/>
    <n v="188.9"/>
    <n v="6753"/>
    <n v="859.3"/>
    <n v="0"/>
    <n v="0"/>
    <n v="26.44"/>
    <s v="no"/>
    <s v="yes"/>
    <n v="885.74"/>
    <n v="5867.26"/>
    <n v="5867.26"/>
    <n v="0"/>
    <s v="no"/>
    <s v="dasch3777@gmail.com"/>
    <n v="1"/>
    <n v="0"/>
    <n v="1"/>
    <s v="yes"/>
    <n v="1"/>
    <n v="0"/>
    <n v="7"/>
    <n v="0"/>
    <n v="0"/>
    <n v="0"/>
    <n v="5"/>
    <n v="12"/>
  </r>
  <r>
    <n v="51008"/>
    <x v="1"/>
    <s v="Huron"/>
    <n v="460"/>
    <x v="0"/>
    <n v="1"/>
    <n v="0"/>
    <n v="406"/>
    <n v="4"/>
    <n v="410"/>
    <n v="406"/>
    <n v="410"/>
    <n v="406"/>
    <n v="2109"/>
    <n v="266.5"/>
    <n v="0"/>
    <n v="0"/>
    <n v="8.1999999999999993"/>
    <s v="no"/>
    <s v="yes"/>
    <n v="274.7"/>
    <n v="1834.3"/>
    <n v="1834.3"/>
    <n v="0"/>
    <s v="no"/>
    <s v="heupel_whitney@hotmail.com"/>
    <n v="1"/>
    <n v="0"/>
    <n v="1"/>
    <s v="yes"/>
    <n v="1"/>
    <n v="0"/>
    <n v="12"/>
    <n v="0"/>
    <n v="4"/>
    <n v="4"/>
    <n v="78"/>
    <n v="94"/>
  </r>
  <r>
    <n v="51009"/>
    <x v="1"/>
    <s v="Huron"/>
    <n v="460"/>
    <x v="0"/>
    <n v="9"/>
    <n v="1332"/>
    <n v="159"/>
    <n v="0"/>
    <n v="1491"/>
    <n v="1491"/>
    <n v="165.66669999999999"/>
    <n v="165.7"/>
    <n v="7674"/>
    <n v="969.15"/>
    <n v="0"/>
    <n v="0"/>
    <n v="0"/>
    <s v="no"/>
    <s v="no"/>
    <n v="969.15"/>
    <n v="6704.85"/>
    <n v="6704.85"/>
    <n v="0"/>
    <s v="no"/>
    <s v="jackie123teresa@gmail.com"/>
    <n v="1"/>
    <n v="0"/>
    <n v="1"/>
    <s v="yes"/>
    <n v="3"/>
    <n v="0"/>
    <n v="15"/>
    <n v="0"/>
    <n v="0"/>
    <n v="0"/>
    <n v="126"/>
    <n v="47"/>
  </r>
  <r>
    <n v="90460"/>
    <x v="1"/>
    <s v="Huron"/>
    <n v="460"/>
    <x v="1"/>
    <n v="0"/>
    <n v="0"/>
    <n v="0"/>
    <n v="0"/>
    <n v="0"/>
    <n v="0"/>
    <n v="0"/>
    <e v="#DIV/0!"/>
    <n v="0"/>
    <n v="0"/>
    <n v="0"/>
    <n v="0"/>
    <n v="0"/>
    <s v="yes"/>
    <s v="no"/>
    <n v="0"/>
    <n v="0"/>
    <n v="0"/>
    <n v="0"/>
    <s v="no"/>
    <m/>
    <n v="0"/>
    <n v="1"/>
    <n v="1"/>
    <s v="yes"/>
    <n v="0"/>
    <n v="0"/>
    <n v="0"/>
    <n v="0"/>
    <n v="0"/>
    <n v="0"/>
    <n v="0"/>
    <n v="0"/>
  </r>
  <r>
    <n v="30000"/>
    <x v="2"/>
    <s v="Jamestown"/>
    <n v="290"/>
    <x v="0"/>
    <n v="1"/>
    <n v="396"/>
    <n v="336"/>
    <n v="0"/>
    <n v="732"/>
    <n v="732"/>
    <n v="732"/>
    <n v="732"/>
    <n v="3749"/>
    <n v="475.8"/>
    <n v="0"/>
    <n v="0"/>
    <n v="14.64"/>
    <s v="no"/>
    <s v="yes"/>
    <n v="490.44"/>
    <n v="3258.56"/>
    <n v="3258.56"/>
    <n v="0"/>
    <s v="no"/>
    <s v="dkta584@hotmail.com"/>
    <n v="1"/>
    <n v="0"/>
    <n v="1"/>
    <s v="yes"/>
    <n v="1"/>
    <n v="0"/>
    <n v="8"/>
    <n v="0"/>
    <n v="0"/>
    <n v="0"/>
    <n v="0"/>
    <n v="8"/>
  </r>
  <r>
    <n v="30217"/>
    <x v="2"/>
    <s v="Jamestown"/>
    <n v="290"/>
    <x v="3"/>
    <n v="3"/>
    <n v="636"/>
    <n v="60"/>
    <n v="2"/>
    <n v="698"/>
    <n v="696"/>
    <n v="232.66669999999999"/>
    <n v="232"/>
    <n v="3567"/>
    <n v="453.7"/>
    <n v="0"/>
    <n v="0"/>
    <n v="13.96"/>
    <s v="no"/>
    <s v="yes"/>
    <n v="467.66"/>
    <n v="3099.34"/>
    <n v="3099.34"/>
    <n v="0"/>
    <s v="no"/>
    <s v="bellasmommy7@hotmail.com"/>
    <n v="1"/>
    <n v="0"/>
    <n v="1"/>
    <s v="yes"/>
    <n v="2"/>
    <n v="0"/>
    <n v="0"/>
    <n v="0"/>
    <n v="2"/>
    <n v="2"/>
    <n v="53"/>
    <n v="27.5"/>
  </r>
  <r>
    <n v="30291"/>
    <x v="2"/>
    <s v="Jamestown"/>
    <n v="290"/>
    <x v="2"/>
    <n v="3"/>
    <n v="108"/>
    <n v="56"/>
    <n v="0"/>
    <n v="164"/>
    <n v="164"/>
    <n v="54.666699999999999"/>
    <n v="54.7"/>
    <n v="852"/>
    <n v="106.6"/>
    <n v="0"/>
    <n v="0"/>
    <n v="3.28"/>
    <s v="no"/>
    <s v="yes"/>
    <n v="109.88"/>
    <n v="742.12"/>
    <n v="742.12"/>
    <n v="0"/>
    <s v="no"/>
    <s v="jhertz@daktel.com"/>
    <n v="1"/>
    <n v="0"/>
    <n v="1"/>
    <s v="yes"/>
    <n v="2"/>
    <n v="0"/>
    <n v="0"/>
    <n v="0"/>
    <n v="0"/>
    <n v="0"/>
    <n v="33"/>
    <n v="16.5"/>
  </r>
  <r>
    <n v="30471"/>
    <x v="2"/>
    <s v="Jamestown"/>
    <n v="290"/>
    <x v="0"/>
    <n v="2"/>
    <n v="372"/>
    <n v="-24"/>
    <n v="0"/>
    <n v="348"/>
    <n v="348"/>
    <n v="174"/>
    <n v="174"/>
    <n v="1776"/>
    <n v="226.2"/>
    <n v="0"/>
    <n v="0"/>
    <n v="6.96"/>
    <s v="no"/>
    <s v="yes"/>
    <n v="233.16"/>
    <n v="1542.84"/>
    <n v="1542.84"/>
    <n v="0"/>
    <s v="no"/>
    <s v="nursenellie1995@gmail.com"/>
    <n v="1"/>
    <n v="0"/>
    <n v="1"/>
    <s v="yes"/>
    <n v="1"/>
    <n v="0"/>
    <n v="0"/>
    <n v="0"/>
    <n v="0"/>
    <n v="0"/>
    <n v="66"/>
    <n v="66"/>
  </r>
  <r>
    <n v="30558"/>
    <x v="2"/>
    <s v="Jamestown"/>
    <n v="290"/>
    <x v="4"/>
    <n v="7"/>
    <n v="2688"/>
    <n v="998"/>
    <n v="13"/>
    <n v="3699"/>
    <n v="3686"/>
    <n v="528.42859999999996"/>
    <n v="526.6"/>
    <n v="18863"/>
    <n v="2404.35"/>
    <n v="0"/>
    <n v="0"/>
    <n v="73.98"/>
    <s v="no"/>
    <s v="yes"/>
    <n v="2478.33"/>
    <n v="16384.669999999998"/>
    <n v="16384.669999999998"/>
    <n v="0"/>
    <s v="no"/>
    <s v="widmerbeth@gmail.com"/>
    <n v="1"/>
    <n v="0"/>
    <n v="1"/>
    <s v="yes"/>
    <n v="3"/>
    <n v="0"/>
    <n v="85"/>
    <n v="0"/>
    <n v="8"/>
    <n v="8"/>
    <n v="414"/>
    <n v="169"/>
  </r>
  <r>
    <n v="30694"/>
    <x v="2"/>
    <s v="Jamestown"/>
    <n v="290"/>
    <x v="4"/>
    <n v="8"/>
    <n v="1584"/>
    <n v="436"/>
    <n v="21"/>
    <n v="2041"/>
    <n v="2020"/>
    <n v="255.125"/>
    <n v="252.5"/>
    <n v="10434"/>
    <n v="1326.65"/>
    <n v="0"/>
    <n v="0"/>
    <n v="40.82"/>
    <s v="no"/>
    <s v="yes"/>
    <n v="1367.47"/>
    <n v="9066.5300000000007"/>
    <n v="9066.5300000000007"/>
    <n v="0"/>
    <s v="no"/>
    <s v="nikkidomke@gmail.com"/>
    <n v="1"/>
    <n v="0"/>
    <n v="1"/>
    <s v="yes"/>
    <n v="3"/>
    <n v="0"/>
    <n v="27"/>
    <n v="0"/>
    <n v="21"/>
    <n v="21"/>
    <n v="157"/>
    <n v="68.333299999999994"/>
  </r>
  <r>
    <n v="30971"/>
    <x v="2"/>
    <s v="Jamestown"/>
    <n v="290"/>
    <x v="5"/>
    <n v="8"/>
    <n v="1116"/>
    <n v="-20"/>
    <n v="10"/>
    <n v="1106"/>
    <n v="1096"/>
    <n v="138.25"/>
    <n v="137"/>
    <n v="5704"/>
    <n v="718.9"/>
    <n v="0"/>
    <n v="0"/>
    <n v="22.12"/>
    <s v="no"/>
    <s v="yes"/>
    <n v="741.02"/>
    <n v="4962.9799999999996"/>
    <n v="4962.9799999999996"/>
    <n v="0"/>
    <s v="no"/>
    <s v="widmermac28@gmail.com"/>
    <n v="1"/>
    <n v="0"/>
    <n v="1"/>
    <s v="yes"/>
    <n v="3"/>
    <n v="0"/>
    <n v="10"/>
    <n v="0"/>
    <n v="10"/>
    <n v="10"/>
    <n v="110"/>
    <n v="43.333300000000001"/>
  </r>
  <r>
    <n v="30984"/>
    <x v="2"/>
    <s v="Jamestown"/>
    <n v="290"/>
    <x v="0"/>
    <n v="4"/>
    <n v="492"/>
    <n v="49"/>
    <n v="0"/>
    <n v="541"/>
    <n v="541"/>
    <n v="135.25"/>
    <n v="135.30000000000001"/>
    <n v="2758"/>
    <n v="351.65"/>
    <n v="0"/>
    <n v="0"/>
    <n v="0"/>
    <s v="no"/>
    <s v="no"/>
    <n v="351.65"/>
    <n v="2406.35"/>
    <n v="2406.35"/>
    <n v="0"/>
    <s v="no"/>
    <s v="denise.jensen@annecenter.org"/>
    <n v="1"/>
    <n v="0"/>
    <n v="1"/>
    <s v="yes"/>
    <n v="1"/>
    <n v="0"/>
    <n v="8"/>
    <n v="0"/>
    <n v="0"/>
    <n v="0"/>
    <n v="0"/>
    <n v="8"/>
  </r>
  <r>
    <n v="31025"/>
    <x v="2"/>
    <s v="Jamestown"/>
    <n v="290"/>
    <x v="5"/>
    <n v="10"/>
    <n v="1968"/>
    <n v="2035"/>
    <n v="11"/>
    <n v="4014"/>
    <n v="4003"/>
    <n v="401.4"/>
    <n v="400.3"/>
    <n v="20506"/>
    <n v="2609.1"/>
    <n v="0"/>
    <n v="0"/>
    <n v="80.28"/>
    <s v="no"/>
    <s v="yes"/>
    <n v="2689.38"/>
    <n v="17816.62"/>
    <n v="17816.62"/>
    <n v="0"/>
    <s v="no"/>
    <s v="awald_2004@hotmail.com"/>
    <n v="1"/>
    <n v="0"/>
    <n v="1"/>
    <s v="yes"/>
    <n v="6"/>
    <n v="0"/>
    <n v="83"/>
    <n v="0"/>
    <n v="11"/>
    <n v="11"/>
    <n v="402"/>
    <n v="82.666700000000006"/>
  </r>
  <r>
    <n v="33018"/>
    <x v="2"/>
    <s v="Jamestown"/>
    <n v="290"/>
    <x v="6"/>
    <n v="8"/>
    <n v="1164"/>
    <n v="565"/>
    <n v="6"/>
    <n v="1735"/>
    <n v="1729"/>
    <n v="216.875"/>
    <n v="216.1"/>
    <n v="8910"/>
    <n v="1127.75"/>
    <n v="0"/>
    <n v="0"/>
    <n v="34.700000000000003"/>
    <s v="no"/>
    <s v="yes"/>
    <n v="1162.45"/>
    <n v="7747.55"/>
    <n v="7747.55"/>
    <n v="0"/>
    <s v="no"/>
    <s v="widmerbeth@gmail.com"/>
    <n v="1"/>
    <n v="0"/>
    <n v="1"/>
    <s v="yes"/>
    <n v="5"/>
    <n v="0"/>
    <n v="32"/>
    <n v="0"/>
    <n v="0"/>
    <n v="0"/>
    <n v="124"/>
    <n v="31.2"/>
  </r>
  <r>
    <n v="80104"/>
    <x v="2"/>
    <s v="Jamestown"/>
    <n v="290"/>
    <x v="7"/>
    <n v="8"/>
    <n v="1248"/>
    <n v="2217"/>
    <n v="9"/>
    <n v="3474"/>
    <n v="3465"/>
    <n v="434.25"/>
    <n v="433.1"/>
    <n v="17762"/>
    <n v="2258.1"/>
    <n v="0"/>
    <n v="0"/>
    <n v="0"/>
    <s v="no"/>
    <s v="no"/>
    <n v="2258.1"/>
    <n v="15503.9"/>
    <n v="15503.9"/>
    <n v="0"/>
    <s v="no"/>
    <s v="cheryldewald@hotmail.com"/>
    <n v="1"/>
    <n v="0"/>
    <n v="1"/>
    <s v="yes"/>
    <n v="5"/>
    <n v="0"/>
    <n v="58"/>
    <n v="0"/>
    <n v="0"/>
    <n v="0"/>
    <n v="89"/>
    <n v="29.4"/>
  </r>
  <r>
    <n v="80106"/>
    <x v="2"/>
    <s v="Jamestown"/>
    <n v="290"/>
    <x v="6"/>
    <n v="3"/>
    <n v="840"/>
    <n v="198"/>
    <n v="15"/>
    <n v="1053"/>
    <n v="1038"/>
    <n v="351"/>
    <n v="346"/>
    <n v="5372"/>
    <n v="684.45"/>
    <n v="0"/>
    <n v="0"/>
    <n v="0"/>
    <s v="no"/>
    <s v="no"/>
    <n v="684.45"/>
    <n v="4687.55"/>
    <n v="4687.55"/>
    <n v="0"/>
    <s v="no"/>
    <s v="cheryldewald@hotmail.com"/>
    <n v="1"/>
    <n v="0"/>
    <n v="1"/>
    <s v="yes"/>
    <n v="2"/>
    <n v="0"/>
    <n v="38"/>
    <n v="0"/>
    <n v="5"/>
    <n v="5"/>
    <n v="93"/>
    <n v="68"/>
  </r>
  <r>
    <n v="90290"/>
    <x v="2"/>
    <s v="Jamestown"/>
    <n v="290"/>
    <x v="1"/>
    <n v="0"/>
    <n v="0"/>
    <n v="0"/>
    <n v="0"/>
    <n v="0"/>
    <n v="0"/>
    <n v="0"/>
    <e v="#DIV/0!"/>
    <n v="0"/>
    <n v="0"/>
    <n v="0"/>
    <n v="0"/>
    <n v="0"/>
    <s v="yes"/>
    <s v="no"/>
    <n v="0"/>
    <n v="0"/>
    <n v="0"/>
    <n v="0"/>
    <s v="no"/>
    <s v="sally.domke@gmail.com"/>
    <n v="0"/>
    <n v="1"/>
    <n v="1"/>
    <s v="yes"/>
    <n v="0"/>
    <n v="0"/>
    <n v="0"/>
    <n v="0"/>
    <n v="0"/>
    <n v="0"/>
    <n v="0"/>
    <n v="0"/>
  </r>
  <r>
    <n v="31001"/>
    <x v="3"/>
    <s v="Kittson / Hallock / Kennedy"/>
    <n v="250"/>
    <x v="0"/>
    <n v="7"/>
    <n v="1764"/>
    <n v="126"/>
    <n v="2"/>
    <n v="1892"/>
    <n v="1890"/>
    <n v="270.28570000000002"/>
    <n v="270"/>
    <n v="9616"/>
    <n v="1229.8"/>
    <n v="0"/>
    <n v="0"/>
    <n v="37.840000000000003"/>
    <s v="no"/>
    <s v="yes"/>
    <n v="1267.6400000000001"/>
    <n v="8348.36"/>
    <n v="8348.36"/>
    <n v="0"/>
    <s v="no"/>
    <s v="jjohnston@wiktel.com"/>
    <n v="1"/>
    <n v="0"/>
    <n v="1"/>
    <s v="yes"/>
    <n v="4"/>
    <n v="0"/>
    <n v="10"/>
    <n v="0"/>
    <n v="2"/>
    <n v="2"/>
    <n v="142"/>
    <n v="38.5"/>
  </r>
  <r>
    <n v="90250"/>
    <x v="3"/>
    <s v="Kittson / Hallock / Kennedy"/>
    <n v="250"/>
    <x v="1"/>
    <n v="0"/>
    <n v="0"/>
    <n v="0"/>
    <n v="0"/>
    <n v="0"/>
    <n v="0"/>
    <n v="0"/>
    <e v="#DIV/0!"/>
    <n v="0"/>
    <n v="0"/>
    <n v="0"/>
    <n v="0"/>
    <n v="0"/>
    <s v="yes"/>
    <s v="no"/>
    <n v="0"/>
    <n v="0"/>
    <n v="0"/>
    <n v="0"/>
    <s v="no"/>
    <s v="jjohnston@wiktel.com"/>
    <n v="0"/>
    <n v="1"/>
    <n v="1"/>
    <s v="yes"/>
    <n v="0"/>
    <n v="0"/>
    <n v="0"/>
    <n v="0"/>
    <n v="0"/>
    <n v="0"/>
    <n v="0"/>
    <n v="0"/>
  </r>
  <r>
    <n v="40075"/>
    <x v="1"/>
    <s v="Lake / Moody County"/>
    <n v="513"/>
    <x v="0"/>
    <n v="4"/>
    <n v="1104"/>
    <n v="81"/>
    <n v="2"/>
    <n v="1187"/>
    <n v="1185"/>
    <n v="296.75"/>
    <n v="296.3"/>
    <n v="6048"/>
    <n v="771.55"/>
    <n v="0"/>
    <n v="0"/>
    <n v="0"/>
    <s v="no"/>
    <s v="no"/>
    <n v="771.55"/>
    <n v="5276.45"/>
    <n v="5276.45"/>
    <n v="0"/>
    <s v="no"/>
    <s v="jnjhasleton@gmail.com"/>
    <n v="1"/>
    <n v="0"/>
    <n v="1"/>
    <s v="yes"/>
    <n v="3"/>
    <n v="0"/>
    <n v="17"/>
    <n v="0"/>
    <n v="2"/>
    <n v="2"/>
    <n v="215"/>
    <n v="78"/>
  </r>
  <r>
    <n v="41421"/>
    <x v="1"/>
    <s v="Lake / Moody County"/>
    <n v="513"/>
    <x v="0"/>
    <n v="9"/>
    <n v="312"/>
    <n v="695"/>
    <n v="9"/>
    <n v="1016"/>
    <n v="1007"/>
    <n v="112.88890000000001"/>
    <n v="111.9"/>
    <n v="5204"/>
    <n v="660.4"/>
    <n v="0"/>
    <n v="0"/>
    <n v="20.32"/>
    <s v="no"/>
    <s v="yes"/>
    <n v="680.72"/>
    <n v="4523.28"/>
    <n v="4523.28"/>
    <n v="0"/>
    <s v="no"/>
    <s v="mishelle96@yahoo.com"/>
    <n v="1"/>
    <n v="0"/>
    <n v="1"/>
    <s v="yes"/>
    <n v="7"/>
    <n v="0"/>
    <n v="105"/>
    <n v="0"/>
    <n v="9"/>
    <n v="9"/>
    <n v="211"/>
    <n v="46.428600000000003"/>
  </r>
  <r>
    <n v="50736"/>
    <x v="1"/>
    <s v="Lake / Moody County"/>
    <n v="513"/>
    <x v="0"/>
    <n v="11"/>
    <n v="2424"/>
    <n v="368"/>
    <n v="22"/>
    <n v="2814"/>
    <n v="2792"/>
    <n v="255.81819999999999"/>
    <n v="253.8"/>
    <n v="14374"/>
    <n v="1829.1"/>
    <n v="0"/>
    <n v="0"/>
    <n v="56.28"/>
    <s v="no"/>
    <s v="yes"/>
    <n v="1885.38"/>
    <n v="12488.62"/>
    <n v="12488.62"/>
    <n v="0"/>
    <s v="no"/>
    <s v="traci_gabrielson@hotmail.com"/>
    <n v="1"/>
    <n v="0"/>
    <n v="1"/>
    <s v="yes"/>
    <n v="6"/>
    <n v="0"/>
    <n v="62"/>
    <n v="0"/>
    <n v="22"/>
    <n v="22"/>
    <n v="256"/>
    <n v="56.666699999999999"/>
  </r>
  <r>
    <n v="50737"/>
    <x v="1"/>
    <s v="Lake / Moody County"/>
    <n v="513"/>
    <x v="0"/>
    <n v="8"/>
    <n v="1296"/>
    <n v="1322"/>
    <n v="2"/>
    <n v="2620"/>
    <n v="2618"/>
    <n v="327.5"/>
    <n v="327.3"/>
    <n v="13319"/>
    <n v="1703"/>
    <n v="0"/>
    <n v="0"/>
    <n v="0"/>
    <s v="no"/>
    <s v="no"/>
    <n v="1703"/>
    <n v="11616"/>
    <n v="11616"/>
    <n v="0"/>
    <s v="no"/>
    <s v="timmtessa@gmail.com"/>
    <n v="1"/>
    <n v="0"/>
    <n v="1"/>
    <s v="yes"/>
    <n v="4"/>
    <n v="0"/>
    <n v="98"/>
    <n v="0"/>
    <n v="2"/>
    <n v="2"/>
    <n v="59"/>
    <n v="39.75"/>
  </r>
  <r>
    <n v="90513"/>
    <x v="1"/>
    <s v="Lake / Moody County"/>
    <n v="513"/>
    <x v="1"/>
    <n v="3"/>
    <n v="288"/>
    <n v="608"/>
    <n v="11"/>
    <n v="907"/>
    <n v="896"/>
    <n v="302.33330000000001"/>
    <n v="298.7"/>
    <n v="4634"/>
    <n v="589.54999999999995"/>
    <n v="0"/>
    <n v="0"/>
    <n v="-589.54999999999995"/>
    <s v="yes"/>
    <s v="no"/>
    <n v="0"/>
    <n v="4634"/>
    <n v="4634"/>
    <n v="0"/>
    <s v="no"/>
    <s v="traci_gabrielson@hotmail.com"/>
    <n v="1"/>
    <n v="0"/>
    <n v="1"/>
    <s v="yes"/>
    <n v="3"/>
    <n v="0"/>
    <n v="68"/>
    <n v="0"/>
    <n v="11"/>
    <n v="11"/>
    <n v="253"/>
    <n v="110.66670000000001"/>
  </r>
  <r>
    <n v="30481"/>
    <x v="2"/>
    <s v="Lisbon / Gwinner"/>
    <n v="283"/>
    <x v="0"/>
    <n v="8"/>
    <n v="3324"/>
    <n v="1651"/>
    <n v="8"/>
    <n v="4983"/>
    <n v="4975"/>
    <n v="622.875"/>
    <n v="621.9"/>
    <n v="25499"/>
    <n v="3238.95"/>
    <n v="0"/>
    <n v="0"/>
    <n v="99.66"/>
    <s v="no"/>
    <s v="yes"/>
    <n v="3338.61"/>
    <n v="22160.39"/>
    <n v="22160.39"/>
    <n v="0"/>
    <s v="no"/>
    <s v="j_birchem@hotmail.com"/>
    <n v="1"/>
    <n v="0"/>
    <n v="1"/>
    <s v="yes"/>
    <n v="6"/>
    <n v="0"/>
    <n v="120"/>
    <n v="0"/>
    <n v="8"/>
    <n v="8"/>
    <n v="427"/>
    <n v="92.5"/>
  </r>
  <r>
    <n v="90283"/>
    <x v="2"/>
    <s v="Lisbon / Gwinner"/>
    <n v="283"/>
    <x v="1"/>
    <n v="1"/>
    <n v="0"/>
    <n v="126"/>
    <n v="0"/>
    <n v="126"/>
    <n v="126"/>
    <n v="126"/>
    <n v="126"/>
    <n v="639"/>
    <n v="81.900000000000006"/>
    <n v="0"/>
    <n v="0"/>
    <n v="-81.900000000000006"/>
    <s v="yes"/>
    <s v="no"/>
    <n v="0"/>
    <n v="639"/>
    <n v="639"/>
    <n v="0"/>
    <s v="no"/>
    <m/>
    <n v="1"/>
    <n v="0"/>
    <n v="1"/>
    <s v="yes"/>
    <n v="1"/>
    <n v="0"/>
    <n v="73"/>
    <n v="0"/>
    <n v="0"/>
    <n v="0"/>
    <n v="0"/>
    <n v="73"/>
  </r>
  <r>
    <n v="40078"/>
    <x v="0"/>
    <s v="Lyon County"/>
    <n v="515"/>
    <x v="0"/>
    <n v="11"/>
    <n v="1536"/>
    <n v="441"/>
    <n v="6"/>
    <n v="1983"/>
    <n v="1977"/>
    <n v="180.27269999999999"/>
    <n v="179.7"/>
    <n v="10212"/>
    <n v="1288.95"/>
    <n v="0"/>
    <n v="0"/>
    <n v="0"/>
    <s v="no"/>
    <s v="no"/>
    <n v="1288.95"/>
    <n v="8923.0499999999993"/>
    <n v="8923.0499999999993"/>
    <n v="0"/>
    <s v="no"/>
    <s v="kaylagerloff@gmail.com"/>
    <n v="1"/>
    <n v="0"/>
    <n v="1"/>
    <s v="yes"/>
    <n v="7"/>
    <n v="0"/>
    <n v="44"/>
    <n v="0"/>
    <n v="6"/>
    <n v="6"/>
    <n v="358"/>
    <n v="58.285699999999999"/>
  </r>
  <r>
    <n v="40265"/>
    <x v="0"/>
    <s v="Lyon County"/>
    <n v="515"/>
    <x v="3"/>
    <n v="3"/>
    <n v="960"/>
    <n v="695"/>
    <n v="39"/>
    <n v="1694"/>
    <n v="1655"/>
    <n v="564.66669999999999"/>
    <n v="551.70000000000005"/>
    <n v="8693"/>
    <n v="1101.0999999999999"/>
    <n v="0"/>
    <n v="0"/>
    <n v="33.880000000000003"/>
    <s v="no"/>
    <s v="yes"/>
    <n v="1134.98"/>
    <n v="7558.02"/>
    <n v="7558.02"/>
    <n v="0"/>
    <s v="no"/>
    <s v="luvtheks@yahoo.com"/>
    <n v="1"/>
    <n v="0"/>
    <n v="1"/>
    <s v="yes"/>
    <n v="3"/>
    <n v="0"/>
    <n v="64"/>
    <n v="0"/>
    <n v="27"/>
    <n v="27"/>
    <n v="486"/>
    <n v="192.33330000000001"/>
  </r>
  <r>
    <n v="53124"/>
    <x v="0"/>
    <s v="Lyon County"/>
    <n v="515"/>
    <x v="7"/>
    <n v="7"/>
    <n v="552"/>
    <n v="1943"/>
    <n v="12"/>
    <n v="2507"/>
    <n v="2495"/>
    <n v="358.1429"/>
    <n v="356.4"/>
    <n v="12844"/>
    <n v="1629.55"/>
    <n v="0"/>
    <n v="0"/>
    <n v="0"/>
    <s v="no"/>
    <s v="no"/>
    <n v="1629.55"/>
    <n v="11214.45"/>
    <n v="11214.45"/>
    <n v="0"/>
    <s v="no"/>
    <s v="carealot51246@yahoo.com"/>
    <n v="1"/>
    <n v="0"/>
    <n v="1"/>
    <s v="yes"/>
    <n v="4"/>
    <n v="0"/>
    <n v="51"/>
    <n v="0"/>
    <n v="12"/>
    <n v="12"/>
    <n v="518"/>
    <n v="145.25"/>
  </r>
  <r>
    <n v="90515"/>
    <x v="0"/>
    <s v="Lyon County"/>
    <n v="515"/>
    <x v="1"/>
    <n v="0"/>
    <n v="0"/>
    <n v="0"/>
    <n v="0"/>
    <n v="0"/>
    <n v="0"/>
    <n v="0"/>
    <e v="#DIV/0!"/>
    <n v="0"/>
    <n v="0"/>
    <n v="0"/>
    <n v="0"/>
    <n v="0"/>
    <s v="yes"/>
    <s v="no"/>
    <n v="0"/>
    <n v="0"/>
    <n v="0"/>
    <n v="0"/>
    <s v="no"/>
    <s v="hottottie23@hotmail.com"/>
    <n v="0"/>
    <n v="1"/>
    <n v="1"/>
    <s v="yes"/>
    <n v="0"/>
    <n v="0"/>
    <n v="0"/>
    <n v="0"/>
    <n v="0"/>
    <n v="0"/>
    <n v="0"/>
    <n v="0"/>
  </r>
  <r>
    <n v="10044"/>
    <x v="5"/>
    <s v="Meadow Lark"/>
    <n v="158"/>
    <x v="4"/>
    <n v="2"/>
    <n v="420"/>
    <n v="-71"/>
    <n v="0"/>
    <n v="349"/>
    <n v="349"/>
    <n v="174.5"/>
    <n v="174.5"/>
    <n v="1807"/>
    <n v="226.85"/>
    <n v="0"/>
    <n v="0"/>
    <n v="0"/>
    <s v="no"/>
    <s v="no"/>
    <n v="226.85"/>
    <n v="1580.15"/>
    <n v="1580.15"/>
    <n v="0"/>
    <s v="no"/>
    <s v="maggmartin@icloud.com"/>
    <n v="1"/>
    <n v="0"/>
    <n v="1"/>
    <s v="yes"/>
    <n v="1"/>
    <n v="0"/>
    <n v="0"/>
    <n v="0"/>
    <n v="0"/>
    <n v="0"/>
    <n v="81"/>
    <n v="81"/>
  </r>
  <r>
    <n v="10065"/>
    <x v="5"/>
    <s v="Meadow Lark"/>
    <n v="158"/>
    <x v="3"/>
    <n v="2"/>
    <n v="876"/>
    <n v="-115"/>
    <n v="25"/>
    <n v="786"/>
    <n v="761"/>
    <n v="393"/>
    <n v="380.5"/>
    <n v="4001"/>
    <n v="510.9"/>
    <n v="0"/>
    <n v="0"/>
    <n v="0"/>
    <s v="no"/>
    <s v="no"/>
    <n v="510.9"/>
    <n v="3490.1"/>
    <n v="3490.1"/>
    <n v="0"/>
    <s v="no"/>
    <s v="rae.carter@yahoo.com"/>
    <n v="1"/>
    <n v="0"/>
    <n v="1"/>
    <s v="yes"/>
    <n v="1"/>
    <n v="0"/>
    <n v="6"/>
    <n v="0"/>
    <n v="12"/>
    <n v="12"/>
    <n v="207"/>
    <n v="225"/>
  </r>
  <r>
    <n v="10243"/>
    <x v="5"/>
    <s v="Meadow Lark"/>
    <n v="158"/>
    <x v="5"/>
    <n v="4"/>
    <n v="1920"/>
    <n v="242"/>
    <n v="62"/>
    <n v="2224"/>
    <n v="2162"/>
    <n v="556"/>
    <n v="540.5"/>
    <n v="11268"/>
    <n v="1445.6"/>
    <n v="0"/>
    <n v="0"/>
    <n v="44.48"/>
    <s v="no"/>
    <s v="yes"/>
    <n v="1490.08"/>
    <n v="9777.92"/>
    <n v="9777.92"/>
    <n v="0"/>
    <s v="no"/>
    <s v="amber.norpel@gmail.com"/>
    <n v="1"/>
    <n v="0"/>
    <n v="1"/>
    <s v="yes"/>
    <n v="4"/>
    <n v="0"/>
    <n v="67"/>
    <n v="0"/>
    <n v="4"/>
    <n v="4"/>
    <n v="758"/>
    <n v="207.25"/>
  </r>
  <r>
    <n v="10254"/>
    <x v="5"/>
    <s v="Meadow Lark"/>
    <n v="158"/>
    <x v="0"/>
    <n v="6"/>
    <n v="5760"/>
    <n v="1409"/>
    <n v="128"/>
    <n v="7297"/>
    <n v="7169"/>
    <n v="1216.1667"/>
    <n v="1194.8"/>
    <n v="37346"/>
    <n v="4743.05"/>
    <n v="0"/>
    <n v="0"/>
    <n v="145.94"/>
    <s v="no"/>
    <s v="yes"/>
    <n v="4888.99"/>
    <n v="32457.01"/>
    <n v="32457.01"/>
    <n v="0"/>
    <s v="no"/>
    <s v="binns.marc@gmail.com"/>
    <n v="1"/>
    <n v="0"/>
    <n v="1"/>
    <s v="yes"/>
    <n v="6"/>
    <n v="0"/>
    <n v="127"/>
    <n v="0"/>
    <n v="42"/>
    <n v="42"/>
    <n v="2354"/>
    <n v="420.5"/>
  </r>
  <r>
    <n v="10300"/>
    <x v="5"/>
    <s v="Meadow Lark"/>
    <n v="158"/>
    <x v="0"/>
    <n v="5"/>
    <n v="0"/>
    <n v="2459"/>
    <n v="41"/>
    <n v="2500"/>
    <n v="2459"/>
    <n v="500"/>
    <n v="491.8"/>
    <n v="12767"/>
    <n v="1625"/>
    <n v="0"/>
    <n v="0"/>
    <n v="0"/>
    <s v="no"/>
    <s v="no"/>
    <n v="1625"/>
    <n v="11142"/>
    <n v="11142"/>
    <n v="0"/>
    <s v="no"/>
    <s v="mistydgasper@gmail.com"/>
    <n v="1"/>
    <n v="0"/>
    <n v="1"/>
    <s v="yes"/>
    <n v="5"/>
    <n v="0"/>
    <n v="244"/>
    <n v="0"/>
    <n v="17"/>
    <n v="17"/>
    <n v="1130"/>
    <n v="278.2"/>
  </r>
  <r>
    <n v="10330"/>
    <x v="5"/>
    <s v="Meadow Lark"/>
    <n v="158"/>
    <x v="6"/>
    <n v="5"/>
    <n v="7032"/>
    <n v="1814"/>
    <n v="46"/>
    <n v="8892"/>
    <n v="8846"/>
    <n v="1778.4"/>
    <n v="1769.2"/>
    <n v="45447"/>
    <n v="5779.8"/>
    <n v="0"/>
    <n v="0"/>
    <n v="177.84"/>
    <s v="no"/>
    <s v="yes"/>
    <n v="5957.64"/>
    <n v="39489.360000000001"/>
    <n v="39489.360000000001"/>
    <n v="0"/>
    <s v="no"/>
    <s v="you.niquegem69@gmail.com"/>
    <n v="1"/>
    <n v="0"/>
    <n v="1"/>
    <s v="yes"/>
    <n v="5"/>
    <n v="0"/>
    <n v="134"/>
    <n v="0"/>
    <n v="46"/>
    <n v="46"/>
    <n v="2416"/>
    <n v="519.20000000000005"/>
  </r>
  <r>
    <n v="10338"/>
    <x v="5"/>
    <s v="Meadow Lark"/>
    <n v="158"/>
    <x v="6"/>
    <n v="7"/>
    <n v="2592"/>
    <n v="773"/>
    <n v="85"/>
    <n v="3450"/>
    <n v="3365"/>
    <n v="492.8571"/>
    <n v="480.7"/>
    <n v="17641"/>
    <n v="2242.5"/>
    <n v="0"/>
    <n v="0"/>
    <n v="69"/>
    <s v="no"/>
    <s v="yes"/>
    <n v="2311.5"/>
    <n v="15329.5"/>
    <n v="15329.5"/>
    <n v="0"/>
    <s v="no"/>
    <s v="kgeltel@hotmail.com"/>
    <n v="1"/>
    <n v="0"/>
    <n v="1"/>
    <s v="yes"/>
    <n v="6"/>
    <n v="0"/>
    <n v="194"/>
    <n v="0"/>
    <n v="34"/>
    <n v="34"/>
    <n v="1140"/>
    <n v="228"/>
  </r>
  <r>
    <n v="10341"/>
    <x v="5"/>
    <s v="Meadow Lark"/>
    <n v="158"/>
    <x v="5"/>
    <n v="4"/>
    <n v="1380"/>
    <n v="911"/>
    <n v="25"/>
    <n v="2316"/>
    <n v="2291"/>
    <n v="579"/>
    <n v="572.79999999999995"/>
    <n v="11814"/>
    <n v="1505.4"/>
    <n v="0"/>
    <n v="0"/>
    <n v="0"/>
    <s v="no"/>
    <s v="no"/>
    <n v="1505.4"/>
    <n v="10308.6"/>
    <n v="10308.6"/>
    <n v="0"/>
    <s v="no"/>
    <s v="sylviakthomas96@gmail.com"/>
    <n v="1"/>
    <n v="0"/>
    <n v="1"/>
    <s v="yes"/>
    <n v="3"/>
    <n v="0"/>
    <n v="59"/>
    <n v="0"/>
    <n v="7"/>
    <n v="7"/>
    <n v="398"/>
    <n v="154.66669999999999"/>
  </r>
  <r>
    <n v="10348"/>
    <x v="5"/>
    <s v="Meadow Lark"/>
    <n v="158"/>
    <x v="0"/>
    <n v="8"/>
    <n v="8628"/>
    <n v="1571"/>
    <n v="107"/>
    <n v="10306"/>
    <n v="10199"/>
    <n v="1288.25"/>
    <n v="1274.9000000000001"/>
    <n v="52550"/>
    <n v="6698.9"/>
    <n v="0"/>
    <n v="0"/>
    <n v="206.12"/>
    <s v="no"/>
    <s v="yes"/>
    <n v="6905.02"/>
    <n v="45644.98"/>
    <n v="45644.98"/>
    <n v="0"/>
    <s v="no"/>
    <s v="rebeccajohnson623@gmail.com"/>
    <n v="1"/>
    <n v="0"/>
    <n v="1"/>
    <s v="yes"/>
    <n v="8"/>
    <n v="0"/>
    <n v="266"/>
    <n v="0"/>
    <n v="46"/>
    <n v="46"/>
    <n v="2658"/>
    <n v="371.25"/>
  </r>
  <r>
    <n v="10354"/>
    <x v="5"/>
    <s v="Meadow Lark"/>
    <n v="158"/>
    <x v="0"/>
    <n v="9"/>
    <n v="1440"/>
    <n v="294"/>
    <n v="0"/>
    <n v="1734"/>
    <n v="1734"/>
    <n v="192.66669999999999"/>
    <n v="192.7"/>
    <n v="8904"/>
    <n v="1127.0999999999999"/>
    <n v="0"/>
    <n v="0"/>
    <n v="0"/>
    <s v="no"/>
    <s v="no"/>
    <n v="1127.0999999999999"/>
    <n v="7776.9"/>
    <n v="7776.9"/>
    <n v="0"/>
    <s v="no"/>
    <s v="tk_hin@hotmail.com"/>
    <n v="1"/>
    <n v="0"/>
    <n v="1"/>
    <s v="yes"/>
    <n v="5"/>
    <n v="0"/>
    <n v="42"/>
    <n v="0"/>
    <n v="0"/>
    <n v="0"/>
    <n v="388"/>
    <n v="86"/>
  </r>
  <r>
    <n v="10355"/>
    <x v="5"/>
    <s v="Meadow Lark"/>
    <n v="158"/>
    <x v="0"/>
    <n v="17"/>
    <n v="6372"/>
    <n v="558"/>
    <n v="45"/>
    <n v="6975"/>
    <n v="6930"/>
    <n v="410.29410000000001"/>
    <n v="407.6"/>
    <n v="35875"/>
    <n v="4533.75"/>
    <n v="0"/>
    <n v="0"/>
    <n v="139.5"/>
    <s v="no"/>
    <s v="yes"/>
    <n v="4673.25"/>
    <n v="31201.75"/>
    <n v="31201.75"/>
    <n v="0"/>
    <s v="no"/>
    <s v="erossmiller66@yahoo.com"/>
    <n v="1"/>
    <n v="0"/>
    <n v="1"/>
    <s v="yes"/>
    <n v="17"/>
    <n v="0"/>
    <n v="378"/>
    <n v="0"/>
    <n v="45"/>
    <n v="45"/>
    <n v="1528"/>
    <n v="114.7647"/>
  </r>
  <r>
    <n v="10357"/>
    <x v="5"/>
    <s v="Meadow Lark"/>
    <n v="158"/>
    <x v="7"/>
    <n v="0"/>
    <n v="0"/>
    <n v="0"/>
    <n v="0"/>
    <n v="0"/>
    <n v="0"/>
    <n v="0"/>
    <e v="#DIV/0!"/>
    <n v="0"/>
    <n v="0"/>
    <n v="0"/>
    <n v="0"/>
    <n v="0"/>
    <s v="no"/>
    <s v="no"/>
    <n v="0"/>
    <n v="0"/>
    <n v="0"/>
    <n v="0"/>
    <s v="no"/>
    <s v="tk_hin@hotmail.com"/>
    <n v="0"/>
    <n v="1"/>
    <n v="1"/>
    <s v="yes"/>
    <n v="0"/>
    <n v="0"/>
    <n v="0"/>
    <n v="0"/>
    <n v="0"/>
    <n v="0"/>
    <n v="0"/>
    <n v="0"/>
  </r>
  <r>
    <n v="10361"/>
    <x v="5"/>
    <s v="Meadow Lark"/>
    <n v="158"/>
    <x v="0"/>
    <n v="13"/>
    <n v="0"/>
    <n v="1894"/>
    <n v="67"/>
    <n v="1961"/>
    <n v="1894"/>
    <n v="150.84620000000001"/>
    <n v="145.69999999999999"/>
    <n v="9957"/>
    <n v="1274.6500000000001"/>
    <n v="0"/>
    <n v="0"/>
    <n v="0"/>
    <s v="no"/>
    <s v="no"/>
    <n v="1274.6500000000001"/>
    <n v="8682.35"/>
    <n v="8682.35"/>
    <n v="0"/>
    <s v="no"/>
    <s v="amjshaw555@gmail.com"/>
    <n v="1"/>
    <n v="0"/>
    <n v="1"/>
    <s v="yes"/>
    <n v="11"/>
    <n v="0"/>
    <n v="154"/>
    <n v="0"/>
    <n v="41"/>
    <n v="41"/>
    <n v="708"/>
    <n v="82.090900000000005"/>
  </r>
  <r>
    <n v="90158"/>
    <x v="5"/>
    <s v="Meadow Lark"/>
    <n v="158"/>
    <x v="1"/>
    <n v="0"/>
    <n v="0"/>
    <n v="0"/>
    <n v="0"/>
    <n v="0"/>
    <n v="0"/>
    <n v="0"/>
    <e v="#DIV/0!"/>
    <n v="0"/>
    <n v="0"/>
    <n v="0"/>
    <n v="0"/>
    <n v="0"/>
    <s v="yes"/>
    <s v="no"/>
    <n v="0"/>
    <n v="0"/>
    <n v="0"/>
    <n v="0"/>
    <s v="no"/>
    <s v="meganleisy85@gmail.com"/>
    <n v="0"/>
    <n v="1"/>
    <n v="1"/>
    <s v="yes"/>
    <n v="0"/>
    <n v="0"/>
    <n v="0"/>
    <n v="0"/>
    <n v="0"/>
    <n v="0"/>
    <n v="0"/>
    <n v="0"/>
  </r>
  <r>
    <n v="40238"/>
    <x v="1"/>
    <s v="Milbank"/>
    <n v="407"/>
    <x v="0"/>
    <n v="3"/>
    <n v="456"/>
    <n v="-104"/>
    <n v="2"/>
    <n v="354"/>
    <n v="352"/>
    <n v="118"/>
    <n v="117.3"/>
    <n v="1803"/>
    <n v="230.1"/>
    <n v="0"/>
    <n v="0"/>
    <n v="0"/>
    <s v="no"/>
    <s v="no"/>
    <n v="230.1"/>
    <n v="1572.9"/>
    <n v="1572.9"/>
    <n v="0"/>
    <s v="no"/>
    <s v="heather.schwenn@gmail.com"/>
    <n v="1"/>
    <n v="0"/>
    <n v="1"/>
    <s v="yes"/>
    <n v="3"/>
    <n v="0"/>
    <n v="65"/>
    <n v="0"/>
    <n v="2"/>
    <n v="2"/>
    <n v="148"/>
    <n v="71.666700000000006"/>
  </r>
  <r>
    <n v="40713"/>
    <x v="1"/>
    <s v="Milbank"/>
    <n v="407"/>
    <x v="0"/>
    <n v="1"/>
    <n v="204"/>
    <n v="108"/>
    <n v="0"/>
    <n v="312"/>
    <n v="312"/>
    <n v="312"/>
    <n v="312"/>
    <n v="1608"/>
    <n v="202.8"/>
    <n v="0"/>
    <n v="0"/>
    <n v="0"/>
    <s v="no"/>
    <s v="no"/>
    <n v="202.8"/>
    <n v="1405.2"/>
    <n v="1405.2"/>
    <n v="0"/>
    <s v="no"/>
    <s v="jacquejohnson85@msn.com"/>
    <n v="1"/>
    <n v="0"/>
    <n v="1"/>
    <s v="yes"/>
    <n v="0"/>
    <n v="0"/>
    <n v="0"/>
    <n v="0"/>
    <n v="0"/>
    <n v="0"/>
    <n v="0"/>
    <n v="0"/>
  </r>
  <r>
    <n v="40905"/>
    <x v="1"/>
    <s v="Milbank"/>
    <n v="407"/>
    <x v="0"/>
    <n v="12"/>
    <n v="4164"/>
    <n v="3943"/>
    <n v="13"/>
    <n v="8120"/>
    <n v="8107"/>
    <n v="676.66669999999999"/>
    <n v="675.6"/>
    <n v="41589"/>
    <n v="5278"/>
    <n v="0"/>
    <n v="0"/>
    <n v="162.4"/>
    <s v="no"/>
    <s v="yes"/>
    <n v="5440.4"/>
    <n v="36148.6"/>
    <n v="36148.6"/>
    <n v="0"/>
    <s v="no"/>
    <s v="meganmoen87@hotmail.com"/>
    <n v="1"/>
    <n v="0"/>
    <n v="1"/>
    <s v="yes"/>
    <n v="11"/>
    <n v="0"/>
    <n v="139"/>
    <n v="0"/>
    <n v="13"/>
    <n v="13"/>
    <n v="1038"/>
    <n v="108.1818"/>
  </r>
  <r>
    <n v="50711"/>
    <x v="1"/>
    <s v="Milbank"/>
    <n v="407"/>
    <x v="0"/>
    <n v="7"/>
    <n v="972"/>
    <n v="1779"/>
    <n v="5"/>
    <n v="2756"/>
    <n v="2751"/>
    <n v="393.71429999999998"/>
    <n v="393"/>
    <n v="14153"/>
    <n v="1791.4"/>
    <n v="0"/>
    <n v="0"/>
    <n v="55.12"/>
    <s v="no"/>
    <s v="yes"/>
    <n v="1846.52"/>
    <n v="12306.48"/>
    <n v="12306.48"/>
    <n v="0"/>
    <s v="no"/>
    <s v="melly_marie_08@hotmail.com"/>
    <n v="1"/>
    <n v="0"/>
    <n v="1"/>
    <s v="yes"/>
    <n v="6"/>
    <n v="0"/>
    <n v="95"/>
    <n v="0"/>
    <n v="5"/>
    <n v="5"/>
    <n v="121"/>
    <n v="36.833300000000001"/>
  </r>
  <r>
    <n v="50713"/>
    <x v="1"/>
    <s v="Milbank"/>
    <n v="407"/>
    <x v="0"/>
    <n v="7"/>
    <n v="756"/>
    <n v="282"/>
    <n v="1"/>
    <n v="1039"/>
    <n v="1038"/>
    <n v="148.42859999999999"/>
    <n v="148.30000000000001"/>
    <n v="5345"/>
    <n v="675.35"/>
    <n v="0"/>
    <n v="0"/>
    <n v="0"/>
    <s v="no"/>
    <s v="no"/>
    <n v="675.35"/>
    <n v="4669.6499999999996"/>
    <n v="4669.6499999999996"/>
    <n v="0"/>
    <s v="no"/>
    <s v="lauradallman12@gmail.com"/>
    <n v="1"/>
    <n v="0"/>
    <n v="1"/>
    <s v="yes"/>
    <n v="2"/>
    <n v="0"/>
    <n v="8"/>
    <n v="0"/>
    <n v="1"/>
    <n v="1"/>
    <n v="57"/>
    <n v="33"/>
  </r>
  <r>
    <n v="50729"/>
    <x v="1"/>
    <s v="Milbank"/>
    <n v="407"/>
    <x v="7"/>
    <n v="4"/>
    <n v="180"/>
    <n v="74"/>
    <n v="0"/>
    <n v="254"/>
    <n v="254"/>
    <n v="63.5"/>
    <n v="63.5"/>
    <n v="1299"/>
    <n v="165.1"/>
    <n v="0"/>
    <n v="0"/>
    <n v="0"/>
    <s v="no"/>
    <s v="no"/>
    <n v="165.1"/>
    <n v="1133.9000000000001"/>
    <n v="1133.9000000000001"/>
    <n v="0"/>
    <s v="no"/>
    <s v="brittni.cordingley@k12.sd.us"/>
    <n v="1"/>
    <n v="0"/>
    <n v="1"/>
    <s v="yes"/>
    <n v="2"/>
    <n v="0"/>
    <n v="6"/>
    <n v="0"/>
    <n v="0"/>
    <n v="0"/>
    <n v="34"/>
    <n v="20"/>
  </r>
  <r>
    <n v="90407"/>
    <x v="1"/>
    <s v="Milbank"/>
    <n v="407"/>
    <x v="1"/>
    <n v="0"/>
    <n v="0"/>
    <n v="0"/>
    <n v="0"/>
    <n v="0"/>
    <n v="0"/>
    <n v="0"/>
    <e v="#DIV/0!"/>
    <n v="0"/>
    <n v="0"/>
    <n v="0"/>
    <n v="0"/>
    <n v="0"/>
    <s v="yes"/>
    <s v="no"/>
    <n v="0"/>
    <n v="0"/>
    <n v="0"/>
    <n v="0"/>
    <s v="no"/>
    <s v="heather.schwenn@gmail.com"/>
    <n v="0"/>
    <n v="1"/>
    <n v="1"/>
    <s v="yes"/>
    <n v="0"/>
    <n v="0"/>
    <n v="0"/>
    <n v="0"/>
    <n v="0"/>
    <n v="0"/>
    <n v="0"/>
    <n v="0"/>
  </r>
  <r>
    <n v="30087"/>
    <x v="2"/>
    <s v="Min-Dak"/>
    <n v="300"/>
    <x v="0"/>
    <n v="1"/>
    <n v="576"/>
    <n v="282"/>
    <n v="0"/>
    <n v="858"/>
    <n v="858"/>
    <n v="858"/>
    <n v="858"/>
    <n v="4346"/>
    <n v="557.70000000000005"/>
    <n v="0"/>
    <n v="0"/>
    <n v="0"/>
    <s v="no"/>
    <s v="no"/>
    <n v="557.70000000000005"/>
    <n v="3788.3"/>
    <n v="3788.3"/>
    <n v="0"/>
    <s v="no"/>
    <s v="animalkah@hotmail.com"/>
    <n v="1"/>
    <n v="0"/>
    <n v="1"/>
    <s v="yes"/>
    <n v="1"/>
    <n v="0"/>
    <n v="22"/>
    <n v="0"/>
    <n v="0"/>
    <n v="0"/>
    <n v="42"/>
    <n v="64"/>
  </r>
  <r>
    <n v="31024"/>
    <x v="2"/>
    <s v="Min-Dak"/>
    <n v="300"/>
    <x v="0"/>
    <n v="6"/>
    <n v="2820"/>
    <n v="800"/>
    <n v="2"/>
    <n v="3622"/>
    <n v="3620"/>
    <n v="603.66669999999999"/>
    <n v="603.29999999999995"/>
    <n v="18529"/>
    <n v="2354.3000000000002"/>
    <n v="0"/>
    <n v="0"/>
    <n v="72.44"/>
    <s v="no"/>
    <s v="yes"/>
    <n v="2426.7399999999998"/>
    <n v="16102.26"/>
    <n v="16102.26"/>
    <n v="0"/>
    <s v="no"/>
    <s v="brilkent@gmail.com"/>
    <n v="1"/>
    <n v="0"/>
    <n v="1"/>
    <s v="yes"/>
    <n v="5"/>
    <n v="0"/>
    <n v="265"/>
    <n v="0"/>
    <n v="2"/>
    <n v="2"/>
    <n v="436"/>
    <n v="140.6"/>
  </r>
  <r>
    <n v="90300"/>
    <x v="2"/>
    <s v="Min-Dak"/>
    <n v="300"/>
    <x v="1"/>
    <n v="2"/>
    <n v="0"/>
    <n v="48"/>
    <n v="0"/>
    <n v="48"/>
    <n v="48"/>
    <n v="24"/>
    <n v="24"/>
    <n v="240"/>
    <n v="31.2"/>
    <n v="0"/>
    <n v="0"/>
    <n v="-31.2"/>
    <s v="yes"/>
    <s v="no"/>
    <n v="0"/>
    <n v="240"/>
    <n v="240"/>
    <n v="0"/>
    <s v="no"/>
    <m/>
    <n v="1"/>
    <n v="0"/>
    <n v="1"/>
    <s v="yes"/>
    <n v="0"/>
    <n v="0"/>
    <n v="0"/>
    <n v="0"/>
    <n v="0"/>
    <n v="0"/>
    <n v="0"/>
    <n v="0"/>
  </r>
  <r>
    <n v="20203"/>
    <x v="3"/>
    <s v="Minto"/>
    <n v="328"/>
    <x v="2"/>
    <n v="0"/>
    <n v="0"/>
    <n v="0"/>
    <n v="0"/>
    <n v="0"/>
    <n v="0"/>
    <n v="0"/>
    <e v="#DIV/0!"/>
    <n v="0"/>
    <n v="0"/>
    <n v="0"/>
    <n v="0"/>
    <n v="0"/>
    <s v="no"/>
    <s v="yes"/>
    <n v="0"/>
    <n v="0"/>
    <n v="0"/>
    <n v="0"/>
    <s v="no"/>
    <s v="lisaalbrecht78@gmail.com"/>
    <n v="0"/>
    <n v="1"/>
    <n v="1"/>
    <s v="yes"/>
    <n v="0"/>
    <n v="0"/>
    <n v="0"/>
    <n v="0"/>
    <n v="0"/>
    <n v="0"/>
    <n v="0"/>
    <n v="0"/>
  </r>
  <r>
    <n v="20259"/>
    <x v="3"/>
    <s v="Minto"/>
    <n v="328"/>
    <x v="0"/>
    <n v="11"/>
    <n v="1884"/>
    <n v="591"/>
    <n v="12"/>
    <n v="2487"/>
    <n v="2475"/>
    <n v="226.0909"/>
    <n v="225"/>
    <n v="12743"/>
    <n v="1616.55"/>
    <n v="0"/>
    <n v="0"/>
    <n v="49.74"/>
    <s v="no"/>
    <s v="yes"/>
    <n v="1666.29"/>
    <n v="11076.71"/>
    <n v="11076.71"/>
    <n v="0"/>
    <s v="no"/>
    <s v="kmhaugen10@yahoo.com"/>
    <n v="1"/>
    <n v="0"/>
    <n v="1"/>
    <s v="yes"/>
    <n v="4"/>
    <n v="0"/>
    <n v="14"/>
    <n v="0"/>
    <n v="12"/>
    <n v="12"/>
    <n v="181"/>
    <n v="51.75"/>
  </r>
  <r>
    <n v="20535"/>
    <x v="3"/>
    <s v="Minto"/>
    <n v="328"/>
    <x v="0"/>
    <n v="7"/>
    <n v="672"/>
    <n v="-102"/>
    <n v="0"/>
    <n v="570"/>
    <n v="570"/>
    <n v="81.428600000000003"/>
    <n v="81.400000000000006"/>
    <n v="2912"/>
    <n v="370.5"/>
    <n v="0"/>
    <n v="0"/>
    <n v="11.4"/>
    <s v="no"/>
    <s v="yes"/>
    <n v="381.9"/>
    <n v="2530.1"/>
    <n v="2530.1"/>
    <n v="0"/>
    <s v="no"/>
    <s v="kmhaugen10@yahoo.com"/>
    <n v="1"/>
    <n v="0"/>
    <n v="1"/>
    <s v="yes"/>
    <n v="1"/>
    <n v="0"/>
    <n v="10"/>
    <n v="0"/>
    <n v="0"/>
    <n v="0"/>
    <n v="7"/>
    <n v="17"/>
  </r>
  <r>
    <n v="90328"/>
    <x v="3"/>
    <s v="Minto"/>
    <n v="328"/>
    <x v="1"/>
    <n v="1"/>
    <n v="0"/>
    <n v="59"/>
    <n v="0"/>
    <n v="59"/>
    <n v="59"/>
    <n v="59"/>
    <n v="59"/>
    <n v="299"/>
    <n v="38.35"/>
    <n v="0"/>
    <n v="0"/>
    <n v="-38.35"/>
    <s v="yes"/>
    <s v="no"/>
    <n v="0"/>
    <n v="299"/>
    <n v="299"/>
    <n v="0"/>
    <s v="no"/>
    <m/>
    <n v="1"/>
    <n v="0"/>
    <n v="1"/>
    <s v="yes"/>
    <n v="0"/>
    <n v="0"/>
    <n v="0"/>
    <n v="0"/>
    <n v="0"/>
    <n v="0"/>
    <n v="0"/>
    <n v="0"/>
  </r>
  <r>
    <n v="40223"/>
    <x v="0"/>
    <s v="Mitchell"/>
    <n v="450"/>
    <x v="4"/>
    <n v="2"/>
    <n v="408"/>
    <n v="193"/>
    <n v="0"/>
    <n v="601"/>
    <n v="601"/>
    <n v="300.5"/>
    <n v="300.5"/>
    <n v="3089"/>
    <n v="390.65"/>
    <n v="0"/>
    <n v="0"/>
    <n v="0"/>
    <s v="no"/>
    <s v="no"/>
    <n v="390.65"/>
    <n v="2698.35"/>
    <n v="2698.35"/>
    <n v="0"/>
    <s v="no"/>
    <s v="solson@fnni.com"/>
    <n v="1"/>
    <n v="0"/>
    <n v="1"/>
    <s v="yes"/>
    <n v="0"/>
    <n v="0"/>
    <n v="0"/>
    <n v="0"/>
    <n v="0"/>
    <n v="0"/>
    <n v="0"/>
    <n v="0"/>
  </r>
  <r>
    <n v="40233"/>
    <x v="0"/>
    <s v="Mitchell"/>
    <n v="450"/>
    <x v="0"/>
    <n v="5"/>
    <n v="384"/>
    <n v="-7"/>
    <n v="0"/>
    <n v="377"/>
    <n v="377"/>
    <n v="75.400000000000006"/>
    <n v="75.400000000000006"/>
    <n v="1939"/>
    <n v="245.05"/>
    <n v="0"/>
    <n v="0"/>
    <n v="0"/>
    <s v="no"/>
    <s v="no"/>
    <n v="245.05"/>
    <n v="1693.95"/>
    <n v="1693.95"/>
    <n v="0"/>
    <s v="no"/>
    <s v="eandjnepodal@hotmail.com"/>
    <n v="1"/>
    <n v="0"/>
    <n v="1"/>
    <s v="yes"/>
    <n v="1"/>
    <n v="0"/>
    <n v="0"/>
    <n v="0"/>
    <n v="0"/>
    <n v="0"/>
    <n v="9"/>
    <n v="9"/>
  </r>
  <r>
    <n v="40704"/>
    <x v="0"/>
    <s v="Mitchell"/>
    <n v="450"/>
    <x v="2"/>
    <n v="2"/>
    <n v="144"/>
    <n v="7"/>
    <n v="0"/>
    <n v="151"/>
    <n v="151"/>
    <n v="75.5"/>
    <n v="75.5"/>
    <n v="761"/>
    <n v="98.15"/>
    <n v="0"/>
    <n v="0"/>
    <n v="0"/>
    <s v="no"/>
    <s v="no"/>
    <n v="98.15"/>
    <n v="662.85"/>
    <n v="662.85"/>
    <n v="0"/>
    <s v="no"/>
    <s v="eandjnepodal@hotmail.com"/>
    <n v="1"/>
    <n v="0"/>
    <n v="1"/>
    <s v="yes"/>
    <n v="0"/>
    <n v="0"/>
    <n v="0"/>
    <n v="0"/>
    <n v="0"/>
    <n v="0"/>
    <n v="0"/>
    <n v="0"/>
  </r>
  <r>
    <n v="41464"/>
    <x v="0"/>
    <s v="Mitchell"/>
    <n v="450"/>
    <x v="6"/>
    <n v="2"/>
    <n v="0"/>
    <n v="705"/>
    <n v="0"/>
    <n v="705"/>
    <n v="705"/>
    <n v="352.5"/>
    <n v="352.5"/>
    <n v="3636"/>
    <n v="458.25"/>
    <n v="0"/>
    <n v="0"/>
    <n v="0"/>
    <s v="no"/>
    <s v="no"/>
    <n v="458.25"/>
    <n v="3177.75"/>
    <n v="3530"/>
    <n v="-352.25"/>
    <s v="no"/>
    <s v="amsorensen2012@gmail.com"/>
    <n v="1"/>
    <n v="0"/>
    <n v="1"/>
    <s v="yes"/>
    <n v="2"/>
    <n v="0"/>
    <n v="9"/>
    <n v="0"/>
    <n v="0"/>
    <n v="0"/>
    <n v="118"/>
    <n v="63.5"/>
  </r>
  <r>
    <n v="41470"/>
    <x v="0"/>
    <s v="Mitchell"/>
    <n v="450"/>
    <x v="0"/>
    <n v="9"/>
    <n v="852"/>
    <n v="741"/>
    <n v="4"/>
    <n v="1597"/>
    <n v="1593"/>
    <n v="177.4444"/>
    <n v="177"/>
    <n v="8191"/>
    <n v="1038.05"/>
    <n v="0"/>
    <n v="0"/>
    <n v="31.94"/>
    <s v="no"/>
    <s v="yes"/>
    <n v="1069.99"/>
    <n v="7121.01"/>
    <n v="7121.01"/>
    <n v="0"/>
    <s v="no"/>
    <s v="tyanneldeen@gmail.com"/>
    <n v="1"/>
    <n v="0"/>
    <n v="1"/>
    <s v="yes"/>
    <n v="6"/>
    <n v="0"/>
    <n v="67"/>
    <n v="0"/>
    <n v="4"/>
    <n v="4"/>
    <n v="368"/>
    <n v="73.166700000000006"/>
  </r>
  <r>
    <n v="41471"/>
    <x v="0"/>
    <s v="Mitchell"/>
    <n v="450"/>
    <x v="6"/>
    <n v="6"/>
    <n v="1392"/>
    <n v="1780"/>
    <n v="98"/>
    <n v="3270"/>
    <n v="3172"/>
    <n v="545"/>
    <n v="528.70000000000005"/>
    <n v="16745"/>
    <n v="2125.5"/>
    <n v="0"/>
    <n v="0"/>
    <n v="0"/>
    <s v="no"/>
    <s v="no"/>
    <n v="2125.5"/>
    <n v="14619.5"/>
    <n v="14619.5"/>
    <n v="0"/>
    <s v="no"/>
    <s v="hansengirl82@gmail.com"/>
    <n v="1"/>
    <n v="0"/>
    <n v="1"/>
    <s v="yes"/>
    <n v="3"/>
    <n v="0"/>
    <n v="170"/>
    <n v="0"/>
    <n v="22"/>
    <n v="22"/>
    <n v="310"/>
    <n v="167.33330000000001"/>
  </r>
  <r>
    <n v="41472"/>
    <x v="0"/>
    <s v="Mitchell"/>
    <n v="450"/>
    <x v="7"/>
    <n v="3"/>
    <n v="252"/>
    <n v="418"/>
    <n v="13"/>
    <n v="683"/>
    <n v="670"/>
    <n v="227.66669999999999"/>
    <n v="223.3"/>
    <n v="3516"/>
    <n v="443.95"/>
    <n v="0"/>
    <n v="0"/>
    <n v="0"/>
    <s v="no"/>
    <s v="no"/>
    <n v="443.95"/>
    <n v="3072.05"/>
    <n v="3072.05"/>
    <n v="0"/>
    <s v="no"/>
    <s v="megan.fulton@outlook.com"/>
    <n v="1"/>
    <n v="0"/>
    <n v="1"/>
    <s v="yes"/>
    <n v="1"/>
    <n v="0"/>
    <n v="63"/>
    <n v="0"/>
    <n v="10"/>
    <n v="10"/>
    <n v="149"/>
    <n v="222"/>
  </r>
  <r>
    <n v="41474"/>
    <x v="0"/>
    <s v="Mitchell"/>
    <n v="450"/>
    <x v="7"/>
    <n v="1"/>
    <n v="240"/>
    <n v="55"/>
    <n v="4"/>
    <n v="299"/>
    <n v="295"/>
    <n v="299"/>
    <n v="295"/>
    <n v="1525"/>
    <n v="194.35"/>
    <n v="0"/>
    <n v="0"/>
    <n v="0"/>
    <s v="no"/>
    <s v="no"/>
    <n v="194.35"/>
    <n v="1330.65"/>
    <n v="1330.65"/>
    <n v="0"/>
    <s v="no"/>
    <s v="megan.fulton@outlook.com"/>
    <n v="1"/>
    <n v="0"/>
    <n v="1"/>
    <s v="yes"/>
    <n v="1"/>
    <n v="0"/>
    <n v="12"/>
    <n v="0"/>
    <n v="2"/>
    <n v="2"/>
    <n v="55"/>
    <n v="69"/>
  </r>
  <r>
    <n v="50652"/>
    <x v="0"/>
    <s v="Mitchell"/>
    <n v="450"/>
    <x v="6"/>
    <n v="15"/>
    <n v="2148"/>
    <n v="2355"/>
    <n v="19"/>
    <n v="4522"/>
    <n v="4503"/>
    <n v="301.4667"/>
    <n v="300.2"/>
    <n v="23104"/>
    <n v="2939.3"/>
    <n v="0"/>
    <n v="0"/>
    <n v="90.44"/>
    <s v="no"/>
    <s v="yes"/>
    <n v="3029.74"/>
    <n v="20074.259999999998"/>
    <n v="20074.259999999998"/>
    <n v="0"/>
    <s v="no"/>
    <s v="adriakampmann@hotmail.com"/>
    <n v="1"/>
    <n v="0"/>
    <n v="1"/>
    <s v="yes"/>
    <n v="10"/>
    <n v="0"/>
    <n v="179"/>
    <n v="0"/>
    <n v="19"/>
    <n v="19"/>
    <n v="966"/>
    <n v="116.4"/>
  </r>
  <r>
    <n v="57705"/>
    <x v="0"/>
    <s v="Mitchell"/>
    <n v="450"/>
    <x v="0"/>
    <n v="6"/>
    <n v="1176"/>
    <n v="-415"/>
    <n v="14"/>
    <n v="775"/>
    <n v="761"/>
    <n v="129.16669999999999"/>
    <n v="126.8"/>
    <n v="3962"/>
    <n v="503.75"/>
    <n v="0"/>
    <n v="0"/>
    <n v="15.5"/>
    <s v="no"/>
    <s v="yes"/>
    <n v="519.25"/>
    <n v="3442.75"/>
    <n v="3442.75"/>
    <n v="0"/>
    <s v="no"/>
    <s v="adriakampmann@hotmail.com"/>
    <n v="1"/>
    <n v="0"/>
    <n v="1"/>
    <s v="yes"/>
    <n v="2"/>
    <n v="0"/>
    <n v="21"/>
    <n v="0"/>
    <n v="14"/>
    <n v="14"/>
    <n v="133"/>
    <n v="84"/>
  </r>
  <r>
    <n v="71313"/>
    <x v="0"/>
    <s v="Mitchell"/>
    <n v="450"/>
    <x v="0"/>
    <n v="7"/>
    <n v="708"/>
    <n v="1675"/>
    <n v="12"/>
    <n v="2395"/>
    <n v="2383"/>
    <n v="342.1429"/>
    <n v="340.4"/>
    <n v="12252"/>
    <n v="1556.75"/>
    <n v="0"/>
    <n v="0"/>
    <n v="47.9"/>
    <s v="no"/>
    <s v="yes"/>
    <n v="1604.65"/>
    <n v="10647.35"/>
    <n v="10647.35"/>
    <n v="0"/>
    <s v="no"/>
    <s v="tesla.faith.nelson@gmail.com"/>
    <n v="1"/>
    <n v="0"/>
    <n v="1"/>
    <s v="yes"/>
    <n v="6"/>
    <n v="0"/>
    <n v="62"/>
    <n v="0"/>
    <n v="12"/>
    <n v="12"/>
    <n v="370"/>
    <n v="74"/>
  </r>
  <r>
    <n v="90450"/>
    <x v="0"/>
    <s v="Mitchell"/>
    <n v="450"/>
    <x v="1"/>
    <n v="0"/>
    <n v="0"/>
    <n v="0"/>
    <n v="0"/>
    <n v="0"/>
    <n v="0"/>
    <n v="0"/>
    <e v="#DIV/0!"/>
    <n v="0"/>
    <n v="0"/>
    <n v="0"/>
    <n v="0"/>
    <n v="0"/>
    <s v="yes"/>
    <s v="no"/>
    <n v="0"/>
    <n v="0"/>
    <n v="0"/>
    <n v="0"/>
    <s v="no"/>
    <s v="adriakampmann@hotmail.com"/>
    <n v="0"/>
    <n v="1"/>
    <n v="1"/>
    <s v="yes"/>
    <n v="0"/>
    <n v="0"/>
    <n v="0"/>
    <n v="0"/>
    <n v="0"/>
    <n v="0"/>
    <n v="0"/>
    <n v="0"/>
  </r>
  <r>
    <n v="70022"/>
    <x v="4"/>
    <s v="Northern Hills"/>
    <n v="658"/>
    <x v="0"/>
    <n v="2"/>
    <n v="456"/>
    <n v="190"/>
    <n v="42"/>
    <n v="688"/>
    <n v="646"/>
    <n v="344"/>
    <n v="323"/>
    <n v="3488"/>
    <n v="447.2"/>
    <n v="0"/>
    <n v="0"/>
    <n v="0"/>
    <s v="no"/>
    <s v="no"/>
    <n v="447.2"/>
    <n v="3040.8"/>
    <n v="3040.8"/>
    <n v="0"/>
    <s v="no"/>
    <s v="jrzoller78@gmail.com"/>
    <n v="1"/>
    <n v="0"/>
    <n v="1"/>
    <s v="yes"/>
    <n v="1"/>
    <n v="0"/>
    <n v="22"/>
    <n v="0"/>
    <n v="42"/>
    <n v="42"/>
    <n v="0"/>
    <n v="64"/>
  </r>
  <r>
    <n v="71003"/>
    <x v="4"/>
    <s v="Northern Hills"/>
    <n v="658"/>
    <x v="6"/>
    <n v="8"/>
    <n v="768"/>
    <n v="398"/>
    <n v="0"/>
    <n v="1166"/>
    <n v="1166"/>
    <n v="145.75"/>
    <n v="145.80000000000001"/>
    <n v="5938"/>
    <n v="757.9"/>
    <n v="0"/>
    <n v="0"/>
    <n v="0"/>
    <s v="no"/>
    <s v="no"/>
    <n v="757.9"/>
    <n v="5180.1000000000004"/>
    <n v="5180.1000000000004"/>
    <n v="0"/>
    <s v="no"/>
    <s v="awilliamson@spe.midco.net"/>
    <n v="1"/>
    <n v="0"/>
    <n v="1"/>
    <s v="yes"/>
    <n v="1"/>
    <n v="0"/>
    <n v="22"/>
    <n v="0"/>
    <n v="0"/>
    <n v="0"/>
    <n v="82"/>
    <n v="104"/>
  </r>
  <r>
    <n v="71004"/>
    <x v="4"/>
    <s v="Northern Hills"/>
    <n v="658"/>
    <x v="7"/>
    <n v="3"/>
    <n v="648"/>
    <n v="157"/>
    <n v="16"/>
    <n v="821"/>
    <n v="805"/>
    <n v="273.66669999999999"/>
    <n v="268.3"/>
    <n v="4180"/>
    <n v="533.65"/>
    <n v="0"/>
    <n v="0"/>
    <n v="0"/>
    <s v="no"/>
    <s v="no"/>
    <n v="533.65"/>
    <n v="3646.35"/>
    <n v="3646.35"/>
    <n v="0"/>
    <s v="no"/>
    <s v="brianna1208@hotmail.com"/>
    <n v="1"/>
    <n v="0"/>
    <n v="1"/>
    <s v="yes"/>
    <n v="2"/>
    <n v="0"/>
    <n v="13"/>
    <n v="0"/>
    <n v="5"/>
    <n v="5"/>
    <n v="240"/>
    <n v="129"/>
  </r>
  <r>
    <n v="71006"/>
    <x v="4"/>
    <s v="Northern Hills"/>
    <n v="658"/>
    <x v="0"/>
    <n v="7"/>
    <n v="888"/>
    <n v="230"/>
    <n v="12"/>
    <n v="1130"/>
    <n v="1118"/>
    <n v="161.42859999999999"/>
    <n v="159.69999999999999"/>
    <n v="5845"/>
    <n v="734.5"/>
    <n v="0"/>
    <n v="0"/>
    <n v="0"/>
    <s v="no"/>
    <s v="no"/>
    <n v="734.5"/>
    <n v="5110.5"/>
    <n v="5110.5"/>
    <n v="0"/>
    <s v="no"/>
    <s v="tobiclough5@gmail.com"/>
    <n v="1"/>
    <n v="0"/>
    <n v="1"/>
    <s v="yes"/>
    <n v="6"/>
    <n v="0"/>
    <n v="86"/>
    <n v="0"/>
    <n v="12"/>
    <n v="12"/>
    <n v="150"/>
    <n v="41.333300000000001"/>
  </r>
  <r>
    <n v="71007"/>
    <x v="4"/>
    <s v="Northern Hills"/>
    <n v="658"/>
    <x v="0"/>
    <n v="10"/>
    <n v="2484"/>
    <n v="4741"/>
    <n v="44"/>
    <n v="7269"/>
    <n v="7225"/>
    <n v="726.9"/>
    <n v="722.5"/>
    <n v="37016"/>
    <n v="4724.8500000000004"/>
    <n v="0"/>
    <n v="0"/>
    <n v="145.38"/>
    <s v="no"/>
    <s v="yes"/>
    <n v="4870.2299999999996"/>
    <n v="32145.77"/>
    <n v="32145.77"/>
    <n v="0"/>
    <s v="no"/>
    <s v="diggersoccerbabe@hotmail.com"/>
    <n v="1"/>
    <n v="0"/>
    <n v="1"/>
    <s v="yes"/>
    <n v="10"/>
    <n v="0"/>
    <n v="149"/>
    <n v="0"/>
    <n v="25"/>
    <n v="25"/>
    <n v="1836"/>
    <n v="201"/>
  </r>
  <r>
    <n v="71008"/>
    <x v="4"/>
    <s v="Northern Hills"/>
    <n v="658"/>
    <x v="5"/>
    <n v="0"/>
    <n v="0"/>
    <n v="0"/>
    <n v="0"/>
    <n v="0"/>
    <n v="0"/>
    <n v="0"/>
    <e v="#DIV/0!"/>
    <n v="0"/>
    <n v="0"/>
    <n v="0"/>
    <n v="0"/>
    <n v="0"/>
    <s v="no"/>
    <s v="no"/>
    <n v="0"/>
    <n v="0"/>
    <n v="0"/>
    <n v="0"/>
    <s v="no"/>
    <s v="diggersmail2@yahoo.com"/>
    <n v="0"/>
    <n v="1"/>
    <n v="1"/>
    <s v="yes"/>
    <n v="0"/>
    <n v="0"/>
    <n v="0"/>
    <n v="0"/>
    <n v="0"/>
    <n v="0"/>
    <n v="0"/>
    <n v="0"/>
  </r>
  <r>
    <n v="71123"/>
    <x v="4"/>
    <s v="Northern Hills"/>
    <n v="658"/>
    <x v="0"/>
    <n v="12"/>
    <n v="3936"/>
    <n v="-588"/>
    <n v="2"/>
    <n v="3350"/>
    <n v="3348"/>
    <n v="279.16669999999999"/>
    <n v="279"/>
    <n v="17107"/>
    <n v="2177.5"/>
    <n v="0"/>
    <n v="0"/>
    <n v="67"/>
    <s v="no"/>
    <s v="yes"/>
    <n v="2244.5"/>
    <n v="14862.5"/>
    <n v="14862.5"/>
    <n v="0"/>
    <s v="no"/>
    <s v="krisjurg@gmail.com"/>
    <n v="1"/>
    <n v="0"/>
    <n v="1"/>
    <s v="yes"/>
    <n v="6"/>
    <n v="0"/>
    <n v="34"/>
    <n v="0"/>
    <n v="2"/>
    <n v="2"/>
    <n v="317"/>
    <n v="58.833300000000001"/>
  </r>
  <r>
    <n v="72106"/>
    <x v="4"/>
    <s v="Northern Hills"/>
    <n v="658"/>
    <x v="4"/>
    <n v="2"/>
    <n v="1560"/>
    <n v="-15"/>
    <n v="8"/>
    <n v="1553"/>
    <n v="1545"/>
    <n v="776.5"/>
    <n v="772.5"/>
    <n v="7862"/>
    <n v="1009.45"/>
    <n v="0"/>
    <n v="0"/>
    <n v="31.06"/>
    <s v="no"/>
    <s v="yes"/>
    <n v="1040.51"/>
    <n v="6821.49"/>
    <n v="6821.49"/>
    <n v="0"/>
    <s v="no"/>
    <s v="bkyapp@hotmail.com"/>
    <n v="1"/>
    <n v="0"/>
    <n v="1"/>
    <s v="yes"/>
    <n v="0"/>
    <n v="0"/>
    <n v="0"/>
    <n v="0"/>
    <n v="0"/>
    <n v="0"/>
    <n v="173"/>
    <n v="0"/>
  </r>
  <r>
    <n v="72109"/>
    <x v="4"/>
    <s v="Northern Hills"/>
    <n v="658"/>
    <x v="4"/>
    <n v="2"/>
    <n v="408"/>
    <n v="-33"/>
    <n v="0"/>
    <n v="375"/>
    <n v="375"/>
    <n v="187.5"/>
    <n v="187.5"/>
    <n v="1896"/>
    <n v="243.75"/>
    <n v="0"/>
    <n v="0"/>
    <n v="0"/>
    <s v="no"/>
    <s v="no"/>
    <n v="243.75"/>
    <n v="1652.25"/>
    <n v="1652.25"/>
    <n v="0"/>
    <s v="no"/>
    <s v="chandradkiley@gmail.com"/>
    <n v="1"/>
    <n v="0"/>
    <n v="1"/>
    <s v="yes"/>
    <n v="1"/>
    <n v="0"/>
    <n v="28"/>
    <n v="0"/>
    <n v="0"/>
    <n v="0"/>
    <n v="59"/>
    <n v="87"/>
  </r>
  <r>
    <n v="72115"/>
    <x v="4"/>
    <s v="Northern Hills"/>
    <n v="658"/>
    <x v="0"/>
    <n v="9"/>
    <n v="3852"/>
    <n v="2738"/>
    <n v="34"/>
    <n v="6624"/>
    <n v="6590"/>
    <n v="736"/>
    <n v="732.2"/>
    <n v="33783"/>
    <n v="4305.6000000000004"/>
    <n v="0"/>
    <n v="0"/>
    <n v="132.47999999999999"/>
    <s v="no"/>
    <s v="yes"/>
    <n v="4438.08"/>
    <n v="29344.92"/>
    <n v="29344.92"/>
    <n v="0"/>
    <s v="no"/>
    <s v="steph.mcmahon.sm@gmail.com"/>
    <n v="1"/>
    <n v="0"/>
    <n v="1"/>
    <s v="yes"/>
    <n v="5"/>
    <n v="0"/>
    <n v="35"/>
    <n v="0"/>
    <n v="28"/>
    <n v="28"/>
    <n v="725"/>
    <n v="157.6"/>
  </r>
  <r>
    <n v="72235"/>
    <x v="4"/>
    <s v="Northern Hills"/>
    <n v="658"/>
    <x v="0"/>
    <n v="11"/>
    <n v="1596"/>
    <n v="682"/>
    <n v="9"/>
    <n v="2287"/>
    <n v="2278"/>
    <n v="207.9091"/>
    <n v="207.1"/>
    <n v="11687"/>
    <n v="1486.55"/>
    <n v="0"/>
    <n v="0"/>
    <n v="45.74"/>
    <s v="no"/>
    <s v="yes"/>
    <n v="1532.29"/>
    <n v="10154.709999999999"/>
    <n v="10154.709999999999"/>
    <n v="0"/>
    <s v="no"/>
    <s v="chandradkiley@gmail.com"/>
    <n v="1"/>
    <n v="0"/>
    <n v="1"/>
    <s v="yes"/>
    <n v="5"/>
    <n v="0"/>
    <n v="87"/>
    <n v="0"/>
    <n v="9"/>
    <n v="9"/>
    <n v="193"/>
    <n v="57.8"/>
  </r>
  <r>
    <n v="90658"/>
    <x v="4"/>
    <s v="Northern Hills"/>
    <n v="658"/>
    <x v="1"/>
    <n v="0"/>
    <n v="0"/>
    <n v="0"/>
    <n v="0"/>
    <n v="0"/>
    <n v="0"/>
    <n v="0"/>
    <e v="#DIV/0!"/>
    <n v="0"/>
    <n v="0"/>
    <n v="0"/>
    <n v="0"/>
    <n v="0"/>
    <s v="yes"/>
    <s v="no"/>
    <n v="0"/>
    <n v="0"/>
    <n v="0"/>
    <n v="0"/>
    <s v="no"/>
    <s v="chandradkiley@gmail.com"/>
    <n v="0"/>
    <n v="1"/>
    <n v="1"/>
    <s v="yes"/>
    <n v="0"/>
    <n v="0"/>
    <n v="0"/>
    <n v="0"/>
    <n v="0"/>
    <n v="0"/>
    <n v="0"/>
    <n v="0"/>
  </r>
  <r>
    <n v="20800"/>
    <x v="2"/>
    <s v="Northern Lakes"/>
    <n v="305"/>
    <x v="0"/>
    <n v="7"/>
    <n v="1668"/>
    <n v="719"/>
    <n v="17"/>
    <n v="2404"/>
    <n v="2387"/>
    <n v="343.42860000000002"/>
    <n v="341"/>
    <n v="12317"/>
    <n v="1562.6"/>
    <n v="0"/>
    <n v="0"/>
    <n v="0"/>
    <s v="no"/>
    <s v="no"/>
    <n v="1562.6"/>
    <n v="10754.4"/>
    <n v="10754.4"/>
    <n v="0"/>
    <s v="no"/>
    <s v="crystal.walz@aol.com"/>
    <n v="1"/>
    <n v="0"/>
    <n v="1"/>
    <s v="yes"/>
    <n v="7"/>
    <n v="0"/>
    <n v="162"/>
    <n v="0"/>
    <n v="6"/>
    <n v="6"/>
    <n v="468"/>
    <n v="90.857100000000003"/>
  </r>
  <r>
    <n v="30033"/>
    <x v="2"/>
    <s v="Northern Lakes"/>
    <n v="305"/>
    <x v="0"/>
    <n v="1"/>
    <n v="456"/>
    <n v="144"/>
    <n v="0"/>
    <n v="600"/>
    <n v="600"/>
    <n v="600"/>
    <n v="600"/>
    <n v="3070"/>
    <n v="390"/>
    <n v="0"/>
    <n v="0"/>
    <n v="12"/>
    <s v="no"/>
    <s v="yes"/>
    <n v="402"/>
    <n v="2668"/>
    <n v="2668"/>
    <n v="0"/>
    <s v="no"/>
    <s v="savannahsmommy@hotmail.com"/>
    <n v="1"/>
    <n v="0"/>
    <n v="1"/>
    <s v="yes"/>
    <n v="0"/>
    <n v="0"/>
    <n v="0"/>
    <n v="0"/>
    <n v="0"/>
    <n v="0"/>
    <n v="0"/>
    <n v="0"/>
  </r>
  <r>
    <n v="30112"/>
    <x v="2"/>
    <s v="Northern Lakes"/>
    <n v="305"/>
    <x v="2"/>
    <n v="2"/>
    <n v="576"/>
    <n v="48"/>
    <n v="0"/>
    <n v="624"/>
    <n v="624"/>
    <n v="312"/>
    <n v="312"/>
    <n v="3168"/>
    <n v="405.6"/>
    <n v="0"/>
    <n v="0"/>
    <n v="12.48"/>
    <s v="no"/>
    <s v="yes"/>
    <n v="418.08"/>
    <n v="2749.92"/>
    <n v="2749.92"/>
    <n v="0"/>
    <s v="no"/>
    <s v="renahmeyer@yahoo.com"/>
    <n v="1"/>
    <n v="0"/>
    <n v="1"/>
    <s v="yes"/>
    <n v="0"/>
    <n v="0"/>
    <n v="0"/>
    <n v="0"/>
    <n v="0"/>
    <n v="0"/>
    <n v="0"/>
    <n v="0"/>
  </r>
  <r>
    <n v="30309"/>
    <x v="2"/>
    <s v="Northern Lakes"/>
    <n v="305"/>
    <x v="0"/>
    <n v="3"/>
    <n v="384"/>
    <n v="53"/>
    <n v="0"/>
    <n v="437"/>
    <n v="437"/>
    <n v="145.66669999999999"/>
    <n v="145.69999999999999"/>
    <n v="2221"/>
    <n v="284.05"/>
    <n v="0"/>
    <n v="0"/>
    <n v="0"/>
    <s v="no"/>
    <s v="no"/>
    <n v="284.05"/>
    <n v="1936.95"/>
    <n v="1936.95"/>
    <n v="0"/>
    <s v="no"/>
    <s v="klwagenm@gmail.com"/>
    <n v="1"/>
    <n v="0"/>
    <n v="1"/>
    <s v="yes"/>
    <n v="1"/>
    <n v="0"/>
    <n v="5"/>
    <n v="0"/>
    <n v="0"/>
    <n v="0"/>
    <n v="27"/>
    <n v="32"/>
  </r>
  <r>
    <n v="30498"/>
    <x v="2"/>
    <s v="Northern Lakes"/>
    <n v="305"/>
    <x v="4"/>
    <n v="1"/>
    <n v="108"/>
    <n v="0"/>
    <n v="0"/>
    <n v="108"/>
    <n v="108"/>
    <n v="108"/>
    <n v="108"/>
    <n v="540"/>
    <n v="70.2"/>
    <n v="0"/>
    <n v="0"/>
    <n v="0"/>
    <s v="no"/>
    <s v="no"/>
    <n v="70.2"/>
    <n v="469.8"/>
    <n v="469.8"/>
    <n v="0"/>
    <s v="no"/>
    <s v="prka24@yahoo.com"/>
    <n v="1"/>
    <n v="0"/>
    <n v="1"/>
    <s v="yes"/>
    <n v="0"/>
    <n v="0"/>
    <n v="0"/>
    <n v="0"/>
    <n v="0"/>
    <n v="0"/>
    <n v="0"/>
    <n v="0"/>
  </r>
  <r>
    <n v="30993"/>
    <x v="2"/>
    <s v="Northern Lakes"/>
    <n v="305"/>
    <x v="4"/>
    <n v="0"/>
    <n v="0"/>
    <n v="0"/>
    <n v="0"/>
    <n v="0"/>
    <n v="0"/>
    <n v="0"/>
    <e v="#DIV/0!"/>
    <n v="0"/>
    <n v="0"/>
    <n v="0"/>
    <n v="0"/>
    <n v="0"/>
    <s v="no"/>
    <s v="no"/>
    <n v="0"/>
    <n v="0"/>
    <n v="0"/>
    <n v="0"/>
    <s v="no"/>
    <s v="jennifertuorila@yahoo.com"/>
    <n v="0"/>
    <n v="1"/>
    <n v="1"/>
    <s v="yes"/>
    <n v="0"/>
    <n v="0"/>
    <n v="0"/>
    <n v="0"/>
    <n v="0"/>
    <n v="0"/>
    <n v="0"/>
    <n v="0"/>
  </r>
  <r>
    <n v="31008"/>
    <x v="2"/>
    <s v="Northern Lakes"/>
    <n v="305"/>
    <x v="0"/>
    <n v="5"/>
    <n v="1236"/>
    <n v="1702"/>
    <n v="15"/>
    <n v="2953"/>
    <n v="2938"/>
    <n v="590.6"/>
    <n v="587.6"/>
    <n v="15037"/>
    <n v="1919.45"/>
    <n v="0"/>
    <n v="0"/>
    <n v="59.06"/>
    <s v="no"/>
    <s v="yes"/>
    <n v="1978.51"/>
    <n v="13058.49"/>
    <n v="13058.49"/>
    <n v="0"/>
    <s v="no"/>
    <s v="katesta@hotmail.com"/>
    <n v="1"/>
    <n v="0"/>
    <n v="1"/>
    <s v="yes"/>
    <n v="1"/>
    <n v="0"/>
    <n v="112"/>
    <n v="0"/>
    <n v="14"/>
    <n v="14"/>
    <n v="119"/>
    <n v="245"/>
  </r>
  <r>
    <n v="31015"/>
    <x v="2"/>
    <s v="Northern Lakes"/>
    <n v="305"/>
    <x v="0"/>
    <n v="8"/>
    <n v="1716"/>
    <n v="195"/>
    <n v="0"/>
    <n v="1911"/>
    <n v="1911"/>
    <n v="238.875"/>
    <n v="238.9"/>
    <n v="9745"/>
    <n v="1242.1500000000001"/>
    <n v="0"/>
    <n v="0"/>
    <n v="0"/>
    <s v="no"/>
    <s v="no"/>
    <n v="1242.1500000000001"/>
    <n v="8502.85"/>
    <n v="8502.85"/>
    <n v="0"/>
    <s v="no"/>
    <s v="jenniferlcook.06@gmail.com"/>
    <n v="1"/>
    <n v="0"/>
    <n v="1"/>
    <s v="yes"/>
    <n v="2"/>
    <n v="0"/>
    <n v="66"/>
    <n v="0"/>
    <n v="0"/>
    <n v="0"/>
    <n v="50"/>
    <n v="58"/>
  </r>
  <r>
    <n v="90305"/>
    <x v="2"/>
    <s v="Northern Lakes"/>
    <n v="305"/>
    <x v="1"/>
    <n v="1"/>
    <n v="1836"/>
    <n v="1194"/>
    <n v="1"/>
    <n v="3031"/>
    <n v="3030"/>
    <n v="3031"/>
    <n v="3030"/>
    <n v="15379"/>
    <n v="1970.15"/>
    <n v="0"/>
    <n v="0"/>
    <n v="-1970.15"/>
    <s v="yes"/>
    <s v="no"/>
    <n v="0"/>
    <n v="15379"/>
    <n v="15238"/>
    <n v="141"/>
    <s v="yes"/>
    <m/>
    <n v="1"/>
    <n v="0"/>
    <n v="1"/>
    <s v="yes"/>
    <n v="1"/>
    <n v="0"/>
    <n v="24"/>
    <n v="0"/>
    <n v="1"/>
    <n v="1"/>
    <n v="327"/>
    <n v="352"/>
  </r>
  <r>
    <n v="30071"/>
    <x v="2"/>
    <s v="Oakes / LaMoure"/>
    <n v="278"/>
    <x v="2"/>
    <n v="3"/>
    <n v="432"/>
    <n v="86"/>
    <n v="0"/>
    <n v="518"/>
    <n v="518"/>
    <n v="172.66669999999999"/>
    <n v="172.7"/>
    <n v="2691"/>
    <n v="336.7"/>
    <n v="0"/>
    <n v="0"/>
    <n v="10.36"/>
    <s v="no"/>
    <s v="yes"/>
    <n v="347.06"/>
    <n v="2343.94"/>
    <n v="2343.94"/>
    <n v="0"/>
    <s v="no"/>
    <m/>
    <n v="1"/>
    <n v="0"/>
    <n v="1"/>
    <s v="yes"/>
    <n v="0"/>
    <n v="0"/>
    <n v="0"/>
    <n v="0"/>
    <n v="0"/>
    <n v="0"/>
    <n v="0"/>
    <n v="0"/>
  </r>
  <r>
    <n v="30652"/>
    <x v="2"/>
    <s v="Oakes / LaMoure"/>
    <n v="278"/>
    <x v="4"/>
    <n v="2"/>
    <n v="576"/>
    <n v="590"/>
    <n v="0"/>
    <n v="1166"/>
    <n v="1166"/>
    <n v="583"/>
    <n v="583"/>
    <n v="5945"/>
    <n v="757.9"/>
    <n v="0"/>
    <n v="0"/>
    <n v="0"/>
    <s v="no"/>
    <s v="no"/>
    <n v="757.9"/>
    <n v="5187.1000000000004"/>
    <n v="5187.1000000000004"/>
    <n v="0"/>
    <s v="no"/>
    <s v="venters@drtel.net"/>
    <n v="1"/>
    <n v="0"/>
    <n v="1"/>
    <s v="yes"/>
    <n v="0"/>
    <n v="0"/>
    <n v="0"/>
    <n v="0"/>
    <n v="0"/>
    <n v="0"/>
    <n v="0"/>
    <n v="0"/>
  </r>
  <r>
    <n v="31014"/>
    <x v="2"/>
    <s v="Oakes / LaMoure"/>
    <n v="278"/>
    <x v="5"/>
    <n v="5"/>
    <n v="1080"/>
    <n v="356"/>
    <n v="0"/>
    <n v="1436"/>
    <n v="1436"/>
    <n v="287.2"/>
    <n v="287.2"/>
    <n v="7375"/>
    <n v="933.4"/>
    <n v="0"/>
    <n v="0"/>
    <n v="28.72"/>
    <s v="no"/>
    <s v="yes"/>
    <n v="962.12"/>
    <n v="6412.88"/>
    <n v="6412.88"/>
    <n v="0"/>
    <s v="no"/>
    <s v="kariannpulfrey@gmail.com"/>
    <n v="1"/>
    <n v="0"/>
    <n v="1"/>
    <s v="yes"/>
    <n v="0"/>
    <n v="0"/>
    <n v="0"/>
    <n v="0"/>
    <n v="0"/>
    <n v="0"/>
    <n v="0"/>
    <n v="0"/>
  </r>
  <r>
    <n v="83080"/>
    <x v="2"/>
    <s v="Oakes / LaMoure"/>
    <n v="278"/>
    <x v="7"/>
    <n v="2"/>
    <n v="0"/>
    <n v="103"/>
    <n v="0"/>
    <n v="103"/>
    <n v="103"/>
    <n v="51.5"/>
    <n v="51.5"/>
    <n v="528"/>
    <n v="66.95"/>
    <n v="0"/>
    <n v="0"/>
    <n v="0"/>
    <s v="no"/>
    <s v="no"/>
    <n v="66.95"/>
    <n v="461.05"/>
    <n v="564"/>
    <n v="-102.95"/>
    <s v="no"/>
    <m/>
    <n v="1"/>
    <n v="0"/>
    <n v="1"/>
    <s v="yes"/>
    <n v="1"/>
    <n v="0"/>
    <n v="7"/>
    <n v="0"/>
    <n v="0"/>
    <n v="0"/>
    <n v="0"/>
    <n v="7"/>
  </r>
  <r>
    <n v="90278"/>
    <x v="2"/>
    <s v="Oakes / LaMoure"/>
    <n v="278"/>
    <x v="1"/>
    <n v="0"/>
    <n v="96"/>
    <n v="-96"/>
    <n v="0"/>
    <n v="0"/>
    <n v="0"/>
    <n v="0"/>
    <e v="#DIV/0!"/>
    <n v="0"/>
    <n v="0"/>
    <n v="0"/>
    <n v="0"/>
    <n v="0"/>
    <s v="yes"/>
    <s v="no"/>
    <n v="0"/>
    <n v="0"/>
    <n v="0"/>
    <n v="0"/>
    <s v="no"/>
    <s v="sitzlerd@drtel.net"/>
    <n v="0"/>
    <n v="1"/>
    <n v="1"/>
    <s v="yes"/>
    <n v="0"/>
    <n v="0"/>
    <n v="0"/>
    <n v="0"/>
    <n v="0"/>
    <n v="0"/>
    <n v="0"/>
    <n v="0"/>
  </r>
  <r>
    <n v="40244"/>
    <x v="4"/>
    <s v="Onida / Blunt"/>
    <n v="466"/>
    <x v="0"/>
    <n v="11"/>
    <n v="1752"/>
    <n v="439"/>
    <n v="4"/>
    <n v="2195"/>
    <n v="2191"/>
    <n v="199.5455"/>
    <n v="199.2"/>
    <n v="11237"/>
    <n v="1426.75"/>
    <n v="0"/>
    <n v="0"/>
    <n v="43.9"/>
    <s v="no"/>
    <s v="yes"/>
    <n v="1470.65"/>
    <n v="9766.35"/>
    <n v="9766.35"/>
    <n v="0"/>
    <s v="no"/>
    <s v="janny54@venturecomm.net"/>
    <n v="1"/>
    <n v="0"/>
    <n v="1"/>
    <s v="yes"/>
    <n v="6"/>
    <n v="0"/>
    <n v="91"/>
    <n v="0"/>
    <n v="4"/>
    <n v="4"/>
    <n v="212"/>
    <n v="51.166699999999999"/>
  </r>
  <r>
    <n v="40257"/>
    <x v="4"/>
    <s v="Onida / Blunt"/>
    <n v="466"/>
    <x v="0"/>
    <n v="0"/>
    <n v="0"/>
    <n v="0"/>
    <n v="0"/>
    <n v="0"/>
    <n v="0"/>
    <n v="0"/>
    <e v="#DIV/0!"/>
    <n v="0"/>
    <n v="0"/>
    <n v="0"/>
    <n v="0"/>
    <n v="0"/>
    <s v="no"/>
    <s v="no"/>
    <n v="0"/>
    <n v="0"/>
    <n v="0"/>
    <n v="0"/>
    <s v="no"/>
    <s v="vanessa.phillips@k12.sd.us"/>
    <n v="0"/>
    <n v="1"/>
    <n v="1"/>
    <s v="yes"/>
    <n v="0"/>
    <n v="0"/>
    <n v="0"/>
    <n v="0"/>
    <n v="0"/>
    <n v="0"/>
    <n v="0"/>
    <n v="0"/>
  </r>
  <r>
    <n v="90466"/>
    <x v="4"/>
    <s v="Onida / Blunt"/>
    <n v="466"/>
    <x v="1"/>
    <n v="0"/>
    <n v="0"/>
    <n v="0"/>
    <n v="0"/>
    <n v="0"/>
    <n v="0"/>
    <n v="0"/>
    <e v="#DIV/0!"/>
    <n v="0"/>
    <n v="0"/>
    <n v="0"/>
    <n v="0"/>
    <n v="0"/>
    <s v="yes"/>
    <s v="no"/>
    <n v="0"/>
    <n v="0"/>
    <n v="0"/>
    <n v="0"/>
    <s v="no"/>
    <m/>
    <n v="0"/>
    <n v="1"/>
    <n v="1"/>
    <s v="yes"/>
    <n v="0"/>
    <n v="0"/>
    <n v="0"/>
    <n v="0"/>
    <n v="0"/>
    <n v="0"/>
    <n v="0"/>
    <n v="0"/>
  </r>
  <r>
    <n v="40005"/>
    <x v="0"/>
    <s v="Outer Limits"/>
    <n v="471"/>
    <x v="2"/>
    <n v="0"/>
    <n v="0"/>
    <n v="0"/>
    <n v="0"/>
    <n v="0"/>
    <n v="0"/>
    <n v="0"/>
    <e v="#DIV/0!"/>
    <n v="0"/>
    <n v="0"/>
    <n v="0"/>
    <n v="0"/>
    <n v="0"/>
    <s v="no"/>
    <s v="no"/>
    <n v="0"/>
    <n v="0"/>
    <n v="0"/>
    <n v="0"/>
    <s v="no"/>
    <s v="jayntara@midco.net"/>
    <n v="0"/>
    <n v="1"/>
    <n v="1"/>
    <s v="yes"/>
    <n v="0"/>
    <n v="0"/>
    <n v="0"/>
    <n v="0"/>
    <n v="0"/>
    <n v="0"/>
    <n v="0"/>
    <n v="0"/>
  </r>
  <r>
    <n v="40032"/>
    <x v="0"/>
    <s v="Outer Limits"/>
    <n v="471"/>
    <x v="2"/>
    <n v="2"/>
    <n v="0"/>
    <n v="123"/>
    <n v="1"/>
    <n v="124"/>
    <n v="123"/>
    <n v="62"/>
    <n v="61.5"/>
    <n v="636"/>
    <n v="80.599999999999994"/>
    <n v="0"/>
    <n v="0"/>
    <n v="2.48"/>
    <s v="no"/>
    <s v="yes"/>
    <n v="83.08"/>
    <n v="552.91999999999996"/>
    <n v="552.91999999999996"/>
    <n v="0"/>
    <s v="no"/>
    <s v="jpeters1920@hotmail.com"/>
    <n v="1"/>
    <n v="0"/>
    <n v="1"/>
    <s v="yes"/>
    <n v="1"/>
    <n v="0"/>
    <n v="0"/>
    <n v="0"/>
    <n v="1"/>
    <n v="1"/>
    <n v="22"/>
    <n v="23"/>
  </r>
  <r>
    <n v="40714"/>
    <x v="0"/>
    <s v="Outer Limits"/>
    <n v="471"/>
    <x v="4"/>
    <n v="3"/>
    <n v="768"/>
    <n v="-36"/>
    <n v="1"/>
    <n v="733"/>
    <n v="732"/>
    <n v="244.33330000000001"/>
    <n v="244"/>
    <n v="3750"/>
    <n v="476.45"/>
    <n v="0"/>
    <n v="0"/>
    <n v="0"/>
    <s v="no"/>
    <s v="no"/>
    <n v="476.45"/>
    <n v="3273.55"/>
    <n v="3273.55"/>
    <n v="0"/>
    <s v="no"/>
    <s v="misradel@hotmail.com"/>
    <n v="1"/>
    <n v="0"/>
    <n v="1"/>
    <s v="yes"/>
    <n v="2"/>
    <n v="0"/>
    <n v="54"/>
    <n v="0"/>
    <n v="1"/>
    <n v="1"/>
    <n v="53"/>
    <n v="54"/>
  </r>
  <r>
    <n v="40944"/>
    <x v="0"/>
    <s v="Outer Limits"/>
    <n v="471"/>
    <x v="5"/>
    <n v="2"/>
    <n v="0"/>
    <n v="450"/>
    <n v="16"/>
    <n v="466"/>
    <n v="450"/>
    <n v="233"/>
    <n v="225"/>
    <n v="2384"/>
    <n v="302.89999999999998"/>
    <n v="0"/>
    <n v="0"/>
    <n v="0"/>
    <s v="no"/>
    <s v="no"/>
    <n v="302.89999999999998"/>
    <n v="2081.1"/>
    <n v="2081.1"/>
    <n v="0"/>
    <s v="no"/>
    <s v="maggie_schuelke@hotmail.com"/>
    <n v="1"/>
    <n v="0"/>
    <n v="1"/>
    <s v="yes"/>
    <n v="2"/>
    <n v="0"/>
    <n v="0"/>
    <n v="0"/>
    <n v="16"/>
    <n v="16"/>
    <n v="164"/>
    <n v="90"/>
  </r>
  <r>
    <n v="41416"/>
    <x v="0"/>
    <s v="Outer Limits"/>
    <n v="471"/>
    <x v="0"/>
    <n v="8"/>
    <n v="1128"/>
    <n v="194"/>
    <n v="15"/>
    <n v="1337"/>
    <n v="1322"/>
    <n v="167.125"/>
    <n v="165.3"/>
    <n v="6828"/>
    <n v="869.05"/>
    <n v="0"/>
    <n v="0"/>
    <n v="26.74"/>
    <s v="no"/>
    <s v="yes"/>
    <n v="895.79"/>
    <n v="5932.21"/>
    <n v="5932.21"/>
    <n v="0"/>
    <s v="no"/>
    <s v="heatheraesoph@gmail.com"/>
    <n v="1"/>
    <n v="0"/>
    <n v="1"/>
    <s v="yes"/>
    <n v="4"/>
    <n v="0"/>
    <n v="55"/>
    <n v="0"/>
    <n v="15"/>
    <n v="15"/>
    <n v="164"/>
    <n v="58.5"/>
  </r>
  <r>
    <n v="41424"/>
    <x v="0"/>
    <s v="Outer Limits"/>
    <n v="471"/>
    <x v="6"/>
    <n v="2"/>
    <n v="480"/>
    <n v="423"/>
    <n v="2"/>
    <n v="905"/>
    <n v="903"/>
    <n v="452.5"/>
    <n v="451.5"/>
    <n v="4647"/>
    <n v="588.25"/>
    <n v="0"/>
    <n v="0"/>
    <n v="0"/>
    <s v="no"/>
    <s v="no"/>
    <n v="588.25"/>
    <n v="4058.75"/>
    <n v="4058.75"/>
    <n v="0"/>
    <s v="no"/>
    <s v="jinaj67@gmail.com"/>
    <n v="1"/>
    <n v="0"/>
    <n v="1"/>
    <s v="yes"/>
    <n v="1"/>
    <n v="0"/>
    <n v="0"/>
    <n v="0"/>
    <n v="0"/>
    <n v="0"/>
    <n v="11"/>
    <n v="11"/>
  </r>
  <r>
    <n v="41510"/>
    <x v="0"/>
    <s v="Outer Limits"/>
    <n v="471"/>
    <x v="6"/>
    <n v="13"/>
    <n v="1776"/>
    <n v="1695"/>
    <n v="39"/>
    <n v="3510"/>
    <n v="3471"/>
    <n v="270"/>
    <n v="267"/>
    <n v="17973"/>
    <n v="2281.5"/>
    <n v="0"/>
    <n v="0"/>
    <n v="70.2"/>
    <s v="no"/>
    <s v="yes"/>
    <n v="2351.6999999999998"/>
    <n v="15621.3"/>
    <n v="15621.3"/>
    <n v="0"/>
    <s v="no"/>
    <s v="snbackhaus@gmail.com"/>
    <n v="1"/>
    <n v="0"/>
    <n v="1"/>
    <s v="yes"/>
    <n v="11"/>
    <n v="0"/>
    <n v="276"/>
    <n v="0"/>
    <n v="33"/>
    <n v="33"/>
    <n v="1287"/>
    <n v="145.0909"/>
  </r>
  <r>
    <n v="41525"/>
    <x v="0"/>
    <s v="Outer Limits"/>
    <n v="471"/>
    <x v="0"/>
    <n v="8"/>
    <n v="1536"/>
    <n v="815"/>
    <n v="44"/>
    <n v="2395"/>
    <n v="2351"/>
    <n v="299.375"/>
    <n v="293.89999999999998"/>
    <n v="12262"/>
    <n v="1556.75"/>
    <n v="0"/>
    <n v="0"/>
    <n v="0"/>
    <s v="no"/>
    <s v="no"/>
    <n v="1556.75"/>
    <n v="10705.25"/>
    <n v="10705.25"/>
    <n v="0"/>
    <s v="no"/>
    <s v="kajchristman@gmail.com"/>
    <n v="1"/>
    <n v="0"/>
    <n v="1"/>
    <s v="yes"/>
    <n v="5"/>
    <n v="0"/>
    <n v="69"/>
    <n v="0"/>
    <n v="31"/>
    <n v="31"/>
    <n v="509"/>
    <n v="121.8"/>
  </r>
  <r>
    <n v="41700"/>
    <x v="0"/>
    <s v="Outer Limits"/>
    <n v="471"/>
    <x v="0"/>
    <n v="12"/>
    <n v="1344"/>
    <n v="939"/>
    <n v="10"/>
    <n v="2293"/>
    <n v="2283"/>
    <n v="191.08330000000001"/>
    <n v="190.3"/>
    <n v="11733"/>
    <n v="1490.45"/>
    <n v="0"/>
    <n v="0"/>
    <n v="45.86"/>
    <s v="no"/>
    <s v="yes"/>
    <n v="1536.31"/>
    <n v="10196.69"/>
    <n v="10196.69"/>
    <n v="0"/>
    <s v="no"/>
    <s v="sreck22@gmail.com"/>
    <n v="1"/>
    <n v="0"/>
    <n v="1"/>
    <s v="yes"/>
    <n v="10"/>
    <n v="0"/>
    <n v="98"/>
    <n v="0"/>
    <n v="10"/>
    <n v="10"/>
    <n v="647"/>
    <n v="75.5"/>
  </r>
  <r>
    <n v="41701"/>
    <x v="0"/>
    <s v="Outer Limits"/>
    <n v="471"/>
    <x v="0"/>
    <n v="12"/>
    <n v="2268"/>
    <n v="1328"/>
    <n v="27"/>
    <n v="3623"/>
    <n v="3596"/>
    <n v="301.91669999999999"/>
    <n v="299.7"/>
    <n v="18556"/>
    <n v="2354.9499999999998"/>
    <n v="0"/>
    <n v="0"/>
    <n v="72.459999999999994"/>
    <s v="no"/>
    <s v="yes"/>
    <n v="2427.41"/>
    <n v="16128.59"/>
    <n v="16128.59"/>
    <n v="0"/>
    <s v="no"/>
    <s v="tlin0962@gmail.com"/>
    <n v="1"/>
    <n v="0"/>
    <n v="1"/>
    <s v="yes"/>
    <n v="10"/>
    <n v="0"/>
    <n v="107"/>
    <n v="0"/>
    <n v="25"/>
    <n v="25"/>
    <n v="1081"/>
    <n v="121.3"/>
  </r>
  <r>
    <n v="41702"/>
    <x v="0"/>
    <s v="Outer Limits"/>
    <n v="471"/>
    <x v="7"/>
    <n v="5"/>
    <n v="756"/>
    <n v="305"/>
    <n v="9"/>
    <n v="1070"/>
    <n v="1061"/>
    <n v="214"/>
    <n v="212.2"/>
    <n v="5540"/>
    <n v="695.5"/>
    <n v="0"/>
    <n v="0"/>
    <n v="0"/>
    <s v="no"/>
    <s v="no"/>
    <n v="695.5"/>
    <n v="4844.5"/>
    <n v="4844.5"/>
    <n v="0"/>
    <s v="no"/>
    <s v="meganvporter@gmail.com"/>
    <n v="1"/>
    <n v="0"/>
    <n v="1"/>
    <s v="yes"/>
    <n v="5"/>
    <n v="0"/>
    <n v="197"/>
    <n v="0"/>
    <n v="9"/>
    <n v="9"/>
    <n v="226"/>
    <n v="86.4"/>
  </r>
  <r>
    <n v="41801"/>
    <x v="0"/>
    <s v="Outer Limits"/>
    <n v="471"/>
    <x v="7"/>
    <n v="7"/>
    <n v="0"/>
    <n v="1667"/>
    <n v="64"/>
    <n v="1731"/>
    <n v="1667"/>
    <n v="247.28569999999999"/>
    <n v="238.1"/>
    <n v="8883"/>
    <n v="1125.1500000000001"/>
    <n v="0"/>
    <n v="0"/>
    <n v="0"/>
    <s v="no"/>
    <s v="no"/>
    <n v="1125.1500000000001"/>
    <n v="7757.85"/>
    <n v="7757.85"/>
    <n v="0"/>
    <s v="no"/>
    <s v="jgannon@allstate.com"/>
    <n v="1"/>
    <n v="0"/>
    <n v="1"/>
    <s v="yes"/>
    <n v="7"/>
    <n v="0"/>
    <n v="126"/>
    <n v="0"/>
    <n v="64"/>
    <n v="64"/>
    <n v="504"/>
    <n v="99.142899999999997"/>
  </r>
  <r>
    <n v="50604"/>
    <x v="0"/>
    <s v="Outer Limits"/>
    <n v="471"/>
    <x v="3"/>
    <n v="0"/>
    <n v="0"/>
    <n v="0"/>
    <n v="0"/>
    <n v="0"/>
    <n v="0"/>
    <n v="0"/>
    <e v="#DIV/0!"/>
    <n v="0"/>
    <n v="0"/>
    <n v="0"/>
    <n v="0"/>
    <n v="0"/>
    <s v="no"/>
    <s v="no"/>
    <n v="0"/>
    <n v="0"/>
    <n v="0"/>
    <n v="0"/>
    <s v="no"/>
    <s v="dbechard@outlook.com"/>
    <n v="0"/>
    <n v="1"/>
    <n v="1"/>
    <s v="yes"/>
    <n v="0"/>
    <n v="0"/>
    <n v="0"/>
    <n v="0"/>
    <n v="0"/>
    <n v="0"/>
    <n v="0"/>
    <n v="0"/>
  </r>
  <r>
    <n v="90471"/>
    <x v="0"/>
    <s v="Outer Limits"/>
    <n v="471"/>
    <x v="1"/>
    <n v="1"/>
    <n v="432"/>
    <n v="348"/>
    <n v="0"/>
    <n v="780"/>
    <n v="780"/>
    <n v="780"/>
    <n v="780"/>
    <n v="3972"/>
    <n v="507"/>
    <n v="0"/>
    <n v="0"/>
    <n v="-507"/>
    <s v="yes"/>
    <s v="no"/>
    <n v="0"/>
    <n v="3972"/>
    <n v="3972"/>
    <n v="0"/>
    <s v="no"/>
    <s v="jayntara@midco.net"/>
    <n v="1"/>
    <n v="0"/>
    <n v="1"/>
    <s v="yes"/>
    <n v="1"/>
    <n v="0"/>
    <n v="0"/>
    <n v="0"/>
    <n v="0"/>
    <n v="0"/>
    <n v="199"/>
    <n v="199"/>
  </r>
  <r>
    <n v="40085"/>
    <x v="4"/>
    <s v="Pierre"/>
    <n v="464"/>
    <x v="2"/>
    <n v="2"/>
    <n v="156"/>
    <n v="55"/>
    <n v="0"/>
    <n v="211"/>
    <n v="211"/>
    <n v="105.5"/>
    <n v="105.5"/>
    <n v="1071"/>
    <n v="137.15"/>
    <n v="0"/>
    <n v="0"/>
    <n v="0"/>
    <s v="no"/>
    <s v="no"/>
    <n v="137.15"/>
    <n v="933.85"/>
    <n v="933.85"/>
    <n v="0"/>
    <s v="no"/>
    <s v="tami.hogie@sduih.org"/>
    <n v="1"/>
    <n v="0"/>
    <n v="1"/>
    <s v="yes"/>
    <n v="0"/>
    <n v="0"/>
    <n v="0"/>
    <n v="0"/>
    <n v="0"/>
    <n v="0"/>
    <n v="0"/>
    <n v="0"/>
  </r>
  <r>
    <n v="40226"/>
    <x v="4"/>
    <s v="Pierre"/>
    <n v="464"/>
    <x v="4"/>
    <n v="2"/>
    <n v="12"/>
    <n v="43"/>
    <n v="0"/>
    <n v="55"/>
    <n v="55"/>
    <n v="27.5"/>
    <n v="27.5"/>
    <n v="280"/>
    <n v="35.75"/>
    <n v="0"/>
    <n v="0"/>
    <n v="0"/>
    <s v="no"/>
    <s v="no"/>
    <n v="35.75"/>
    <n v="244.25"/>
    <n v="244.25"/>
    <n v="0"/>
    <s v="no"/>
    <s v="sarah_speck@yahoo.com"/>
    <n v="1"/>
    <n v="0"/>
    <n v="1"/>
    <s v="yes"/>
    <n v="0"/>
    <n v="0"/>
    <n v="0"/>
    <n v="0"/>
    <n v="0"/>
    <n v="0"/>
    <n v="0"/>
    <n v="0"/>
  </r>
  <r>
    <n v="40614"/>
    <x v="4"/>
    <s v="Pierre"/>
    <n v="464"/>
    <x v="4"/>
    <n v="4"/>
    <n v="864"/>
    <n v="667"/>
    <n v="0"/>
    <n v="1531"/>
    <n v="1531"/>
    <n v="382.75"/>
    <n v="382.8"/>
    <n v="7816"/>
    <n v="995.15"/>
    <n v="0"/>
    <n v="0"/>
    <n v="0"/>
    <s v="no"/>
    <s v="no"/>
    <n v="995.15"/>
    <n v="6820.85"/>
    <n v="6820.85"/>
    <n v="0"/>
    <s v="no"/>
    <s v="melisa.forest@gmail.com"/>
    <n v="1"/>
    <n v="0"/>
    <n v="1"/>
    <s v="yes"/>
    <n v="1"/>
    <n v="0"/>
    <n v="17"/>
    <n v="0"/>
    <n v="0"/>
    <n v="0"/>
    <n v="10"/>
    <n v="27"/>
  </r>
  <r>
    <n v="50661"/>
    <x v="4"/>
    <s v="Pierre"/>
    <n v="464"/>
    <x v="0"/>
    <n v="6"/>
    <n v="1080"/>
    <n v="995"/>
    <n v="11"/>
    <n v="2086"/>
    <n v="2075"/>
    <n v="347.66669999999999"/>
    <n v="345.8"/>
    <n v="10690"/>
    <n v="1355.9"/>
    <n v="0"/>
    <n v="0"/>
    <n v="41.72"/>
    <s v="no"/>
    <s v="yes"/>
    <n v="1397.62"/>
    <n v="9292.3799999999992"/>
    <n v="9292.3799999999992"/>
    <n v="0"/>
    <s v="no"/>
    <s v="corlo1121_1989@hotmail.com"/>
    <n v="1"/>
    <n v="0"/>
    <n v="1"/>
    <s v="yes"/>
    <n v="4"/>
    <n v="0"/>
    <n v="139"/>
    <n v="0"/>
    <n v="11"/>
    <n v="11"/>
    <n v="439"/>
    <n v="147.25"/>
  </r>
  <r>
    <n v="51016"/>
    <x v="4"/>
    <s v="Pierre"/>
    <n v="464"/>
    <x v="7"/>
    <n v="8"/>
    <n v="972"/>
    <n v="1215"/>
    <n v="26"/>
    <n v="2213"/>
    <n v="2187"/>
    <n v="276.625"/>
    <n v="273.39999999999998"/>
    <n v="11373"/>
    <n v="1438.45"/>
    <n v="0"/>
    <n v="0"/>
    <n v="44.26"/>
    <s v="no"/>
    <s v="yes"/>
    <n v="1482.71"/>
    <n v="9890.2900000000009"/>
    <n v="9890.2900000000009"/>
    <n v="0"/>
    <s v="no"/>
    <s v="amfeist12@gmail.com"/>
    <n v="1"/>
    <n v="0"/>
    <n v="1"/>
    <s v="yes"/>
    <n v="6"/>
    <n v="0"/>
    <n v="126"/>
    <n v="0"/>
    <n v="26"/>
    <n v="26"/>
    <n v="484"/>
    <n v="106"/>
  </r>
  <r>
    <n v="51017"/>
    <x v="4"/>
    <s v="Pierre"/>
    <n v="464"/>
    <x v="6"/>
    <n v="6"/>
    <n v="1656"/>
    <n v="820"/>
    <n v="4"/>
    <n v="2480"/>
    <n v="2476"/>
    <n v="413.33330000000001"/>
    <n v="412.7"/>
    <n v="12632"/>
    <n v="1612"/>
    <n v="0"/>
    <n v="0"/>
    <n v="0"/>
    <s v="no"/>
    <s v="no"/>
    <n v="1612"/>
    <n v="11020"/>
    <n v="11020"/>
    <n v="0"/>
    <s v="no"/>
    <s v="amfeist12@gmail.com"/>
    <n v="1"/>
    <n v="0"/>
    <n v="1"/>
    <s v="yes"/>
    <n v="3"/>
    <n v="0"/>
    <n v="71"/>
    <n v="0"/>
    <n v="4"/>
    <n v="4"/>
    <n v="77"/>
    <n v="50.666699999999999"/>
  </r>
  <r>
    <n v="70014"/>
    <x v="4"/>
    <s v="Pierre"/>
    <n v="464"/>
    <x v="0"/>
    <n v="0"/>
    <n v="0"/>
    <n v="0"/>
    <n v="0"/>
    <n v="0"/>
    <n v="0"/>
    <n v="0"/>
    <e v="#DIV/0!"/>
    <n v="0"/>
    <n v="0"/>
    <n v="0"/>
    <n v="0"/>
    <n v="0"/>
    <s v="no"/>
    <s v="no"/>
    <n v="0"/>
    <n v="0"/>
    <n v="0"/>
    <n v="0"/>
    <s v="no"/>
    <s v="meadowmr@yahoo.com"/>
    <n v="0"/>
    <n v="1"/>
    <n v="1"/>
    <s v="yes"/>
    <n v="0"/>
    <n v="0"/>
    <n v="0"/>
    <n v="0"/>
    <n v="0"/>
    <n v="0"/>
    <n v="0"/>
    <n v="0"/>
  </r>
  <r>
    <n v="73103"/>
    <x v="4"/>
    <s v="Pierre"/>
    <n v="464"/>
    <x v="5"/>
    <n v="8"/>
    <n v="1932"/>
    <n v="1328"/>
    <n v="6"/>
    <n v="3266"/>
    <n v="3260"/>
    <n v="408.25"/>
    <n v="407.5"/>
    <n v="16683"/>
    <n v="2122.9"/>
    <n v="0"/>
    <n v="0"/>
    <n v="0"/>
    <s v="no"/>
    <s v="no"/>
    <n v="2122.9"/>
    <n v="14560.1"/>
    <n v="14560.1"/>
    <n v="0"/>
    <s v="no"/>
    <s v="idgie_03@hotmail.com"/>
    <n v="1"/>
    <n v="0"/>
    <n v="1"/>
    <s v="yes"/>
    <n v="6"/>
    <n v="0"/>
    <n v="50"/>
    <n v="0"/>
    <n v="2"/>
    <n v="2"/>
    <n v="300"/>
    <n v="58.666699999999999"/>
  </r>
  <r>
    <n v="76325"/>
    <x v="4"/>
    <s v="Pierre"/>
    <n v="464"/>
    <x v="0"/>
    <n v="3"/>
    <n v="0"/>
    <n v="412"/>
    <n v="1"/>
    <n v="413"/>
    <n v="412"/>
    <n v="137.66669999999999"/>
    <n v="137.30000000000001"/>
    <n v="2107"/>
    <n v="268.45"/>
    <n v="0"/>
    <n v="0"/>
    <n v="0"/>
    <s v="no"/>
    <s v="no"/>
    <n v="268.45"/>
    <n v="1838.55"/>
    <n v="2143"/>
    <n v="-304.45"/>
    <s v="no"/>
    <s v="troop76325@noemail.gs"/>
    <n v="1"/>
    <n v="0"/>
    <n v="1"/>
    <s v="yes"/>
    <n v="1"/>
    <n v="0"/>
    <n v="11"/>
    <n v="0"/>
    <n v="1"/>
    <n v="1"/>
    <n v="7"/>
    <n v="19"/>
  </r>
  <r>
    <n v="77104"/>
    <x v="4"/>
    <s v="Pierre"/>
    <n v="464"/>
    <x v="5"/>
    <n v="8"/>
    <n v="1344"/>
    <n v="-118"/>
    <n v="1"/>
    <n v="1227"/>
    <n v="1226"/>
    <n v="153.375"/>
    <n v="153.30000000000001"/>
    <n v="6267"/>
    <n v="797.55"/>
    <n v="0"/>
    <n v="0"/>
    <n v="0"/>
    <s v="no"/>
    <s v="no"/>
    <n v="797.55"/>
    <n v="5469.45"/>
    <n v="5469.45"/>
    <n v="0"/>
    <s v="no"/>
    <s v="jessicalounsb76@hotmail.com"/>
    <n v="1"/>
    <n v="0"/>
    <n v="1"/>
    <s v="yes"/>
    <n v="2"/>
    <n v="0"/>
    <n v="0"/>
    <n v="0"/>
    <n v="1"/>
    <n v="1"/>
    <n v="33"/>
    <n v="17"/>
  </r>
  <r>
    <n v="77110"/>
    <x v="4"/>
    <s v="Pierre"/>
    <n v="464"/>
    <x v="4"/>
    <n v="3"/>
    <n v="828"/>
    <n v="-361"/>
    <n v="1"/>
    <n v="468"/>
    <n v="467"/>
    <n v="156"/>
    <n v="155.69999999999999"/>
    <n v="2379"/>
    <n v="304.2"/>
    <n v="0"/>
    <n v="0"/>
    <n v="9.36"/>
    <s v="no"/>
    <s v="yes"/>
    <n v="313.56"/>
    <n v="2065.44"/>
    <n v="2065.44"/>
    <n v="0"/>
    <s v="no"/>
    <s v="harrisfam605@gmail.com"/>
    <n v="1"/>
    <n v="0"/>
    <n v="1"/>
    <s v="yes"/>
    <n v="2"/>
    <n v="0"/>
    <n v="0"/>
    <n v="0"/>
    <n v="1"/>
    <n v="1"/>
    <n v="142"/>
    <n v="71.5"/>
  </r>
  <r>
    <n v="77111"/>
    <x v="4"/>
    <s v="Pierre"/>
    <n v="464"/>
    <x v="0"/>
    <n v="12"/>
    <n v="4128"/>
    <n v="-125"/>
    <n v="9"/>
    <n v="4012"/>
    <n v="4003"/>
    <n v="334.33330000000001"/>
    <n v="333.6"/>
    <n v="20397"/>
    <n v="2607.8000000000002"/>
    <n v="0"/>
    <n v="0"/>
    <n v="0"/>
    <s v="no"/>
    <s v="no"/>
    <n v="2607.8000000000002"/>
    <n v="17789.2"/>
    <n v="17789.2"/>
    <n v="0"/>
    <s v="no"/>
    <s v="lyljbabe@gmail.com"/>
    <n v="1"/>
    <n v="0"/>
    <n v="1"/>
    <s v="yes"/>
    <n v="7"/>
    <n v="0"/>
    <n v="81"/>
    <n v="0"/>
    <n v="9"/>
    <n v="9"/>
    <n v="449"/>
    <n v="77"/>
  </r>
  <r>
    <n v="90464"/>
    <x v="4"/>
    <s v="Pierre"/>
    <n v="464"/>
    <x v="1"/>
    <n v="0"/>
    <n v="0"/>
    <n v="0"/>
    <n v="0"/>
    <n v="0"/>
    <n v="0"/>
    <n v="0"/>
    <e v="#DIV/0!"/>
    <n v="0"/>
    <n v="0"/>
    <n v="0"/>
    <n v="0"/>
    <n v="0"/>
    <s v="yes"/>
    <s v="no"/>
    <n v="0"/>
    <n v="0"/>
    <n v="0"/>
    <n v="0"/>
    <s v="no"/>
    <s v="skybo13@aol.com"/>
    <n v="0"/>
    <n v="1"/>
    <n v="1"/>
    <s v="yes"/>
    <n v="0"/>
    <n v="0"/>
    <n v="0"/>
    <n v="0"/>
    <n v="0"/>
    <n v="0"/>
    <n v="0"/>
    <n v="0"/>
  </r>
  <r>
    <n v="10014"/>
    <x v="5"/>
    <s v="Prairie Rose"/>
    <n v="112"/>
    <x v="7"/>
    <n v="7"/>
    <n v="480"/>
    <n v="1969"/>
    <n v="87"/>
    <n v="2536"/>
    <n v="2449"/>
    <n v="362.28570000000002"/>
    <n v="349.9"/>
    <n v="12910"/>
    <n v="1648.4"/>
    <n v="0"/>
    <n v="0"/>
    <n v="50.72"/>
    <s v="no"/>
    <s v="yes"/>
    <n v="1699.12"/>
    <n v="11210.88"/>
    <n v="11210.88"/>
    <n v="0"/>
    <s v="no"/>
    <s v="lisapleskach@gmail.com"/>
    <n v="1"/>
    <n v="0"/>
    <n v="1"/>
    <s v="yes"/>
    <n v="6"/>
    <n v="0"/>
    <n v="295"/>
    <n v="0"/>
    <n v="87"/>
    <n v="87"/>
    <n v="1379"/>
    <n v="293.5"/>
  </r>
  <r>
    <n v="10028"/>
    <x v="5"/>
    <s v="Prairie Rose"/>
    <n v="112"/>
    <x v="0"/>
    <n v="13"/>
    <n v="5724"/>
    <n v="2731"/>
    <n v="74"/>
    <n v="8529"/>
    <n v="8455"/>
    <n v="656.07690000000002"/>
    <n v="650.4"/>
    <n v="43256"/>
    <n v="5543.85"/>
    <n v="0"/>
    <n v="0"/>
    <n v="170.58"/>
    <s v="no"/>
    <s v="yes"/>
    <n v="5714.43"/>
    <n v="37541.57"/>
    <n v="37541.57"/>
    <n v="0"/>
    <s v="no"/>
    <s v="kurness@srt.com"/>
    <n v="1"/>
    <n v="0"/>
    <n v="1"/>
    <s v="yes"/>
    <n v="7"/>
    <n v="0"/>
    <n v="144"/>
    <n v="0"/>
    <n v="74"/>
    <n v="74"/>
    <n v="2503"/>
    <n v="388.71429999999998"/>
  </r>
  <r>
    <n v="10059"/>
    <x v="5"/>
    <s v="Prairie Rose"/>
    <n v="112"/>
    <x v="0"/>
    <n v="8"/>
    <n v="4800"/>
    <n v="273"/>
    <n v="35"/>
    <n v="5108"/>
    <n v="5073"/>
    <n v="638.5"/>
    <n v="634.1"/>
    <n v="26098"/>
    <n v="3320.2"/>
    <n v="0"/>
    <n v="0"/>
    <n v="102.16"/>
    <s v="no"/>
    <s v="yes"/>
    <n v="3422.36"/>
    <n v="22675.64"/>
    <n v="22675.64"/>
    <n v="0"/>
    <s v="no"/>
    <s v="cuda301@gmail.com"/>
    <n v="1"/>
    <n v="0"/>
    <n v="1"/>
    <s v="yes"/>
    <n v="7"/>
    <n v="0"/>
    <n v="135"/>
    <n v="0"/>
    <n v="14"/>
    <n v="14"/>
    <n v="1146"/>
    <n v="185"/>
  </r>
  <r>
    <n v="10087"/>
    <x v="5"/>
    <s v="Prairie Rose"/>
    <n v="112"/>
    <x v="0"/>
    <n v="4"/>
    <n v="1764"/>
    <n v="-2"/>
    <n v="0"/>
    <n v="1762"/>
    <n v="1762"/>
    <n v="440.5"/>
    <n v="440.5"/>
    <n v="8990"/>
    <n v="1145.3"/>
    <n v="0"/>
    <n v="0"/>
    <n v="35.24"/>
    <s v="no"/>
    <s v="yes"/>
    <n v="1180.54"/>
    <n v="7809.46"/>
    <n v="7809.46"/>
    <n v="0"/>
    <s v="no"/>
    <s v="jolenev04@hotmail.com"/>
    <n v="1"/>
    <n v="0"/>
    <n v="1"/>
    <s v="yes"/>
    <n v="4"/>
    <n v="0"/>
    <n v="4"/>
    <n v="0"/>
    <n v="0"/>
    <n v="0"/>
    <n v="92"/>
    <n v="24"/>
  </r>
  <r>
    <n v="10180"/>
    <x v="5"/>
    <s v="Prairie Rose"/>
    <n v="112"/>
    <x v="5"/>
    <n v="5"/>
    <n v="816"/>
    <n v="1312"/>
    <n v="76"/>
    <n v="2204"/>
    <n v="2128"/>
    <n v="440.8"/>
    <n v="425.6"/>
    <n v="11270"/>
    <n v="1432.6"/>
    <n v="0"/>
    <n v="0"/>
    <n v="0"/>
    <s v="no"/>
    <s v="no"/>
    <n v="1432.6"/>
    <n v="9837.4"/>
    <n v="9837.4"/>
    <n v="0"/>
    <s v="no"/>
    <s v="wyum23@midco.net"/>
    <n v="1"/>
    <n v="0"/>
    <n v="1"/>
    <s v="yes"/>
    <n v="4"/>
    <n v="0"/>
    <n v="42"/>
    <n v="0"/>
    <n v="22"/>
    <n v="22"/>
    <n v="500"/>
    <n v="141"/>
  </r>
  <r>
    <n v="10216"/>
    <x v="5"/>
    <s v="Prairie Rose"/>
    <n v="112"/>
    <x v="0"/>
    <n v="5"/>
    <n v="456"/>
    <n v="348"/>
    <n v="27"/>
    <n v="831"/>
    <n v="804"/>
    <n v="166.2"/>
    <n v="160.80000000000001"/>
    <n v="4236"/>
    <n v="540.15"/>
    <n v="0"/>
    <n v="0"/>
    <n v="0"/>
    <s v="no"/>
    <s v="no"/>
    <n v="540.15"/>
    <n v="3695.85"/>
    <n v="3695.85"/>
    <n v="0"/>
    <s v="no"/>
    <s v="mariajoanderson@yahoo.com"/>
    <n v="1"/>
    <n v="0"/>
    <n v="1"/>
    <s v="yes"/>
    <n v="4"/>
    <n v="0"/>
    <n v="136"/>
    <n v="0"/>
    <n v="27"/>
    <n v="27"/>
    <n v="89"/>
    <n v="63"/>
  </r>
  <r>
    <n v="10233"/>
    <x v="5"/>
    <s v="Prairie Rose"/>
    <n v="112"/>
    <x v="7"/>
    <n v="6"/>
    <n v="0"/>
    <n v="3575"/>
    <n v="21"/>
    <n v="3596"/>
    <n v="3575"/>
    <n v="599.33330000000001"/>
    <n v="595.79999999999995"/>
    <n v="18519"/>
    <n v="2337.4"/>
    <n v="0"/>
    <n v="0"/>
    <n v="0"/>
    <s v="no"/>
    <s v="no"/>
    <n v="2337.4"/>
    <n v="16181.6"/>
    <n v="18489"/>
    <n v="-2307.4"/>
    <s v="no"/>
    <s v="r.roggenbuck31@live.com"/>
    <n v="1"/>
    <n v="0"/>
    <n v="1"/>
    <s v="yes"/>
    <n v="5"/>
    <n v="0"/>
    <n v="203"/>
    <n v="0"/>
    <n v="21"/>
    <n v="21"/>
    <n v="879"/>
    <n v="220.6"/>
  </r>
  <r>
    <n v="10235"/>
    <x v="5"/>
    <s v="Prairie Rose"/>
    <n v="112"/>
    <x v="4"/>
    <n v="2"/>
    <n v="312"/>
    <n v="932"/>
    <n v="0"/>
    <n v="1244"/>
    <n v="1244"/>
    <n v="622"/>
    <n v="622"/>
    <n v="6340"/>
    <n v="808.6"/>
    <n v="0"/>
    <n v="0"/>
    <n v="24.88"/>
    <s v="no"/>
    <s v="yes"/>
    <n v="833.48"/>
    <n v="5506.52"/>
    <n v="5506.52"/>
    <n v="0"/>
    <s v="no"/>
    <s v="lisa.fosburg15@gmail.com"/>
    <n v="1"/>
    <n v="0"/>
    <n v="1"/>
    <s v="yes"/>
    <n v="1"/>
    <n v="0"/>
    <n v="5"/>
    <n v="0"/>
    <n v="0"/>
    <n v="0"/>
    <n v="163"/>
    <n v="168"/>
  </r>
  <r>
    <n v="10251"/>
    <x v="5"/>
    <s v="Prairie Rose"/>
    <n v="112"/>
    <x v="7"/>
    <n v="8"/>
    <n v="252"/>
    <n v="1109"/>
    <n v="24"/>
    <n v="1385"/>
    <n v="1361"/>
    <n v="173.125"/>
    <n v="170.1"/>
    <n v="7088"/>
    <n v="900.25"/>
    <n v="0"/>
    <n v="0"/>
    <n v="0"/>
    <s v="no"/>
    <s v="no"/>
    <n v="900.25"/>
    <n v="6187.75"/>
    <n v="6187.75"/>
    <n v="0"/>
    <s v="no"/>
    <s v="mwhitfield420@gmail.com"/>
    <n v="1"/>
    <n v="0"/>
    <n v="1"/>
    <s v="yes"/>
    <n v="7"/>
    <n v="0"/>
    <n v="261"/>
    <n v="0"/>
    <n v="24"/>
    <n v="24"/>
    <n v="281"/>
    <n v="80.857100000000003"/>
  </r>
  <r>
    <n v="10259"/>
    <x v="5"/>
    <s v="Prairie Rose"/>
    <n v="112"/>
    <x v="6"/>
    <n v="5"/>
    <n v="324"/>
    <n v="1462"/>
    <n v="13"/>
    <n v="1799"/>
    <n v="1786"/>
    <n v="359.8"/>
    <n v="357.2"/>
    <n v="9162"/>
    <n v="1169.3499999999999"/>
    <n v="0"/>
    <n v="0"/>
    <n v="35.979999999999997"/>
    <s v="no"/>
    <s v="yes"/>
    <n v="1205.33"/>
    <n v="7956.67"/>
    <n v="7956.67"/>
    <n v="0"/>
    <s v="no"/>
    <s v="jerrica.kettel@gmail.com"/>
    <n v="1"/>
    <n v="0"/>
    <n v="1"/>
    <s v="yes"/>
    <n v="4"/>
    <n v="0"/>
    <n v="79"/>
    <n v="0"/>
    <n v="4"/>
    <n v="4"/>
    <n v="427"/>
    <n v="127.5"/>
  </r>
  <r>
    <n v="10266"/>
    <x v="5"/>
    <s v="Prairie Rose"/>
    <n v="112"/>
    <x v="0"/>
    <n v="6"/>
    <n v="1656"/>
    <n v="1432"/>
    <n v="96"/>
    <n v="3184"/>
    <n v="3088"/>
    <n v="530.66669999999999"/>
    <n v="514.70000000000005"/>
    <n v="16236"/>
    <n v="2069.6"/>
    <n v="0"/>
    <n v="0"/>
    <n v="0"/>
    <s v="no"/>
    <s v="no"/>
    <n v="2069.6"/>
    <n v="14166.4"/>
    <n v="14166.4"/>
    <n v="0"/>
    <s v="no"/>
    <s v="kmledin@yahoo.com"/>
    <n v="1"/>
    <n v="0"/>
    <n v="1"/>
    <s v="yes"/>
    <n v="5"/>
    <n v="0"/>
    <n v="256"/>
    <n v="0"/>
    <n v="96"/>
    <n v="96"/>
    <n v="775"/>
    <n v="225.4"/>
  </r>
  <r>
    <n v="10292"/>
    <x v="5"/>
    <s v="Prairie Rose"/>
    <n v="112"/>
    <x v="5"/>
    <n v="1"/>
    <n v="0"/>
    <n v="182"/>
    <n v="0"/>
    <n v="182"/>
    <n v="182"/>
    <n v="182"/>
    <n v="182"/>
    <n v="925"/>
    <n v="118.3"/>
    <n v="0"/>
    <n v="0"/>
    <n v="0"/>
    <s v="no"/>
    <s v="no"/>
    <n v="118.3"/>
    <n v="806.7"/>
    <n v="925"/>
    <n v="-118.3"/>
    <s v="no"/>
    <s v="nikkis.salon.main@gmail.com"/>
    <n v="1"/>
    <n v="0"/>
    <n v="1"/>
    <s v="yes"/>
    <n v="1"/>
    <n v="0"/>
    <n v="182"/>
    <n v="0"/>
    <n v="0"/>
    <n v="0"/>
    <n v="0"/>
    <n v="182"/>
  </r>
  <r>
    <n v="10294"/>
    <x v="5"/>
    <s v="Prairie Rose"/>
    <n v="112"/>
    <x v="0"/>
    <n v="6"/>
    <n v="120"/>
    <n v="1473"/>
    <n v="51"/>
    <n v="1644"/>
    <n v="1593"/>
    <n v="274"/>
    <n v="265.5"/>
    <n v="8356"/>
    <n v="1068.5999999999999"/>
    <n v="0"/>
    <n v="0"/>
    <n v="32.880000000000003"/>
    <s v="no"/>
    <s v="yes"/>
    <n v="1101.48"/>
    <n v="7254.52"/>
    <n v="7254.52"/>
    <n v="0"/>
    <s v="no"/>
    <s v="jmhldk@gmail.com"/>
    <n v="1"/>
    <n v="0"/>
    <n v="1"/>
    <s v="yes"/>
    <n v="6"/>
    <n v="0"/>
    <n v="294"/>
    <n v="0"/>
    <n v="48"/>
    <n v="48"/>
    <n v="420"/>
    <n v="127"/>
  </r>
  <r>
    <n v="10299"/>
    <x v="5"/>
    <s v="Prairie Rose"/>
    <n v="112"/>
    <x v="0"/>
    <n v="7"/>
    <n v="2568"/>
    <n v="339"/>
    <n v="35"/>
    <n v="2942"/>
    <n v="2907"/>
    <n v="420.28570000000002"/>
    <n v="415.3"/>
    <n v="14982"/>
    <n v="1912.3"/>
    <n v="0"/>
    <n v="0"/>
    <n v="58.84"/>
    <s v="no"/>
    <s v="yes"/>
    <n v="1971.14"/>
    <n v="13010.86"/>
    <n v="13010.86"/>
    <n v="0"/>
    <s v="no"/>
    <s v="alicia_dietz_23@hotmail.com"/>
    <n v="1"/>
    <n v="0"/>
    <n v="1"/>
    <s v="yes"/>
    <n v="6"/>
    <n v="0"/>
    <n v="249"/>
    <n v="0"/>
    <n v="21"/>
    <n v="21"/>
    <n v="557"/>
    <n v="137.83330000000001"/>
  </r>
  <r>
    <n v="10301"/>
    <x v="5"/>
    <s v="Prairie Rose"/>
    <n v="112"/>
    <x v="0"/>
    <n v="5"/>
    <n v="288"/>
    <n v="1063"/>
    <n v="17"/>
    <n v="1368"/>
    <n v="1351"/>
    <n v="273.60000000000002"/>
    <n v="270.2"/>
    <n v="6995"/>
    <n v="889.2"/>
    <n v="0"/>
    <n v="0"/>
    <n v="27.36"/>
    <s v="no"/>
    <s v="yes"/>
    <n v="916.56"/>
    <n v="6078.44"/>
    <n v="6078.44"/>
    <n v="0"/>
    <s v="no"/>
    <s v="ashlynn.narum@gmail.com"/>
    <n v="1"/>
    <n v="0"/>
    <n v="1"/>
    <s v="yes"/>
    <n v="5"/>
    <n v="0"/>
    <n v="75"/>
    <n v="0"/>
    <n v="17"/>
    <n v="17"/>
    <n v="375"/>
    <n v="93.4"/>
  </r>
  <r>
    <n v="10317"/>
    <x v="5"/>
    <s v="Prairie Rose"/>
    <n v="112"/>
    <x v="0"/>
    <n v="17"/>
    <n v="4140"/>
    <n v="4729"/>
    <n v="180"/>
    <n v="9049"/>
    <n v="8869"/>
    <n v="532.29409999999996"/>
    <n v="521.70000000000005"/>
    <n v="46117"/>
    <n v="5881.85"/>
    <n v="0"/>
    <n v="0"/>
    <n v="180.98"/>
    <s v="no"/>
    <s v="yes"/>
    <n v="6062.83"/>
    <n v="40054.17"/>
    <n v="40054.17"/>
    <n v="0"/>
    <s v="no"/>
    <s v="loraleiupham@yahoo.com"/>
    <n v="1"/>
    <n v="0"/>
    <n v="1"/>
    <s v="yes"/>
    <n v="12"/>
    <n v="0"/>
    <n v="361"/>
    <n v="0"/>
    <n v="62"/>
    <n v="62"/>
    <n v="2162"/>
    <n v="215.41669999999999"/>
  </r>
  <r>
    <n v="10319"/>
    <x v="5"/>
    <s v="Prairie Rose"/>
    <n v="112"/>
    <x v="5"/>
    <n v="4"/>
    <n v="996"/>
    <n v="1337"/>
    <n v="29"/>
    <n v="2362"/>
    <n v="2333"/>
    <n v="590.5"/>
    <n v="583.29999999999995"/>
    <n v="12029"/>
    <n v="1535.3"/>
    <n v="0"/>
    <n v="0"/>
    <n v="47.24"/>
    <s v="no"/>
    <s v="yes"/>
    <n v="1582.54"/>
    <n v="10446.459999999999"/>
    <n v="10446.459999999999"/>
    <n v="0"/>
    <s v="no"/>
    <s v="elizabeth.heersche@gmail.com"/>
    <n v="1"/>
    <n v="0"/>
    <n v="1"/>
    <s v="yes"/>
    <n v="3"/>
    <n v="0"/>
    <n v="246"/>
    <n v="0"/>
    <n v="20"/>
    <n v="20"/>
    <n v="313"/>
    <n v="193"/>
  </r>
  <r>
    <n v="10335"/>
    <x v="5"/>
    <s v="Prairie Rose"/>
    <n v="112"/>
    <x v="6"/>
    <n v="8"/>
    <n v="1056"/>
    <n v="3751"/>
    <n v="99"/>
    <n v="4906"/>
    <n v="4807"/>
    <n v="613.25"/>
    <n v="600.9"/>
    <n v="25089"/>
    <n v="3188.9"/>
    <n v="0"/>
    <n v="0"/>
    <n v="0"/>
    <s v="no"/>
    <s v="no"/>
    <n v="3188.9"/>
    <n v="21900.1"/>
    <n v="21900.1"/>
    <n v="0"/>
    <s v="no"/>
    <s v="lisapleskach@gmail.com"/>
    <n v="1"/>
    <n v="0"/>
    <n v="1"/>
    <s v="yes"/>
    <n v="8"/>
    <n v="0"/>
    <n v="561"/>
    <n v="0"/>
    <n v="75"/>
    <n v="75"/>
    <n v="2392"/>
    <n v="378.5"/>
  </r>
  <r>
    <n v="10339"/>
    <x v="5"/>
    <s v="Prairie Rose"/>
    <n v="112"/>
    <x v="0"/>
    <n v="9"/>
    <n v="2268"/>
    <n v="1727"/>
    <n v="52"/>
    <n v="4047"/>
    <n v="3995"/>
    <n v="449.66669999999999"/>
    <n v="443.9"/>
    <n v="20591"/>
    <n v="2630.55"/>
    <n v="0"/>
    <n v="0"/>
    <n v="80.94"/>
    <s v="no"/>
    <s v="yes"/>
    <n v="2711.49"/>
    <n v="17879.509999999998"/>
    <n v="17879.509999999998"/>
    <n v="0"/>
    <s v="no"/>
    <s v="jhvhjdagfyegfhre@gmail.com"/>
    <n v="1"/>
    <n v="0"/>
    <n v="1"/>
    <s v="yes"/>
    <n v="9"/>
    <n v="0"/>
    <n v="82"/>
    <n v="0"/>
    <n v="46"/>
    <n v="46"/>
    <n v="1084"/>
    <n v="134.66669999999999"/>
  </r>
  <r>
    <n v="10351"/>
    <x v="5"/>
    <s v="Prairie Rose"/>
    <n v="112"/>
    <x v="6"/>
    <n v="10"/>
    <n v="2640"/>
    <n v="245"/>
    <n v="18"/>
    <n v="2903"/>
    <n v="2885"/>
    <n v="290.3"/>
    <n v="288.5"/>
    <n v="14836"/>
    <n v="1886.95"/>
    <n v="0"/>
    <n v="0"/>
    <n v="0"/>
    <s v="no"/>
    <s v="no"/>
    <n v="1886.95"/>
    <n v="12949.05"/>
    <n v="12949.05"/>
    <n v="0"/>
    <s v="no"/>
    <s v="rmlyons5@gmail.com"/>
    <n v="1"/>
    <n v="0"/>
    <n v="1"/>
    <s v="yes"/>
    <n v="8"/>
    <n v="0"/>
    <n v="100"/>
    <n v="0"/>
    <n v="1"/>
    <n v="1"/>
    <n v="382"/>
    <n v="60.375"/>
  </r>
  <r>
    <n v="10682"/>
    <x v="5"/>
    <s v="Prairie Rose"/>
    <n v="112"/>
    <x v="4"/>
    <n v="0"/>
    <n v="0"/>
    <n v="0"/>
    <n v="0"/>
    <n v="0"/>
    <n v="0"/>
    <n v="0"/>
    <e v="#DIV/0!"/>
    <n v="0"/>
    <n v="0"/>
    <n v="0"/>
    <n v="0"/>
    <n v="0"/>
    <s v="no"/>
    <s v="no"/>
    <n v="0"/>
    <n v="0"/>
    <n v="0"/>
    <n v="0"/>
    <s v="no"/>
    <s v="jeromewilliams3000@gmail.com"/>
    <n v="0"/>
    <n v="1"/>
    <n v="1"/>
    <s v="yes"/>
    <n v="0"/>
    <n v="0"/>
    <n v="0"/>
    <n v="0"/>
    <n v="0"/>
    <n v="0"/>
    <n v="0"/>
    <n v="0"/>
  </r>
  <r>
    <n v="83840"/>
    <x v="5"/>
    <s v="Prairie Rose"/>
    <n v="112"/>
    <x v="0"/>
    <n v="10"/>
    <n v="1428"/>
    <n v="256"/>
    <n v="6"/>
    <n v="1690"/>
    <n v="1684"/>
    <n v="169"/>
    <n v="168.4"/>
    <n v="8643"/>
    <n v="1098.5"/>
    <n v="0"/>
    <n v="0"/>
    <n v="33.799999999999997"/>
    <s v="no"/>
    <s v="yes"/>
    <n v="1132.3"/>
    <n v="7510.7"/>
    <n v="7510.7"/>
    <n v="0"/>
    <s v="no"/>
    <s v="bestsuckup@hotmail.com"/>
    <n v="1"/>
    <n v="0"/>
    <n v="1"/>
    <s v="yes"/>
    <n v="4"/>
    <n v="0"/>
    <n v="148"/>
    <n v="0"/>
    <n v="6"/>
    <n v="6"/>
    <n v="133"/>
    <n v="71.75"/>
  </r>
  <r>
    <n v="90112"/>
    <x v="5"/>
    <s v="Prairie Rose"/>
    <n v="112"/>
    <x v="1"/>
    <n v="3"/>
    <n v="552"/>
    <n v="256"/>
    <n v="14"/>
    <n v="822"/>
    <n v="808"/>
    <n v="274"/>
    <n v="269.3"/>
    <n v="4220"/>
    <n v="534.29999999999995"/>
    <n v="0"/>
    <n v="0"/>
    <n v="-534.29999999999995"/>
    <s v="yes"/>
    <s v="no"/>
    <n v="0"/>
    <n v="4220"/>
    <n v="4160"/>
    <n v="60"/>
    <s v="yes"/>
    <s v="ammie0207@yahoo.com"/>
    <n v="1"/>
    <n v="0"/>
    <n v="1"/>
    <s v="yes"/>
    <n v="3"/>
    <n v="0"/>
    <n v="27"/>
    <n v="0"/>
    <n v="14"/>
    <n v="14"/>
    <n v="76"/>
    <n v="39"/>
  </r>
  <r>
    <n v="40702"/>
    <x v="1"/>
    <s v="Quarry"/>
    <n v="491"/>
    <x v="0"/>
    <n v="6"/>
    <n v="1404"/>
    <n v="171"/>
    <n v="0"/>
    <n v="1575"/>
    <n v="1575"/>
    <n v="262.5"/>
    <n v="262.5"/>
    <n v="8069"/>
    <n v="1023.75"/>
    <n v="0"/>
    <n v="0"/>
    <n v="0"/>
    <s v="no"/>
    <s v="no"/>
    <n v="1023.75"/>
    <n v="7045.25"/>
    <n v="7045.25"/>
    <n v="0"/>
    <s v="no"/>
    <s v="cathy.wynia@state.sd.us"/>
    <n v="1"/>
    <n v="0"/>
    <n v="1"/>
    <s v="yes"/>
    <n v="2"/>
    <n v="0"/>
    <n v="28"/>
    <n v="0"/>
    <n v="0"/>
    <n v="0"/>
    <n v="25"/>
    <n v="26.5"/>
  </r>
  <r>
    <n v="41205"/>
    <x v="1"/>
    <s v="Quarry"/>
    <n v="491"/>
    <x v="0"/>
    <n v="9"/>
    <n v="1848"/>
    <n v="597"/>
    <n v="23"/>
    <n v="2468"/>
    <n v="2445"/>
    <n v="274.22219999999999"/>
    <n v="271.7"/>
    <n v="12622"/>
    <n v="1604.2"/>
    <n v="0"/>
    <n v="0"/>
    <n v="49.36"/>
    <s v="no"/>
    <s v="yes"/>
    <n v="1653.56"/>
    <n v="10968.44"/>
    <n v="10968.44"/>
    <n v="0"/>
    <s v="no"/>
    <s v="aliciamdorris@gmail.com"/>
    <n v="1"/>
    <n v="0"/>
    <n v="1"/>
    <s v="yes"/>
    <n v="5"/>
    <n v="0"/>
    <n v="31"/>
    <n v="0"/>
    <n v="23"/>
    <n v="23"/>
    <n v="417"/>
    <n v="94.2"/>
  </r>
  <r>
    <n v="44224"/>
    <x v="1"/>
    <s v="Quarry"/>
    <n v="491"/>
    <x v="0"/>
    <n v="5"/>
    <n v="1656"/>
    <n v="-160"/>
    <n v="0"/>
    <n v="1496"/>
    <n v="1496"/>
    <n v="299.2"/>
    <n v="299.2"/>
    <n v="7653"/>
    <n v="972.4"/>
    <n v="0"/>
    <n v="0"/>
    <n v="29.92"/>
    <s v="no"/>
    <s v="yes"/>
    <n v="1002.32"/>
    <n v="6650.68"/>
    <n v="6650.68"/>
    <n v="0"/>
    <s v="no"/>
    <s v="amandaroth8704@hotmail.com"/>
    <n v="1"/>
    <n v="0"/>
    <n v="1"/>
    <s v="yes"/>
    <n v="1"/>
    <n v="0"/>
    <n v="6"/>
    <n v="0"/>
    <n v="0"/>
    <n v="0"/>
    <n v="69"/>
    <n v="75"/>
  </r>
  <r>
    <n v="50728"/>
    <x v="1"/>
    <s v="Quarry"/>
    <n v="491"/>
    <x v="0"/>
    <n v="0"/>
    <n v="0"/>
    <n v="0"/>
    <n v="0"/>
    <n v="0"/>
    <n v="0"/>
    <n v="0"/>
    <e v="#DIV/0!"/>
    <n v="0"/>
    <n v="0"/>
    <n v="0"/>
    <n v="0"/>
    <n v="0"/>
    <s v="no"/>
    <s v="no"/>
    <n v="0"/>
    <n v="0"/>
    <n v="0"/>
    <n v="0"/>
    <s v="no"/>
    <m/>
    <n v="0"/>
    <n v="1"/>
    <n v="1"/>
    <s v="yes"/>
    <n v="0"/>
    <n v="0"/>
    <n v="0"/>
    <n v="0"/>
    <n v="0"/>
    <n v="0"/>
    <n v="0"/>
    <n v="0"/>
  </r>
  <r>
    <n v="50733"/>
    <x v="1"/>
    <s v="Quarry"/>
    <n v="491"/>
    <x v="8"/>
    <n v="0"/>
    <n v="0"/>
    <n v="0"/>
    <n v="0"/>
    <n v="0"/>
    <n v="0"/>
    <n v="0"/>
    <e v="#DIV/0!"/>
    <n v="0"/>
    <n v="0"/>
    <n v="0"/>
    <n v="0"/>
    <n v="0"/>
    <s v="no"/>
    <s v="no"/>
    <n v="0"/>
    <n v="0"/>
    <n v="0"/>
    <n v="0"/>
    <s v="no"/>
    <m/>
    <n v="0"/>
    <n v="1"/>
    <n v="1"/>
    <s v="yes"/>
    <n v="1"/>
    <n v="0"/>
    <n v="0"/>
    <n v="0"/>
    <n v="0"/>
    <n v="0"/>
    <n v="73"/>
    <n v="73"/>
  </r>
  <r>
    <n v="65693"/>
    <x v="1"/>
    <s v="Quarry"/>
    <n v="491"/>
    <x v="0"/>
    <n v="2"/>
    <n v="228"/>
    <n v="70"/>
    <n v="1"/>
    <n v="299"/>
    <n v="298"/>
    <n v="149.5"/>
    <n v="149"/>
    <n v="1532"/>
    <n v="194.35"/>
    <n v="0"/>
    <n v="0"/>
    <n v="5.98"/>
    <s v="no"/>
    <s v="yes"/>
    <n v="200.33"/>
    <n v="1331.67"/>
    <n v="1331.67"/>
    <n v="0"/>
    <s v="no"/>
    <s v="tasha@omeara.cc"/>
    <n v="1"/>
    <n v="0"/>
    <n v="1"/>
    <s v="yes"/>
    <n v="1"/>
    <n v="0"/>
    <n v="15"/>
    <n v="0"/>
    <n v="1"/>
    <n v="1"/>
    <n v="15"/>
    <n v="31"/>
  </r>
  <r>
    <n v="90491"/>
    <x v="1"/>
    <s v="Quarry"/>
    <n v="491"/>
    <x v="1"/>
    <n v="4"/>
    <n v="1428"/>
    <n v="1741"/>
    <n v="8"/>
    <n v="3177"/>
    <n v="3169"/>
    <n v="794.25"/>
    <n v="792.3"/>
    <n v="16218"/>
    <n v="2065.0500000000002"/>
    <n v="0"/>
    <n v="0"/>
    <n v="-2065.0500000000002"/>
    <s v="yes"/>
    <s v="no"/>
    <n v="0"/>
    <n v="16218"/>
    <n v="16218"/>
    <n v="0"/>
    <s v="no"/>
    <s v="amandaroth8704@hotmail.com"/>
    <n v="1"/>
    <n v="0"/>
    <n v="1"/>
    <s v="yes"/>
    <n v="2"/>
    <n v="0"/>
    <n v="38"/>
    <n v="0"/>
    <n v="2"/>
    <n v="2"/>
    <n v="924"/>
    <n v="482"/>
  </r>
  <r>
    <n v="46114"/>
    <x v="1"/>
    <s v="Redfield"/>
    <n v="413"/>
    <x v="0"/>
    <n v="8"/>
    <n v="1212"/>
    <n v="345"/>
    <n v="1"/>
    <n v="1558"/>
    <n v="1557"/>
    <n v="194.75"/>
    <n v="194.6"/>
    <n v="7932"/>
    <n v="1012.7"/>
    <n v="0"/>
    <n v="0"/>
    <n v="31.16"/>
    <s v="no"/>
    <s v="yes"/>
    <n v="1043.8599999999999"/>
    <n v="6888.14"/>
    <n v="6888.14"/>
    <n v="0"/>
    <s v="no"/>
    <s v="lambertfamily5@hotmail.com"/>
    <n v="1"/>
    <n v="0"/>
    <n v="1"/>
    <s v="yes"/>
    <n v="5"/>
    <n v="0"/>
    <n v="27"/>
    <n v="0"/>
    <n v="1"/>
    <n v="1"/>
    <n v="186"/>
    <n v="42.8"/>
  </r>
  <r>
    <n v="46141"/>
    <x v="1"/>
    <s v="Redfield"/>
    <n v="413"/>
    <x v="0"/>
    <n v="10"/>
    <n v="1872"/>
    <n v="292"/>
    <n v="0"/>
    <n v="2164"/>
    <n v="2164"/>
    <n v="216.4"/>
    <n v="216.4"/>
    <n v="11069"/>
    <n v="1406.6"/>
    <n v="0"/>
    <n v="0"/>
    <n v="43.28"/>
    <s v="no"/>
    <s v="yes"/>
    <n v="1449.88"/>
    <n v="9619.1200000000008"/>
    <n v="9619.1200000000008"/>
    <n v="0"/>
    <s v="no"/>
    <s v="kirkrachkay@gmail.com"/>
    <n v="1"/>
    <n v="0"/>
    <n v="1"/>
    <s v="yes"/>
    <n v="1"/>
    <n v="0"/>
    <n v="22"/>
    <n v="0"/>
    <n v="0"/>
    <n v="0"/>
    <n v="13"/>
    <n v="35"/>
  </r>
  <r>
    <n v="46411"/>
    <x v="1"/>
    <s v="Redfield"/>
    <n v="413"/>
    <x v="0"/>
    <n v="4"/>
    <n v="0"/>
    <n v="192"/>
    <n v="0"/>
    <n v="192"/>
    <n v="192"/>
    <n v="48"/>
    <n v="48"/>
    <n v="971"/>
    <n v="124.8"/>
    <n v="0"/>
    <n v="0"/>
    <n v="3.84"/>
    <s v="no"/>
    <s v="yes"/>
    <n v="128.63999999999999"/>
    <n v="842.36"/>
    <n v="842.36"/>
    <n v="0"/>
    <s v="no"/>
    <s v="janellejudy@yahoo.com"/>
    <n v="1"/>
    <n v="0"/>
    <n v="1"/>
    <s v="yes"/>
    <n v="0"/>
    <n v="0"/>
    <n v="0"/>
    <n v="0"/>
    <n v="0"/>
    <n v="0"/>
    <n v="0"/>
    <n v="0"/>
  </r>
  <r>
    <n v="90413"/>
    <x v="1"/>
    <s v="Redfield"/>
    <n v="413"/>
    <x v="1"/>
    <n v="0"/>
    <n v="0"/>
    <n v="0"/>
    <n v="0"/>
    <n v="0"/>
    <n v="0"/>
    <n v="0"/>
    <e v="#DIV/0!"/>
    <n v="0"/>
    <n v="0"/>
    <n v="0"/>
    <n v="0"/>
    <n v="0"/>
    <s v="yes"/>
    <s v="no"/>
    <n v="0"/>
    <n v="0"/>
    <n v="0"/>
    <n v="0"/>
    <s v="no"/>
    <s v="janellejudy@yahoo.com"/>
    <n v="0"/>
    <n v="1"/>
    <n v="1"/>
    <s v="yes"/>
    <n v="0"/>
    <n v="0"/>
    <n v="0"/>
    <n v="0"/>
    <n v="0"/>
    <n v="0"/>
    <n v="0"/>
    <n v="0"/>
  </r>
  <r>
    <n v="20713"/>
    <x v="3"/>
    <s v="Red Lake Falls"/>
    <n v="264"/>
    <x v="0"/>
    <n v="1"/>
    <n v="132"/>
    <n v="-42"/>
    <n v="0"/>
    <n v="90"/>
    <n v="90"/>
    <n v="90"/>
    <n v="90"/>
    <n v="450"/>
    <n v="58.5"/>
    <n v="0"/>
    <n v="0"/>
    <n v="1.8"/>
    <s v="no"/>
    <s v="yes"/>
    <n v="60.3"/>
    <n v="389.7"/>
    <n v="389.7"/>
    <n v="0"/>
    <s v="no"/>
    <s v="msletten79@gmail.com"/>
    <n v="1"/>
    <n v="0"/>
    <n v="1"/>
    <s v="yes"/>
    <n v="0"/>
    <n v="0"/>
    <n v="0"/>
    <n v="0"/>
    <n v="0"/>
    <n v="0"/>
    <n v="0"/>
    <n v="0"/>
  </r>
  <r>
    <n v="20906"/>
    <x v="3"/>
    <s v="Red Lake Falls"/>
    <n v="264"/>
    <x v="0"/>
    <n v="3"/>
    <n v="408"/>
    <n v="274"/>
    <n v="0"/>
    <n v="682"/>
    <n v="682"/>
    <n v="227.33330000000001"/>
    <n v="227.3"/>
    <n v="3467"/>
    <n v="443.3"/>
    <n v="0"/>
    <n v="0"/>
    <n v="13.64"/>
    <s v="no"/>
    <s v="yes"/>
    <n v="456.94"/>
    <n v="3010.06"/>
    <n v="3010.06"/>
    <n v="0"/>
    <s v="no"/>
    <s v="msletten79@gmail.com"/>
    <n v="1"/>
    <n v="0"/>
    <n v="1"/>
    <s v="yes"/>
    <n v="3"/>
    <n v="0"/>
    <n v="15"/>
    <n v="0"/>
    <n v="0"/>
    <n v="0"/>
    <n v="24"/>
    <n v="13"/>
  </r>
  <r>
    <n v="30705"/>
    <x v="3"/>
    <s v="Red Lake Falls"/>
    <n v="264"/>
    <x v="0"/>
    <n v="2"/>
    <n v="216"/>
    <n v="34"/>
    <n v="2"/>
    <n v="252"/>
    <n v="250"/>
    <n v="126"/>
    <n v="125"/>
    <n v="1282"/>
    <n v="163.80000000000001"/>
    <n v="0"/>
    <n v="0"/>
    <n v="5.04"/>
    <s v="no"/>
    <s v="yes"/>
    <n v="168.84"/>
    <n v="1113.1600000000001"/>
    <n v="1113.1600000000001"/>
    <n v="0"/>
    <s v="no"/>
    <s v="msletten79@gmail.com"/>
    <n v="1"/>
    <n v="0"/>
    <n v="1"/>
    <s v="yes"/>
    <n v="1"/>
    <n v="0"/>
    <n v="23"/>
    <n v="0"/>
    <n v="2"/>
    <n v="2"/>
    <n v="25"/>
    <n v="50"/>
  </r>
  <r>
    <n v="90264"/>
    <x v="3"/>
    <s v="Red Lake Falls"/>
    <n v="264"/>
    <x v="1"/>
    <n v="0"/>
    <n v="0"/>
    <n v="0"/>
    <n v="0"/>
    <n v="0"/>
    <n v="0"/>
    <n v="0"/>
    <e v="#DIV/0!"/>
    <n v="0"/>
    <n v="0"/>
    <n v="0"/>
    <n v="0"/>
    <n v="0"/>
    <s v="yes"/>
    <s v="no"/>
    <n v="0"/>
    <n v="0"/>
    <n v="0"/>
    <n v="0"/>
    <s v="no"/>
    <s v="kalem03@yahoo.com"/>
    <n v="0"/>
    <n v="1"/>
    <n v="1"/>
    <s v="yes"/>
    <n v="0"/>
    <n v="0"/>
    <n v="0"/>
    <n v="0"/>
    <n v="0"/>
    <n v="0"/>
    <n v="0"/>
    <n v="0"/>
  </r>
  <r>
    <n v="30017"/>
    <x v="2"/>
    <s v="Red River Valley"/>
    <n v="295"/>
    <x v="0"/>
    <n v="4"/>
    <n v="1740"/>
    <n v="-278"/>
    <n v="16"/>
    <n v="1478"/>
    <n v="1462"/>
    <n v="369.5"/>
    <n v="365.5"/>
    <n v="7561"/>
    <n v="960.7"/>
    <n v="0"/>
    <n v="0"/>
    <n v="29.56"/>
    <s v="no"/>
    <s v="yes"/>
    <n v="990.26"/>
    <n v="6570.74"/>
    <n v="6570.74"/>
    <n v="0"/>
    <s v="no"/>
    <s v="wendilee.solomon@gmail.com"/>
    <n v="1"/>
    <n v="0"/>
    <n v="1"/>
    <s v="yes"/>
    <n v="4"/>
    <n v="0"/>
    <n v="15"/>
    <n v="0"/>
    <n v="16"/>
    <n v="16"/>
    <n v="258"/>
    <n v="72.25"/>
  </r>
  <r>
    <n v="30056"/>
    <x v="2"/>
    <s v="Red River Valley"/>
    <n v="295"/>
    <x v="2"/>
    <n v="2"/>
    <n v="372"/>
    <n v="14"/>
    <n v="0"/>
    <n v="386"/>
    <n v="386"/>
    <n v="193"/>
    <n v="193"/>
    <n v="1967"/>
    <n v="250.9"/>
    <n v="0"/>
    <n v="0"/>
    <n v="7.72"/>
    <s v="no"/>
    <s v="yes"/>
    <n v="258.62"/>
    <n v="1708.38"/>
    <n v="1708.38"/>
    <n v="0"/>
    <s v="no"/>
    <s v="kateblanchette@gmail.com"/>
    <n v="1"/>
    <n v="0"/>
    <n v="1"/>
    <s v="yes"/>
    <n v="2"/>
    <n v="0"/>
    <n v="90"/>
    <n v="0"/>
    <n v="0"/>
    <n v="0"/>
    <n v="98"/>
    <n v="94"/>
  </r>
  <r>
    <n v="30133"/>
    <x v="2"/>
    <s v="Red River Valley"/>
    <n v="295"/>
    <x v="0"/>
    <n v="9"/>
    <n v="1176"/>
    <n v="652"/>
    <n v="14"/>
    <n v="1842"/>
    <n v="1828"/>
    <n v="204.66669999999999"/>
    <n v="203.1"/>
    <n v="9432"/>
    <n v="1197.3"/>
    <n v="0"/>
    <n v="0"/>
    <n v="36.840000000000003"/>
    <s v="no"/>
    <s v="yes"/>
    <n v="1234.1400000000001"/>
    <n v="8197.86"/>
    <n v="8197.86"/>
    <n v="0"/>
    <s v="no"/>
    <s v="kjertelt@gmail.com"/>
    <n v="1"/>
    <n v="0"/>
    <n v="1"/>
    <s v="yes"/>
    <n v="7"/>
    <n v="0"/>
    <n v="16"/>
    <n v="0"/>
    <n v="14"/>
    <n v="14"/>
    <n v="888"/>
    <n v="131.1429"/>
  </r>
  <r>
    <n v="30305"/>
    <x v="2"/>
    <s v="Red River Valley"/>
    <n v="295"/>
    <x v="0"/>
    <n v="5"/>
    <n v="228"/>
    <n v="354"/>
    <n v="2"/>
    <n v="584"/>
    <n v="582"/>
    <n v="116.8"/>
    <n v="116.4"/>
    <n v="3004"/>
    <n v="379.6"/>
    <n v="0"/>
    <n v="0"/>
    <n v="0"/>
    <s v="no"/>
    <s v="no"/>
    <n v="379.6"/>
    <n v="2624.4"/>
    <n v="3113"/>
    <n v="-488.6"/>
    <s v="no"/>
    <s v="matthiesen.leanne@gmail.com"/>
    <n v="1"/>
    <n v="0"/>
    <n v="1"/>
    <s v="yes"/>
    <n v="4"/>
    <n v="0"/>
    <n v="21"/>
    <n v="0"/>
    <n v="2"/>
    <n v="2"/>
    <n v="556"/>
    <n v="144.75"/>
  </r>
  <r>
    <n v="30315"/>
    <x v="2"/>
    <s v="Red River Valley"/>
    <n v="295"/>
    <x v="0"/>
    <n v="4"/>
    <n v="2808"/>
    <n v="564"/>
    <n v="2"/>
    <n v="3374"/>
    <n v="3372"/>
    <n v="843.5"/>
    <n v="843"/>
    <n v="17288"/>
    <n v="2193.1"/>
    <n v="0"/>
    <n v="0"/>
    <n v="67.48"/>
    <s v="no"/>
    <s v="yes"/>
    <n v="2260.58"/>
    <n v="15027.42"/>
    <n v="15027.42"/>
    <n v="0"/>
    <s v="no"/>
    <s v="joyce.hanson1@gmail.com"/>
    <n v="1"/>
    <n v="0"/>
    <n v="1"/>
    <s v="yes"/>
    <n v="3"/>
    <n v="0"/>
    <n v="66"/>
    <n v="0"/>
    <n v="2"/>
    <n v="2"/>
    <n v="208"/>
    <n v="92"/>
  </r>
  <r>
    <n v="30320"/>
    <x v="2"/>
    <s v="Red River Valley"/>
    <n v="295"/>
    <x v="3"/>
    <n v="4"/>
    <n v="2100"/>
    <n v="527"/>
    <n v="1"/>
    <n v="2628"/>
    <n v="2627"/>
    <n v="657"/>
    <n v="656.8"/>
    <n v="13386"/>
    <n v="1708.2"/>
    <n v="0"/>
    <n v="0"/>
    <n v="52.56"/>
    <s v="no"/>
    <s v="yes"/>
    <n v="1760.76"/>
    <n v="11625.24"/>
    <n v="11625.24"/>
    <n v="0"/>
    <s v="no"/>
    <s v="anefz@msn.com"/>
    <n v="1"/>
    <n v="0"/>
    <n v="1"/>
    <s v="yes"/>
    <n v="4"/>
    <n v="0"/>
    <n v="90"/>
    <n v="0"/>
    <n v="1"/>
    <n v="1"/>
    <n v="694"/>
    <n v="196.25"/>
  </r>
  <r>
    <n v="30416"/>
    <x v="2"/>
    <s v="Red River Valley"/>
    <n v="295"/>
    <x v="6"/>
    <n v="15"/>
    <n v="7476"/>
    <n v="891"/>
    <n v="90"/>
    <n v="8457"/>
    <n v="8367"/>
    <n v="563.79999999999995"/>
    <n v="557.79999999999995"/>
    <n v="43401"/>
    <n v="5497.05"/>
    <n v="0"/>
    <n v="0"/>
    <n v="169.14"/>
    <s v="no"/>
    <s v="yes"/>
    <n v="5666.19"/>
    <n v="37734.81"/>
    <n v="37734.81"/>
    <n v="0"/>
    <s v="no"/>
    <s v="troop30416@gmail.com"/>
    <n v="1"/>
    <n v="0"/>
    <n v="1"/>
    <s v="yes"/>
    <n v="14"/>
    <n v="0"/>
    <n v="364"/>
    <n v="0"/>
    <n v="90"/>
    <n v="90"/>
    <n v="3303"/>
    <n v="268.3571"/>
  </r>
  <r>
    <n v="30555"/>
    <x v="2"/>
    <s v="Red River Valley"/>
    <n v="295"/>
    <x v="4"/>
    <n v="8"/>
    <n v="2352"/>
    <n v="2656"/>
    <n v="19"/>
    <n v="5027"/>
    <n v="5008"/>
    <n v="628.375"/>
    <n v="626"/>
    <n v="25645"/>
    <n v="3267.55"/>
    <n v="0"/>
    <n v="0"/>
    <n v="100.54"/>
    <s v="no"/>
    <s v="yes"/>
    <n v="3368.09"/>
    <n v="22276.91"/>
    <n v="22276.91"/>
    <n v="0"/>
    <s v="no"/>
    <s v="janelle.stahl.ladbury@gmail.com"/>
    <n v="1"/>
    <n v="0"/>
    <n v="1"/>
    <s v="yes"/>
    <n v="7"/>
    <n v="0"/>
    <n v="100"/>
    <n v="0"/>
    <n v="19"/>
    <n v="19"/>
    <n v="2120"/>
    <n v="319.8571"/>
  </r>
  <r>
    <n v="30682"/>
    <x v="2"/>
    <s v="Red River Valley"/>
    <n v="295"/>
    <x v="5"/>
    <n v="2"/>
    <n v="312"/>
    <n v="273"/>
    <n v="1"/>
    <n v="586"/>
    <n v="585"/>
    <n v="293"/>
    <n v="292.5"/>
    <n v="2992"/>
    <n v="380.9"/>
    <n v="0"/>
    <n v="0"/>
    <n v="11.72"/>
    <s v="no"/>
    <s v="yes"/>
    <n v="392.62"/>
    <n v="2599.38"/>
    <n v="2599.38"/>
    <n v="0"/>
    <s v="no"/>
    <s v="haley.rockwell89@gmail.com"/>
    <n v="1"/>
    <n v="0"/>
    <n v="1"/>
    <s v="yes"/>
    <n v="2"/>
    <n v="0"/>
    <n v="86"/>
    <n v="0"/>
    <n v="1"/>
    <n v="1"/>
    <n v="243"/>
    <n v="165"/>
  </r>
  <r>
    <n v="30880"/>
    <x v="2"/>
    <s v="Red River Valley"/>
    <n v="295"/>
    <x v="4"/>
    <n v="8"/>
    <n v="3624"/>
    <n v="1516"/>
    <n v="36"/>
    <n v="5176"/>
    <n v="5140"/>
    <n v="647"/>
    <n v="642.5"/>
    <n v="26424"/>
    <n v="3364.4"/>
    <n v="0"/>
    <n v="0"/>
    <n v="103.52"/>
    <s v="no"/>
    <s v="yes"/>
    <n v="3467.92"/>
    <n v="22956.080000000002"/>
    <n v="22956.080000000002"/>
    <n v="0"/>
    <s v="no"/>
    <s v="wendilee.solomon@gmail.com"/>
    <n v="1"/>
    <n v="0"/>
    <n v="1"/>
    <s v="yes"/>
    <n v="7"/>
    <n v="0"/>
    <n v="76"/>
    <n v="0"/>
    <n v="15"/>
    <n v="15"/>
    <n v="922"/>
    <n v="144.71430000000001"/>
  </r>
  <r>
    <n v="30892"/>
    <x v="2"/>
    <s v="Red River Valley"/>
    <n v="295"/>
    <x v="0"/>
    <n v="9"/>
    <n v="3036"/>
    <n v="1044"/>
    <n v="30"/>
    <n v="4110"/>
    <n v="4080"/>
    <n v="456.66669999999999"/>
    <n v="453.3"/>
    <n v="20905"/>
    <n v="2671.5"/>
    <n v="0"/>
    <n v="0"/>
    <n v="82.2"/>
    <s v="no"/>
    <s v="yes"/>
    <n v="2753.7"/>
    <n v="18151.3"/>
    <n v="18151.3"/>
    <n v="0"/>
    <s v="no"/>
    <s v="wendilee.solomon@gmail.com"/>
    <n v="1"/>
    <n v="0"/>
    <n v="1"/>
    <s v="yes"/>
    <n v="6"/>
    <n v="0"/>
    <n v="56"/>
    <n v="0"/>
    <n v="30"/>
    <n v="30"/>
    <n v="923"/>
    <n v="168.16669999999999"/>
  </r>
  <r>
    <n v="30970"/>
    <x v="2"/>
    <s v="Red River Valley"/>
    <n v="295"/>
    <x v="0"/>
    <n v="10"/>
    <n v="4500"/>
    <n v="1746"/>
    <n v="55"/>
    <n v="6301"/>
    <n v="6246"/>
    <n v="630.1"/>
    <n v="624.6"/>
    <n v="32141"/>
    <n v="4095.65"/>
    <n v="0"/>
    <n v="0"/>
    <n v="126.02"/>
    <s v="no"/>
    <s v="yes"/>
    <n v="4221.67"/>
    <n v="27919.33"/>
    <n v="27919.33"/>
    <n v="0"/>
    <s v="no"/>
    <s v="skogl_06@hotmail.com"/>
    <n v="1"/>
    <n v="0"/>
    <n v="1"/>
    <s v="yes"/>
    <n v="9"/>
    <n v="0"/>
    <n v="117"/>
    <n v="0"/>
    <n v="13"/>
    <n v="13"/>
    <n v="1643"/>
    <n v="197"/>
  </r>
  <r>
    <n v="31026"/>
    <x v="2"/>
    <s v="Red River Valley"/>
    <n v="295"/>
    <x v="5"/>
    <n v="4"/>
    <n v="3696"/>
    <n v="1421"/>
    <n v="30"/>
    <n v="5147"/>
    <n v="5117"/>
    <n v="1286.75"/>
    <n v="1279.3"/>
    <n v="26410"/>
    <n v="3345.55"/>
    <n v="0"/>
    <n v="0"/>
    <n v="102.94"/>
    <s v="no"/>
    <s v="yes"/>
    <n v="3448.49"/>
    <n v="22961.51"/>
    <n v="22961.51"/>
    <n v="0"/>
    <s v="no"/>
    <s v="sarah.lynn.kemp@gmail.com"/>
    <n v="1"/>
    <n v="0"/>
    <n v="1"/>
    <s v="yes"/>
    <n v="4"/>
    <n v="0"/>
    <n v="172"/>
    <n v="0"/>
    <n v="30"/>
    <n v="30"/>
    <n v="1979"/>
    <n v="545.25"/>
  </r>
  <r>
    <n v="33001"/>
    <x v="2"/>
    <s v="Red River Valley"/>
    <n v="295"/>
    <x v="5"/>
    <n v="8"/>
    <n v="1176"/>
    <n v="1569"/>
    <n v="24"/>
    <n v="2769"/>
    <n v="2745"/>
    <n v="346.125"/>
    <n v="343.1"/>
    <n v="14191"/>
    <n v="1799.85"/>
    <n v="0"/>
    <n v="0"/>
    <n v="55.38"/>
    <s v="no"/>
    <s v="yes"/>
    <n v="1855.23"/>
    <n v="12335.77"/>
    <n v="12335.77"/>
    <n v="0"/>
    <s v="no"/>
    <s v="troop30416@gmail.com"/>
    <n v="1"/>
    <n v="0"/>
    <n v="1"/>
    <s v="yes"/>
    <n v="7"/>
    <n v="0"/>
    <n v="160"/>
    <n v="0"/>
    <n v="24"/>
    <n v="24"/>
    <n v="836"/>
    <n v="145.71430000000001"/>
  </r>
  <r>
    <n v="33003"/>
    <x v="2"/>
    <s v="Red River Valley"/>
    <n v="295"/>
    <x v="0"/>
    <n v="11"/>
    <n v="2916"/>
    <n v="46"/>
    <n v="78"/>
    <n v="3040"/>
    <n v="2962"/>
    <n v="276.36360000000002"/>
    <n v="269.3"/>
    <n v="15575"/>
    <n v="1976"/>
    <n v="0"/>
    <n v="0"/>
    <n v="0"/>
    <s v="no"/>
    <s v="no"/>
    <n v="1976"/>
    <n v="13599"/>
    <n v="13599"/>
    <n v="0"/>
    <s v="no"/>
    <s v="laidley.katie@gmail.com"/>
    <n v="1"/>
    <n v="0"/>
    <n v="1"/>
    <s v="yes"/>
    <n v="9"/>
    <n v="0"/>
    <n v="70"/>
    <n v="0"/>
    <n v="46"/>
    <n v="46"/>
    <n v="966"/>
    <n v="120.2222"/>
  </r>
  <r>
    <n v="33009"/>
    <x v="2"/>
    <s v="Red River Valley"/>
    <n v="295"/>
    <x v="6"/>
    <n v="7"/>
    <n v="1620"/>
    <n v="2115"/>
    <n v="24"/>
    <n v="3759"/>
    <n v="3735"/>
    <n v="537"/>
    <n v="533.6"/>
    <n v="19271"/>
    <n v="2443.35"/>
    <n v="0"/>
    <n v="0"/>
    <n v="0"/>
    <s v="no"/>
    <s v="no"/>
    <n v="2443.35"/>
    <n v="16827.650000000001"/>
    <n v="16827.650000000001"/>
    <n v="0"/>
    <s v="no"/>
    <s v="ashby791@gmail.com"/>
    <n v="1"/>
    <n v="0"/>
    <n v="1"/>
    <s v="yes"/>
    <n v="7"/>
    <n v="0"/>
    <n v="191"/>
    <n v="0"/>
    <n v="24"/>
    <n v="24"/>
    <n v="1882"/>
    <n v="299.57139999999998"/>
  </r>
  <r>
    <n v="33020"/>
    <x v="2"/>
    <s v="Red River Valley"/>
    <n v="295"/>
    <x v="7"/>
    <n v="5"/>
    <n v="708"/>
    <n v="1613"/>
    <n v="32"/>
    <n v="2353"/>
    <n v="2321"/>
    <n v="470.6"/>
    <n v="464.2"/>
    <n v="11990"/>
    <n v="1529.45"/>
    <n v="0"/>
    <n v="0"/>
    <n v="47.06"/>
    <s v="no"/>
    <s v="yes"/>
    <n v="1576.51"/>
    <n v="10413.49"/>
    <n v="10413.49"/>
    <n v="0"/>
    <s v="no"/>
    <s v="janelle.stahl.ladbury@gmail.com"/>
    <n v="1"/>
    <n v="0"/>
    <n v="1"/>
    <s v="yes"/>
    <n v="5"/>
    <n v="0"/>
    <n v="134"/>
    <n v="0"/>
    <n v="30"/>
    <n v="30"/>
    <n v="1508"/>
    <n v="334.4"/>
  </r>
  <r>
    <n v="33023"/>
    <x v="2"/>
    <s v="Red River Valley"/>
    <n v="295"/>
    <x v="0"/>
    <n v="13"/>
    <n v="2784"/>
    <n v="469"/>
    <n v="37"/>
    <n v="3290"/>
    <n v="3253"/>
    <n v="253.07689999999999"/>
    <n v="250.2"/>
    <n v="16836"/>
    <n v="2138.5"/>
    <n v="0"/>
    <n v="0"/>
    <n v="0"/>
    <s v="no"/>
    <s v="no"/>
    <n v="2138.5"/>
    <n v="14697.5"/>
    <n v="11616"/>
    <n v="3081.5"/>
    <s v="yes"/>
    <s v="nicole.munns83@outlook.com"/>
    <n v="1"/>
    <n v="0"/>
    <n v="1"/>
    <s v="yes"/>
    <n v="10"/>
    <n v="0"/>
    <n v="122"/>
    <n v="0"/>
    <n v="22"/>
    <n v="22"/>
    <n v="935"/>
    <n v="107.9"/>
  </r>
  <r>
    <n v="33028"/>
    <x v="2"/>
    <s v="Red River Valley"/>
    <n v="295"/>
    <x v="0"/>
    <n v="13"/>
    <n v="4176"/>
    <n v="1988"/>
    <n v="41"/>
    <n v="6205"/>
    <n v="6164"/>
    <n v="477.30770000000001"/>
    <n v="474.2"/>
    <n v="31711"/>
    <n v="4033.25"/>
    <n v="0"/>
    <n v="0"/>
    <n v="124.1"/>
    <s v="no"/>
    <s v="yes"/>
    <n v="4157.3500000000004"/>
    <n v="27553.65"/>
    <n v="27553.65"/>
    <n v="0"/>
    <s v="no"/>
    <s v="amber.parnow@gmail.com"/>
    <n v="1"/>
    <n v="0"/>
    <n v="1"/>
    <s v="yes"/>
    <n v="10"/>
    <n v="0"/>
    <n v="177"/>
    <n v="0"/>
    <n v="35"/>
    <n v="35"/>
    <n v="1816"/>
    <n v="202.8"/>
  </r>
  <r>
    <n v="33032"/>
    <x v="2"/>
    <s v="Red River Valley"/>
    <n v="295"/>
    <x v="6"/>
    <n v="8"/>
    <n v="4524"/>
    <n v="-685"/>
    <n v="5"/>
    <n v="3844"/>
    <n v="3839"/>
    <n v="480.5"/>
    <n v="479.9"/>
    <n v="19688"/>
    <n v="2498.6"/>
    <n v="0"/>
    <n v="0"/>
    <n v="0"/>
    <s v="no"/>
    <s v="no"/>
    <n v="2498.6"/>
    <n v="17189.400000000001"/>
    <n v="17189.400000000001"/>
    <n v="0"/>
    <s v="no"/>
    <s v="erinrocheleau1@gmail.com"/>
    <n v="1"/>
    <n v="0"/>
    <n v="1"/>
    <s v="yes"/>
    <n v="6"/>
    <n v="0"/>
    <n v="197"/>
    <n v="0"/>
    <n v="5"/>
    <n v="5"/>
    <n v="788"/>
    <n v="165"/>
  </r>
  <r>
    <n v="33034"/>
    <x v="2"/>
    <s v="Red River Valley"/>
    <n v="295"/>
    <x v="0"/>
    <n v="4"/>
    <n v="588"/>
    <n v="338"/>
    <n v="1"/>
    <n v="927"/>
    <n v="926"/>
    <n v="231.75"/>
    <n v="231.5"/>
    <n v="4734"/>
    <n v="602.54999999999995"/>
    <n v="0"/>
    <n v="0"/>
    <n v="0"/>
    <s v="no"/>
    <s v="no"/>
    <n v="602.54999999999995"/>
    <n v="4131.45"/>
    <n v="4131.45"/>
    <n v="0"/>
    <s v="no"/>
    <s v="troop30416@gmail.com"/>
    <n v="1"/>
    <n v="0"/>
    <n v="1"/>
    <s v="yes"/>
    <n v="4"/>
    <n v="0"/>
    <n v="46"/>
    <n v="0"/>
    <n v="0"/>
    <n v="0"/>
    <n v="261"/>
    <n v="76.75"/>
  </r>
  <r>
    <n v="33035"/>
    <x v="2"/>
    <s v="Red River Valley"/>
    <n v="295"/>
    <x v="7"/>
    <n v="7"/>
    <n v="732"/>
    <n v="1840"/>
    <n v="21"/>
    <n v="2593"/>
    <n v="2572"/>
    <n v="370.42860000000002"/>
    <n v="367.4"/>
    <n v="13305"/>
    <n v="1685.45"/>
    <n v="0"/>
    <n v="0"/>
    <n v="0"/>
    <s v="no"/>
    <s v="no"/>
    <n v="1685.45"/>
    <n v="11619.55"/>
    <n v="11619.55"/>
    <n v="0"/>
    <s v="no"/>
    <s v="janelle.stahl.ladbury@gmail.com"/>
    <n v="1"/>
    <n v="0"/>
    <n v="1"/>
    <s v="yes"/>
    <n v="7"/>
    <n v="0"/>
    <n v="160"/>
    <n v="0"/>
    <n v="21"/>
    <n v="21"/>
    <n v="1093"/>
    <n v="182"/>
  </r>
  <r>
    <n v="33042"/>
    <x v="2"/>
    <s v="Red River Valley"/>
    <n v="295"/>
    <x v="5"/>
    <n v="3"/>
    <n v="3780"/>
    <n v="-1084"/>
    <n v="54"/>
    <n v="2750"/>
    <n v="2696"/>
    <n v="916.66669999999999"/>
    <n v="898.7"/>
    <n v="14023"/>
    <n v="1787.5"/>
    <n v="0"/>
    <n v="0"/>
    <n v="0"/>
    <s v="no"/>
    <s v="no"/>
    <n v="1787.5"/>
    <n v="12235.5"/>
    <n v="12235.5"/>
    <n v="0"/>
    <s v="no"/>
    <s v="angeladawnwagner@gmail.com"/>
    <n v="1"/>
    <n v="0"/>
    <n v="1"/>
    <s v="yes"/>
    <n v="3"/>
    <n v="0"/>
    <n v="76"/>
    <n v="0"/>
    <n v="50"/>
    <n v="50"/>
    <n v="1054"/>
    <n v="393.33330000000001"/>
  </r>
  <r>
    <n v="34020"/>
    <x v="2"/>
    <s v="Red River Valley"/>
    <n v="295"/>
    <x v="7"/>
    <n v="5"/>
    <n v="1536"/>
    <n v="192"/>
    <n v="8"/>
    <n v="1736"/>
    <n v="1728"/>
    <n v="347.2"/>
    <n v="345.6"/>
    <n v="8965"/>
    <n v="1128.4000000000001"/>
    <n v="0"/>
    <n v="0"/>
    <n v="0"/>
    <s v="no"/>
    <s v="no"/>
    <n v="1128.4000000000001"/>
    <n v="7836.6"/>
    <n v="7836.6"/>
    <n v="0"/>
    <s v="no"/>
    <s v="calli.petrizzo@gmail.com"/>
    <n v="1"/>
    <n v="0"/>
    <n v="1"/>
    <s v="yes"/>
    <n v="5"/>
    <n v="0"/>
    <n v="84"/>
    <n v="0"/>
    <n v="8"/>
    <n v="8"/>
    <n v="840"/>
    <n v="186.4"/>
  </r>
  <r>
    <n v="90295"/>
    <x v="2"/>
    <s v="Red River Valley"/>
    <n v="295"/>
    <x v="1"/>
    <n v="1"/>
    <n v="0"/>
    <n v="15"/>
    <n v="0"/>
    <n v="15"/>
    <n v="15"/>
    <n v="15"/>
    <n v="15"/>
    <n v="77"/>
    <n v="9.75"/>
    <n v="0"/>
    <n v="0"/>
    <n v="-9.75"/>
    <s v="yes"/>
    <s v="no"/>
    <n v="0"/>
    <n v="77"/>
    <n v="77"/>
    <n v="0"/>
    <s v="no"/>
    <m/>
    <n v="1"/>
    <n v="0"/>
    <n v="1"/>
    <s v="yes"/>
    <n v="1"/>
    <n v="0"/>
    <n v="15"/>
    <n v="0"/>
    <n v="0"/>
    <n v="0"/>
    <n v="0"/>
    <n v="15"/>
  </r>
  <r>
    <n v="40259"/>
    <x v="1"/>
    <s v="Rivers Edge"/>
    <n v="487"/>
    <x v="4"/>
    <n v="0"/>
    <n v="0"/>
    <n v="0"/>
    <n v="0"/>
    <n v="0"/>
    <n v="0"/>
    <n v="0"/>
    <e v="#DIV/0!"/>
    <n v="0"/>
    <n v="0"/>
    <n v="0"/>
    <n v="0"/>
    <n v="0"/>
    <s v="no"/>
    <s v="no"/>
    <n v="0"/>
    <n v="0"/>
    <n v="0"/>
    <n v="0"/>
    <s v="no"/>
    <s v="stacyeden00@gmail.com"/>
    <n v="0"/>
    <n v="1"/>
    <n v="1"/>
    <s v="yes"/>
    <n v="0"/>
    <n v="0"/>
    <n v="0"/>
    <n v="0"/>
    <n v="0"/>
    <n v="0"/>
    <n v="0"/>
    <n v="0"/>
  </r>
  <r>
    <n v="40724"/>
    <x v="1"/>
    <s v="Rivers Edge"/>
    <n v="487"/>
    <x v="5"/>
    <n v="8"/>
    <n v="2364"/>
    <n v="953"/>
    <n v="29"/>
    <n v="3346"/>
    <n v="3317"/>
    <n v="418.25"/>
    <n v="414.6"/>
    <n v="17097"/>
    <n v="2174.9"/>
    <n v="0"/>
    <n v="0"/>
    <n v="66.92"/>
    <s v="no"/>
    <s v="yes"/>
    <n v="2241.8200000000002"/>
    <n v="14855.18"/>
    <n v="14855.18"/>
    <n v="0"/>
    <s v="no"/>
    <s v="aginter0127@gmail.com"/>
    <n v="1"/>
    <n v="0"/>
    <n v="1"/>
    <s v="yes"/>
    <n v="6"/>
    <n v="0"/>
    <n v="72"/>
    <n v="0"/>
    <n v="26"/>
    <n v="26"/>
    <n v="1019"/>
    <n v="186.16669999999999"/>
  </r>
  <r>
    <n v="40731"/>
    <x v="1"/>
    <s v="Rivers Edge"/>
    <n v="487"/>
    <x v="4"/>
    <n v="3"/>
    <n v="1212"/>
    <n v="1366"/>
    <n v="0"/>
    <n v="2578"/>
    <n v="2578"/>
    <n v="859.33330000000001"/>
    <n v="859.3"/>
    <n v="13138"/>
    <n v="1675.7"/>
    <n v="0"/>
    <n v="0"/>
    <n v="0"/>
    <s v="no"/>
    <s v="no"/>
    <n v="1675.7"/>
    <n v="11462.3"/>
    <n v="11462.3"/>
    <n v="0"/>
    <s v="no"/>
    <s v="applt97@gmail.com"/>
    <n v="1"/>
    <n v="0"/>
    <n v="1"/>
    <s v="yes"/>
    <n v="3"/>
    <n v="0"/>
    <n v="26"/>
    <n v="0"/>
    <n v="0"/>
    <n v="0"/>
    <n v="708"/>
    <n v="244.66669999999999"/>
  </r>
  <r>
    <n v="40743"/>
    <x v="1"/>
    <s v="Rivers Edge"/>
    <n v="487"/>
    <x v="4"/>
    <n v="0"/>
    <n v="0"/>
    <n v="0"/>
    <n v="0"/>
    <n v="0"/>
    <n v="0"/>
    <n v="0"/>
    <e v="#DIV/0!"/>
    <n v="0"/>
    <n v="0"/>
    <n v="0"/>
    <n v="0"/>
    <n v="0"/>
    <s v="no"/>
    <s v="no"/>
    <n v="0"/>
    <n v="0"/>
    <n v="0"/>
    <n v="0"/>
    <s v="no"/>
    <s v="kellymetz7@gmail.com"/>
    <n v="0"/>
    <n v="1"/>
    <n v="1"/>
    <s v="yes"/>
    <n v="0"/>
    <n v="0"/>
    <n v="0"/>
    <n v="0"/>
    <n v="0"/>
    <n v="0"/>
    <n v="0"/>
    <n v="0"/>
  </r>
  <r>
    <n v="40903"/>
    <x v="1"/>
    <s v="Rivers Edge"/>
    <n v="487"/>
    <x v="5"/>
    <n v="2"/>
    <n v="816"/>
    <n v="107"/>
    <n v="1"/>
    <n v="924"/>
    <n v="923"/>
    <n v="462"/>
    <n v="461.5"/>
    <n v="4717"/>
    <n v="600.6"/>
    <n v="0"/>
    <n v="0"/>
    <n v="0"/>
    <s v="no"/>
    <s v="no"/>
    <n v="600.6"/>
    <n v="4116.3999999999996"/>
    <n v="4116.3999999999996"/>
    <n v="0"/>
    <s v="no"/>
    <s v="sdroed@gmail.com"/>
    <n v="1"/>
    <n v="0"/>
    <n v="1"/>
    <s v="yes"/>
    <n v="2"/>
    <n v="0"/>
    <n v="68"/>
    <n v="0"/>
    <n v="1"/>
    <n v="1"/>
    <n v="97"/>
    <n v="83"/>
  </r>
  <r>
    <n v="40907"/>
    <x v="1"/>
    <s v="Rivers Edge"/>
    <n v="487"/>
    <x v="0"/>
    <n v="10"/>
    <n v="1440"/>
    <n v="579"/>
    <n v="17"/>
    <n v="2036"/>
    <n v="2019"/>
    <n v="203.6"/>
    <n v="201.9"/>
    <n v="10450"/>
    <n v="1323.4"/>
    <n v="0"/>
    <n v="0"/>
    <n v="0"/>
    <s v="no"/>
    <s v="no"/>
    <n v="1323.4"/>
    <n v="9126.6"/>
    <n v="9126.6"/>
    <n v="0"/>
    <s v="no"/>
    <s v="kjones3949@gmail.com"/>
    <n v="1"/>
    <n v="0"/>
    <n v="1"/>
    <s v="yes"/>
    <n v="7"/>
    <n v="0"/>
    <n v="63"/>
    <n v="0"/>
    <n v="17"/>
    <n v="17"/>
    <n v="545"/>
    <n v="89.285700000000006"/>
  </r>
  <r>
    <n v="40923"/>
    <x v="1"/>
    <s v="Rivers Edge"/>
    <n v="487"/>
    <x v="0"/>
    <n v="11"/>
    <n v="4980"/>
    <n v="846"/>
    <n v="76"/>
    <n v="5902"/>
    <n v="5826"/>
    <n v="536.54549999999995"/>
    <n v="529.6"/>
    <n v="30160"/>
    <n v="3836.3"/>
    <n v="0"/>
    <n v="0"/>
    <n v="118.04"/>
    <s v="no"/>
    <s v="yes"/>
    <n v="3954.34"/>
    <n v="26205.66"/>
    <n v="26205.66"/>
    <n v="0"/>
    <s v="no"/>
    <s v="qwerty_jocky@hotmail.com"/>
    <n v="1"/>
    <n v="0"/>
    <n v="1"/>
    <s v="yes"/>
    <n v="10"/>
    <n v="0"/>
    <n v="144"/>
    <n v="0"/>
    <n v="41"/>
    <n v="41"/>
    <n v="1650"/>
    <n v="183.5"/>
  </r>
  <r>
    <n v="40931"/>
    <x v="1"/>
    <s v="Rivers Edge"/>
    <n v="487"/>
    <x v="4"/>
    <n v="2"/>
    <n v="876"/>
    <n v="1162"/>
    <n v="0"/>
    <n v="2038"/>
    <n v="2038"/>
    <n v="1019"/>
    <n v="1019"/>
    <n v="10360"/>
    <n v="1324.7"/>
    <n v="0"/>
    <n v="0"/>
    <n v="40.76"/>
    <s v="no"/>
    <s v="yes"/>
    <n v="1365.46"/>
    <n v="8994.5400000000009"/>
    <n v="8994.5400000000009"/>
    <n v="0"/>
    <s v="no"/>
    <s v="jwickre@sfgmembers.com"/>
    <n v="1"/>
    <n v="0"/>
    <n v="1"/>
    <s v="yes"/>
    <n v="2"/>
    <n v="0"/>
    <n v="30"/>
    <n v="0"/>
    <n v="0"/>
    <n v="0"/>
    <n v="468"/>
    <n v="249"/>
  </r>
  <r>
    <n v="40939"/>
    <x v="1"/>
    <s v="Rivers Edge"/>
    <n v="487"/>
    <x v="7"/>
    <n v="10"/>
    <n v="3636"/>
    <n v="771"/>
    <n v="15"/>
    <n v="4422"/>
    <n v="4407"/>
    <n v="442.2"/>
    <n v="440.7"/>
    <n v="22670"/>
    <n v="2874.3"/>
    <n v="0"/>
    <n v="0"/>
    <n v="88.44"/>
    <s v="no"/>
    <s v="yes"/>
    <n v="2962.74"/>
    <n v="19707.259999999998"/>
    <n v="19707.259999999998"/>
    <n v="0"/>
    <s v="no"/>
    <s v="chelsea.welbon2013@gmail.com"/>
    <n v="1"/>
    <n v="0"/>
    <n v="1"/>
    <s v="yes"/>
    <n v="9"/>
    <n v="0"/>
    <n v="149"/>
    <n v="0"/>
    <n v="8"/>
    <n v="8"/>
    <n v="1778"/>
    <n v="215"/>
  </r>
  <r>
    <n v="40940"/>
    <x v="1"/>
    <s v="Rivers Edge"/>
    <n v="487"/>
    <x v="7"/>
    <n v="5"/>
    <n v="1224"/>
    <n v="989"/>
    <n v="51"/>
    <n v="2264"/>
    <n v="2213"/>
    <n v="452.8"/>
    <n v="442.6"/>
    <n v="11609"/>
    <n v="1471.6"/>
    <n v="0"/>
    <n v="0"/>
    <n v="0"/>
    <s v="no"/>
    <s v="no"/>
    <n v="1471.6"/>
    <n v="10137.4"/>
    <n v="10137.4"/>
    <n v="0"/>
    <s v="no"/>
    <s v="cdunn1316@gmail.com"/>
    <n v="1"/>
    <n v="0"/>
    <n v="1"/>
    <s v="yes"/>
    <n v="4"/>
    <n v="0"/>
    <n v="70"/>
    <n v="0"/>
    <n v="43"/>
    <n v="43"/>
    <n v="1124"/>
    <n v="309.25"/>
  </r>
  <r>
    <n v="41200"/>
    <x v="1"/>
    <s v="Rivers Edge"/>
    <n v="487"/>
    <x v="5"/>
    <n v="5"/>
    <n v="1728"/>
    <n v="1522"/>
    <n v="158"/>
    <n v="3408"/>
    <n v="3250"/>
    <n v="681.6"/>
    <n v="650"/>
    <n v="17380"/>
    <n v="2215.1999999999998"/>
    <n v="0"/>
    <n v="0"/>
    <n v="68.16"/>
    <s v="no"/>
    <s v="yes"/>
    <n v="2283.36"/>
    <n v="15096.64"/>
    <n v="15096.64"/>
    <n v="0"/>
    <s v="no"/>
    <s v="jjhofer@gmail.com"/>
    <n v="1"/>
    <n v="0"/>
    <n v="1"/>
    <s v="yes"/>
    <n v="5"/>
    <n v="0"/>
    <n v="64"/>
    <n v="0"/>
    <n v="107"/>
    <n v="107"/>
    <n v="1333"/>
    <n v="300.8"/>
  </r>
  <r>
    <n v="41207"/>
    <x v="1"/>
    <s v="Rivers Edge"/>
    <n v="487"/>
    <x v="5"/>
    <n v="12"/>
    <n v="3300"/>
    <n v="1490"/>
    <n v="191"/>
    <n v="4981"/>
    <n v="4790"/>
    <n v="415.08330000000001"/>
    <n v="399.2"/>
    <n v="25485"/>
    <n v="3237.65"/>
    <n v="0"/>
    <n v="0"/>
    <n v="99.62"/>
    <s v="no"/>
    <s v="yes"/>
    <n v="3337.27"/>
    <n v="22147.73"/>
    <n v="22147.73"/>
    <n v="0"/>
    <s v="no"/>
    <s v="porter.kara@gmail.com"/>
    <n v="1"/>
    <n v="0"/>
    <n v="1"/>
    <s v="yes"/>
    <n v="12"/>
    <n v="0"/>
    <n v="220"/>
    <n v="0"/>
    <n v="112"/>
    <n v="112"/>
    <n v="2156"/>
    <n v="207.33330000000001"/>
  </r>
  <r>
    <n v="41402"/>
    <x v="1"/>
    <s v="Rivers Edge"/>
    <n v="487"/>
    <x v="0"/>
    <n v="7"/>
    <n v="1932"/>
    <n v="915"/>
    <n v="10"/>
    <n v="2857"/>
    <n v="2847"/>
    <n v="408.1429"/>
    <n v="406.7"/>
    <n v="14716"/>
    <n v="1857.05"/>
    <n v="0"/>
    <n v="0"/>
    <n v="0"/>
    <s v="no"/>
    <s v="no"/>
    <n v="1857.05"/>
    <n v="12858.95"/>
    <n v="12858.95"/>
    <n v="0"/>
    <s v="no"/>
    <s v="agonzo96@icloud.com"/>
    <n v="1"/>
    <n v="0"/>
    <n v="1"/>
    <s v="yes"/>
    <n v="7"/>
    <n v="0"/>
    <n v="61"/>
    <n v="0"/>
    <n v="10"/>
    <n v="10"/>
    <n v="354"/>
    <n v="60.714300000000001"/>
  </r>
  <r>
    <n v="41426"/>
    <x v="1"/>
    <s v="Rivers Edge"/>
    <n v="487"/>
    <x v="6"/>
    <n v="13"/>
    <n v="4356"/>
    <n v="1980"/>
    <n v="42"/>
    <n v="6378"/>
    <n v="6336"/>
    <n v="490.61540000000002"/>
    <n v="487.4"/>
    <n v="32583"/>
    <n v="4145.7"/>
    <n v="0"/>
    <n v="0"/>
    <n v="127.56"/>
    <s v="no"/>
    <s v="yes"/>
    <n v="4273.26"/>
    <n v="28309.74"/>
    <n v="28309.74"/>
    <n v="0"/>
    <s v="no"/>
    <s v="ashley.kracke@k12.sd.us"/>
    <n v="1"/>
    <n v="0"/>
    <n v="1"/>
    <s v="yes"/>
    <n v="10"/>
    <n v="0"/>
    <n v="41"/>
    <n v="0"/>
    <n v="36"/>
    <n v="36"/>
    <n v="2014"/>
    <n v="209.1"/>
  </r>
  <r>
    <n v="41451"/>
    <x v="1"/>
    <s v="Rivers Edge"/>
    <n v="487"/>
    <x v="6"/>
    <n v="11"/>
    <n v="3000"/>
    <n v="441"/>
    <n v="61"/>
    <n v="3502"/>
    <n v="3441"/>
    <n v="318.36360000000002"/>
    <n v="312.8"/>
    <n v="17797"/>
    <n v="2276.3000000000002"/>
    <n v="0"/>
    <n v="0"/>
    <n v="70.040000000000006"/>
    <s v="no"/>
    <s v="yes"/>
    <n v="2346.34"/>
    <n v="15450.66"/>
    <n v="15450.66"/>
    <n v="0"/>
    <s v="no"/>
    <s v="dazeelvr@outlook.com"/>
    <n v="1"/>
    <n v="0"/>
    <n v="1"/>
    <s v="yes"/>
    <n v="8"/>
    <n v="0"/>
    <n v="102"/>
    <n v="0"/>
    <n v="53"/>
    <n v="53"/>
    <n v="1058"/>
    <n v="151.625"/>
  </r>
  <r>
    <n v="41454"/>
    <x v="1"/>
    <s v="Rivers Edge"/>
    <n v="487"/>
    <x v="6"/>
    <n v="9"/>
    <n v="2280"/>
    <n v="977"/>
    <n v="12"/>
    <n v="3269"/>
    <n v="3257"/>
    <n v="363.22219999999999"/>
    <n v="361.9"/>
    <n v="16764"/>
    <n v="2124.85"/>
    <n v="0"/>
    <n v="0"/>
    <n v="65.38"/>
    <s v="no"/>
    <s v="yes"/>
    <n v="2190.23"/>
    <n v="14573.77"/>
    <n v="14573.77"/>
    <n v="0"/>
    <s v="no"/>
    <s v="lrcornay@gmail.com"/>
    <n v="1"/>
    <n v="0"/>
    <n v="1"/>
    <s v="yes"/>
    <n v="8"/>
    <n v="0"/>
    <n v="105"/>
    <n v="0"/>
    <n v="10"/>
    <n v="10"/>
    <n v="1166"/>
    <n v="160.125"/>
  </r>
  <r>
    <n v="41457"/>
    <x v="1"/>
    <s v="Rivers Edge"/>
    <n v="487"/>
    <x v="6"/>
    <n v="13"/>
    <n v="3528"/>
    <n v="598"/>
    <n v="52"/>
    <n v="4178"/>
    <n v="4126"/>
    <n v="321.38459999999998"/>
    <n v="317.39999999999998"/>
    <n v="21357"/>
    <n v="2715.7"/>
    <n v="0"/>
    <n v="0"/>
    <n v="83.56"/>
    <s v="no"/>
    <s v="yes"/>
    <n v="2799.26"/>
    <n v="18557.740000000002"/>
    <n v="18557.740000000002"/>
    <n v="0"/>
    <s v="no"/>
    <s v="theludemanfam@gmail.com"/>
    <n v="1"/>
    <n v="0"/>
    <n v="1"/>
    <s v="yes"/>
    <n v="11"/>
    <n v="0"/>
    <n v="140"/>
    <n v="0"/>
    <n v="52"/>
    <n v="52"/>
    <n v="1629"/>
    <n v="165.5455"/>
  </r>
  <r>
    <n v="41459"/>
    <x v="1"/>
    <s v="Rivers Edge"/>
    <n v="487"/>
    <x v="6"/>
    <n v="9"/>
    <n v="240"/>
    <n v="917"/>
    <n v="4"/>
    <n v="1161"/>
    <n v="1157"/>
    <n v="129"/>
    <n v="128.6"/>
    <n v="5983"/>
    <n v="754.65"/>
    <n v="0"/>
    <n v="0"/>
    <n v="0"/>
    <s v="no"/>
    <s v="no"/>
    <n v="754.65"/>
    <n v="5228.3500000000004"/>
    <n v="5228.3500000000004"/>
    <n v="0"/>
    <s v="no"/>
    <s v="jason.nicole.carlson@gmail.com"/>
    <n v="1"/>
    <n v="0"/>
    <n v="1"/>
    <s v="yes"/>
    <n v="5"/>
    <n v="0"/>
    <n v="11"/>
    <n v="0"/>
    <n v="4"/>
    <n v="4"/>
    <n v="320"/>
    <n v="67"/>
  </r>
  <r>
    <n v="44209"/>
    <x v="1"/>
    <s v="Rivers Edge"/>
    <n v="487"/>
    <x v="6"/>
    <n v="8"/>
    <n v="456"/>
    <n v="1141"/>
    <n v="19"/>
    <n v="1616"/>
    <n v="1597"/>
    <n v="202"/>
    <n v="199.6"/>
    <n v="8281"/>
    <n v="1050.4000000000001"/>
    <n v="0"/>
    <n v="0"/>
    <n v="32.32"/>
    <s v="no"/>
    <s v="yes"/>
    <n v="1082.72"/>
    <n v="7198.28"/>
    <n v="7198.28"/>
    <n v="0"/>
    <s v="no"/>
    <s v="sarah.jahn@hotmail.com"/>
    <n v="1"/>
    <n v="0"/>
    <n v="1"/>
    <s v="yes"/>
    <n v="6"/>
    <n v="0"/>
    <n v="88"/>
    <n v="0"/>
    <n v="19"/>
    <n v="19"/>
    <n v="464"/>
    <n v="95.166700000000006"/>
  </r>
  <r>
    <n v="50565"/>
    <x v="1"/>
    <s v="Rivers Edge"/>
    <n v="487"/>
    <x v="3"/>
    <n v="0"/>
    <n v="0"/>
    <n v="0"/>
    <n v="0"/>
    <n v="0"/>
    <n v="0"/>
    <n v="0"/>
    <e v="#DIV/0!"/>
    <n v="0"/>
    <n v="0"/>
    <n v="0"/>
    <n v="0"/>
    <n v="0"/>
    <s v="no"/>
    <s v="no"/>
    <n v="0"/>
    <n v="0"/>
    <n v="0"/>
    <n v="0"/>
    <s v="no"/>
    <s v="nboone1984@yahoo.com"/>
    <n v="0"/>
    <n v="1"/>
    <n v="1"/>
    <s v="yes"/>
    <n v="0"/>
    <n v="0"/>
    <n v="0"/>
    <n v="0"/>
    <n v="0"/>
    <n v="0"/>
    <n v="0"/>
    <n v="0"/>
  </r>
  <r>
    <n v="50582"/>
    <x v="1"/>
    <s v="Rivers Edge"/>
    <n v="487"/>
    <x v="3"/>
    <n v="1"/>
    <n v="444"/>
    <n v="-69"/>
    <n v="0"/>
    <n v="375"/>
    <n v="375"/>
    <n v="375"/>
    <n v="375"/>
    <n v="1905"/>
    <n v="243.75"/>
    <n v="0"/>
    <n v="0"/>
    <n v="7.5"/>
    <s v="no"/>
    <s v="yes"/>
    <n v="251.25"/>
    <n v="1653.75"/>
    <n v="1653.75"/>
    <n v="0"/>
    <s v="no"/>
    <s v="gwenwheeler@sio.midco.net"/>
    <n v="1"/>
    <n v="0"/>
    <n v="1"/>
    <s v="yes"/>
    <n v="1"/>
    <n v="0"/>
    <n v="0"/>
    <n v="0"/>
    <n v="0"/>
    <n v="0"/>
    <n v="24"/>
    <n v="24"/>
  </r>
  <r>
    <n v="50622"/>
    <x v="1"/>
    <s v="Rivers Edge"/>
    <n v="487"/>
    <x v="3"/>
    <n v="2"/>
    <n v="336"/>
    <n v="15"/>
    <n v="1"/>
    <n v="352"/>
    <n v="351"/>
    <n v="176"/>
    <n v="175.5"/>
    <n v="1810"/>
    <n v="228.8"/>
    <n v="0"/>
    <n v="0"/>
    <n v="7.04"/>
    <s v="no"/>
    <s v="yes"/>
    <n v="235.84"/>
    <n v="1574.16"/>
    <n v="1574.16"/>
    <n v="0"/>
    <s v="no"/>
    <s v="crystalp78@aol.com"/>
    <n v="1"/>
    <n v="0"/>
    <n v="1"/>
    <s v="yes"/>
    <n v="2"/>
    <n v="0"/>
    <n v="6"/>
    <n v="0"/>
    <n v="1"/>
    <n v="1"/>
    <n v="134"/>
    <n v="70.5"/>
  </r>
  <r>
    <n v="54321"/>
    <x v="1"/>
    <s v="Rivers Edge"/>
    <n v="487"/>
    <x v="5"/>
    <n v="9"/>
    <n v="2700"/>
    <n v="183"/>
    <n v="118"/>
    <n v="3001"/>
    <n v="2883"/>
    <n v="333.44439999999997"/>
    <n v="320.3"/>
    <n v="15306"/>
    <n v="1950.65"/>
    <n v="0"/>
    <n v="0"/>
    <n v="60.02"/>
    <s v="no"/>
    <s v="yes"/>
    <n v="2010.67"/>
    <n v="13295.33"/>
    <n v="13295.33"/>
    <n v="0"/>
    <s v="no"/>
    <s v="jnt_10@hotmail.com"/>
    <n v="1"/>
    <n v="0"/>
    <n v="1"/>
    <s v="yes"/>
    <n v="9"/>
    <n v="0"/>
    <n v="129"/>
    <n v="0"/>
    <n v="82"/>
    <n v="82"/>
    <n v="1262"/>
    <n v="163.66669999999999"/>
  </r>
  <r>
    <n v="90487"/>
    <x v="1"/>
    <s v="Rivers Edge"/>
    <n v="487"/>
    <x v="1"/>
    <n v="2"/>
    <n v="276"/>
    <n v="-36"/>
    <n v="6"/>
    <n v="246"/>
    <n v="240"/>
    <n v="123"/>
    <n v="120"/>
    <n v="1261"/>
    <n v="159.9"/>
    <n v="0"/>
    <n v="0"/>
    <n v="-159.9"/>
    <s v="yes"/>
    <s v="no"/>
    <n v="0"/>
    <n v="1261"/>
    <n v="1261"/>
    <n v="0"/>
    <s v="no"/>
    <s v="jjhofer@gmail.com"/>
    <n v="1"/>
    <n v="0"/>
    <n v="1"/>
    <s v="yes"/>
    <n v="1"/>
    <n v="0"/>
    <n v="10"/>
    <n v="0"/>
    <n v="6"/>
    <n v="6"/>
    <n v="0"/>
    <n v="16"/>
  </r>
  <r>
    <n v="90520"/>
    <x v="0"/>
    <s v="Rock County"/>
    <s v="520"/>
    <x v="1"/>
    <n v="1"/>
    <n v="0"/>
    <n v="932"/>
    <n v="16"/>
    <n v="948"/>
    <n v="932"/>
    <n v="948"/>
    <n v="932"/>
    <n v="4841"/>
    <n v="616.20000000000005"/>
    <n v="0"/>
    <n v="0"/>
    <n v="-616.20000000000005"/>
    <s v="yes"/>
    <s v="no"/>
    <n v="0"/>
    <n v="4841"/>
    <n v="4841"/>
    <n v="0"/>
    <s v="no"/>
    <m/>
    <n v="1"/>
    <n v="0"/>
    <n v="1"/>
    <s v="yes"/>
    <n v="1"/>
    <n v="0"/>
    <n v="68"/>
    <n v="0"/>
    <n v="16"/>
    <n v="16"/>
    <n v="243"/>
    <n v="327"/>
  </r>
  <r>
    <n v="20021"/>
    <x v="3"/>
    <s v="Roseau County"/>
    <s v="267"/>
    <x v="2"/>
    <n v="0"/>
    <n v="0"/>
    <n v="0"/>
    <n v="0"/>
    <n v="0"/>
    <n v="0"/>
    <n v="0"/>
    <e v="#DIV/0!"/>
    <n v="0"/>
    <n v="0"/>
    <n v="0"/>
    <n v="0"/>
    <n v="0"/>
    <s v="no"/>
    <s v="no"/>
    <n v="0"/>
    <n v="0"/>
    <n v="0"/>
    <n v="0"/>
    <s v="no"/>
    <s v="swinkler@citizensros.com"/>
    <n v="0"/>
    <n v="1"/>
    <n v="1"/>
    <s v="yes"/>
    <n v="0"/>
    <n v="0"/>
    <n v="0"/>
    <n v="0"/>
    <n v="0"/>
    <n v="0"/>
    <n v="0"/>
    <n v="0"/>
  </r>
  <r>
    <n v="20253"/>
    <x v="3"/>
    <s v="Roseau County"/>
    <s v="267"/>
    <x v="0"/>
    <n v="3"/>
    <n v="1032"/>
    <n v="88"/>
    <n v="0"/>
    <n v="1120"/>
    <n v="1120"/>
    <n v="373.33330000000001"/>
    <n v="373.3"/>
    <n v="5720"/>
    <n v="728"/>
    <n v="0"/>
    <n v="0"/>
    <n v="22.4"/>
    <s v="no"/>
    <s v="yes"/>
    <n v="750.4"/>
    <n v="4969.6000000000004"/>
    <n v="4969.6000000000004"/>
    <n v="0"/>
    <s v="no"/>
    <s v="trisha.lang@co.roseau.mn.us"/>
    <n v="1"/>
    <n v="0"/>
    <n v="1"/>
    <s v="yes"/>
    <n v="2"/>
    <n v="0"/>
    <n v="0"/>
    <n v="0"/>
    <n v="0"/>
    <n v="0"/>
    <n v="109"/>
    <n v="54.5"/>
  </r>
  <r>
    <n v="20558"/>
    <x v="3"/>
    <s v="Roseau County"/>
    <s v="267"/>
    <x v="0"/>
    <n v="2"/>
    <n v="564"/>
    <n v="-120"/>
    <n v="4"/>
    <n v="448"/>
    <n v="444"/>
    <n v="224"/>
    <n v="222"/>
    <n v="2300"/>
    <n v="291.2"/>
    <n v="0"/>
    <n v="0"/>
    <n v="8.9600000000000009"/>
    <s v="no"/>
    <s v="yes"/>
    <n v="300.16000000000003"/>
    <n v="1999.84"/>
    <n v="1999.84"/>
    <n v="0"/>
    <s v="no"/>
    <s v="katie_mcole@yahoo.com"/>
    <n v="1"/>
    <n v="0"/>
    <n v="1"/>
    <s v="yes"/>
    <n v="1"/>
    <n v="0"/>
    <n v="0"/>
    <n v="0"/>
    <n v="4"/>
    <n v="4"/>
    <n v="22"/>
    <n v="26"/>
  </r>
  <r>
    <n v="20817"/>
    <x v="3"/>
    <s v="Roseau County"/>
    <s v="267"/>
    <x v="7"/>
    <n v="9"/>
    <n v="2172"/>
    <n v="-7"/>
    <n v="4"/>
    <n v="2169"/>
    <n v="2165"/>
    <n v="241"/>
    <n v="240.6"/>
    <n v="10985"/>
    <n v="1409.85"/>
    <n v="0"/>
    <n v="0"/>
    <n v="43.38"/>
    <s v="no"/>
    <s v="yes"/>
    <n v="1453.23"/>
    <n v="9531.77"/>
    <n v="9531.77"/>
    <n v="0"/>
    <s v="no"/>
    <s v="ashley.hellerup@gmail.com"/>
    <n v="1"/>
    <n v="0"/>
    <n v="1"/>
    <s v="yes"/>
    <n v="6"/>
    <n v="0"/>
    <n v="89"/>
    <n v="0"/>
    <n v="4"/>
    <n v="4"/>
    <n v="169"/>
    <n v="43.666699999999999"/>
  </r>
  <r>
    <n v="20908"/>
    <x v="3"/>
    <s v="Roseau County"/>
    <s v="267"/>
    <x v="5"/>
    <n v="11"/>
    <n v="600"/>
    <n v="627"/>
    <n v="4"/>
    <n v="1231"/>
    <n v="1227"/>
    <n v="111.9091"/>
    <n v="111.5"/>
    <n v="6311"/>
    <n v="800.15"/>
    <n v="0"/>
    <n v="0"/>
    <n v="24.62"/>
    <s v="no"/>
    <s v="yes"/>
    <n v="824.77"/>
    <n v="5486.23"/>
    <n v="5486.23"/>
    <n v="0"/>
    <s v="no"/>
    <s v="ricer_8@hotmail.com"/>
    <n v="1"/>
    <n v="0"/>
    <n v="1"/>
    <s v="yes"/>
    <n v="2"/>
    <n v="0"/>
    <n v="19"/>
    <n v="0"/>
    <n v="4"/>
    <n v="4"/>
    <n v="234"/>
    <n v="128.5"/>
  </r>
  <r>
    <n v="90267"/>
    <x v="3"/>
    <s v="Roseau County"/>
    <s v="267"/>
    <x v="1"/>
    <n v="1"/>
    <n v="0"/>
    <n v="209"/>
    <n v="0"/>
    <n v="209"/>
    <n v="209"/>
    <n v="209"/>
    <n v="209"/>
    <n v="1060"/>
    <n v="135.85"/>
    <n v="0"/>
    <n v="0"/>
    <n v="-135.85"/>
    <s v="yes"/>
    <s v="no"/>
    <n v="0"/>
    <n v="1060"/>
    <n v="1060"/>
    <n v="0"/>
    <s v="no"/>
    <s v="katie_mcole@yahoo.com"/>
    <n v="1"/>
    <n v="0"/>
    <n v="1"/>
    <s v="yes"/>
    <n v="1"/>
    <n v="0"/>
    <n v="17"/>
    <n v="0"/>
    <n v="0"/>
    <n v="0"/>
    <n v="69"/>
    <n v="86"/>
  </r>
  <r>
    <n v="70007"/>
    <x v="4"/>
    <s v="Rushmore"/>
    <s v="650"/>
    <x v="0"/>
    <n v="8"/>
    <n v="1944"/>
    <n v="869"/>
    <n v="77"/>
    <n v="2890"/>
    <n v="2813"/>
    <n v="361.25"/>
    <n v="351.6"/>
    <n v="14784"/>
    <n v="1878.5"/>
    <n v="0"/>
    <n v="0"/>
    <n v="57.8"/>
    <s v="no"/>
    <s v="yes"/>
    <n v="1936.3"/>
    <n v="12847.7"/>
    <n v="12847.7"/>
    <n v="0"/>
    <s v="no"/>
    <s v="ifheaven_010@hotmail.com"/>
    <n v="1"/>
    <n v="0"/>
    <n v="1"/>
    <s v="yes"/>
    <n v="6"/>
    <n v="0"/>
    <n v="236"/>
    <n v="0"/>
    <n v="42"/>
    <n v="42"/>
    <n v="382"/>
    <n v="110"/>
  </r>
  <r>
    <n v="70023"/>
    <x v="4"/>
    <s v="Rushmore"/>
    <s v="650"/>
    <x v="0"/>
    <n v="15"/>
    <n v="3540"/>
    <n v="1226"/>
    <n v="63"/>
    <n v="4829"/>
    <n v="4766"/>
    <n v="321.93329999999997"/>
    <n v="317.7"/>
    <n v="24660"/>
    <n v="3138.85"/>
    <n v="0"/>
    <n v="0"/>
    <n v="96.58"/>
    <s v="no"/>
    <s v="yes"/>
    <n v="3235.43"/>
    <n v="21424.57"/>
    <n v="21424.57"/>
    <n v="0"/>
    <s v="no"/>
    <s v="digdughof@yahoo.com"/>
    <n v="1"/>
    <n v="0"/>
    <n v="1"/>
    <s v="yes"/>
    <n v="15"/>
    <n v="0"/>
    <n v="183"/>
    <n v="0"/>
    <n v="60"/>
    <n v="60"/>
    <n v="1393"/>
    <n v="109.0667"/>
  </r>
  <r>
    <n v="70029"/>
    <x v="4"/>
    <s v="Rushmore"/>
    <s v="650"/>
    <x v="7"/>
    <n v="9"/>
    <n v="1656"/>
    <n v="781"/>
    <n v="39"/>
    <n v="2476"/>
    <n v="2437"/>
    <n v="275.11110000000002"/>
    <n v="270.8"/>
    <n v="12707"/>
    <n v="1609.4"/>
    <n v="0"/>
    <n v="0"/>
    <n v="0"/>
    <s v="no"/>
    <s v="no"/>
    <n v="1609.4"/>
    <n v="11097.6"/>
    <n v="11097.6"/>
    <n v="0"/>
    <s v="no"/>
    <s v="irenemcginthy@gmail.com"/>
    <n v="1"/>
    <n v="0"/>
    <n v="1"/>
    <s v="yes"/>
    <n v="8"/>
    <n v="0"/>
    <n v="203"/>
    <n v="0"/>
    <n v="24"/>
    <n v="24"/>
    <n v="619"/>
    <n v="105.75"/>
  </r>
  <r>
    <n v="70032"/>
    <x v="4"/>
    <s v="Rushmore"/>
    <s v="650"/>
    <x v="0"/>
    <n v="0"/>
    <n v="0"/>
    <n v="0"/>
    <n v="0"/>
    <n v="0"/>
    <n v="0"/>
    <n v="0"/>
    <e v="#DIV/0!"/>
    <n v="0"/>
    <n v="0"/>
    <n v="0"/>
    <n v="0"/>
    <n v="0"/>
    <s v="no"/>
    <s v="no"/>
    <n v="0"/>
    <n v="0"/>
    <n v="0"/>
    <n v="0"/>
    <s v="no"/>
    <s v="kaitlynberghorn@gmail.com"/>
    <n v="0"/>
    <n v="1"/>
    <n v="1"/>
    <s v="yes"/>
    <n v="0"/>
    <n v="0"/>
    <n v="0"/>
    <n v="0"/>
    <n v="0"/>
    <n v="0"/>
    <n v="0"/>
    <n v="0"/>
  </r>
  <r>
    <n v="70033"/>
    <x v="4"/>
    <s v="Rushmore"/>
    <s v="650"/>
    <x v="7"/>
    <n v="7"/>
    <n v="216"/>
    <n v="630"/>
    <n v="11"/>
    <n v="857"/>
    <n v="846"/>
    <n v="122.4286"/>
    <n v="120.9"/>
    <n v="4387"/>
    <n v="557.04999999999995"/>
    <n v="0"/>
    <n v="0"/>
    <n v="0"/>
    <s v="no"/>
    <s v="no"/>
    <n v="557.04999999999995"/>
    <n v="3829.95"/>
    <n v="3829.95"/>
    <n v="0"/>
    <s v="no"/>
    <s v="matkins818@gmail.com"/>
    <n v="1"/>
    <n v="0"/>
    <n v="1"/>
    <s v="yes"/>
    <n v="5"/>
    <n v="0"/>
    <n v="91"/>
    <n v="0"/>
    <n v="11"/>
    <n v="11"/>
    <n v="102"/>
    <n v="40.799999999999997"/>
  </r>
  <r>
    <n v="70040"/>
    <x v="4"/>
    <s v="Rushmore"/>
    <s v="650"/>
    <x v="6"/>
    <n v="5"/>
    <n v="2724"/>
    <n v="264"/>
    <n v="39"/>
    <n v="3027"/>
    <n v="2988"/>
    <n v="605.4"/>
    <n v="597.6"/>
    <n v="15442"/>
    <n v="1967.55"/>
    <n v="0"/>
    <n v="0"/>
    <n v="60.54"/>
    <s v="no"/>
    <s v="yes"/>
    <n v="2028.09"/>
    <n v="13413.91"/>
    <n v="13413.91"/>
    <n v="0"/>
    <s v="no"/>
    <s v="raevynbears@icloud.com"/>
    <n v="1"/>
    <n v="0"/>
    <n v="1"/>
    <s v="yes"/>
    <n v="4"/>
    <n v="0"/>
    <n v="144"/>
    <n v="0"/>
    <n v="4"/>
    <n v="4"/>
    <n v="654"/>
    <n v="200.5"/>
  </r>
  <r>
    <n v="70041"/>
    <x v="4"/>
    <s v="Rushmore"/>
    <s v="650"/>
    <x v="0"/>
    <n v="8"/>
    <n v="3456"/>
    <n v="1079"/>
    <n v="71"/>
    <n v="4606"/>
    <n v="4535"/>
    <n v="575.75"/>
    <n v="566.9"/>
    <n v="23449"/>
    <n v="2993.9"/>
    <n v="0"/>
    <n v="0"/>
    <n v="92.12"/>
    <s v="no"/>
    <s v="yes"/>
    <n v="3086.02"/>
    <n v="20362.98"/>
    <n v="20362.98"/>
    <n v="0"/>
    <s v="no"/>
    <s v="rodriguezk1384@gmail.com"/>
    <n v="1"/>
    <n v="0"/>
    <n v="1"/>
    <s v="yes"/>
    <n v="7"/>
    <n v="0"/>
    <n v="167"/>
    <n v="0"/>
    <n v="2"/>
    <n v="2"/>
    <n v="1729"/>
    <n v="271.1429"/>
  </r>
  <r>
    <n v="70042"/>
    <x v="4"/>
    <s v="Rushmore"/>
    <s v="650"/>
    <x v="0"/>
    <n v="0"/>
    <n v="0"/>
    <n v="0"/>
    <n v="0"/>
    <n v="0"/>
    <n v="0"/>
    <n v="0"/>
    <e v="#DIV/0!"/>
    <n v="0"/>
    <n v="0"/>
    <n v="0"/>
    <n v="0"/>
    <n v="0"/>
    <s v="no"/>
    <s v="yes"/>
    <n v="0"/>
    <n v="0"/>
    <n v="0"/>
    <n v="0"/>
    <s v="no"/>
    <s v="sastahl1982@gmail.com"/>
    <n v="0"/>
    <n v="1"/>
    <n v="1"/>
    <s v="yes"/>
    <n v="0"/>
    <n v="0"/>
    <n v="0"/>
    <n v="0"/>
    <n v="0"/>
    <n v="0"/>
    <n v="0"/>
    <n v="0"/>
  </r>
  <r>
    <n v="70043"/>
    <x v="4"/>
    <s v="Rushmore"/>
    <s v="650"/>
    <x v="0"/>
    <n v="19"/>
    <n v="4488"/>
    <n v="691"/>
    <n v="29"/>
    <n v="5208"/>
    <n v="5179"/>
    <n v="274.1053"/>
    <n v="272.60000000000002"/>
    <n v="26581"/>
    <n v="3385.2"/>
    <n v="0"/>
    <n v="0"/>
    <n v="104.16"/>
    <s v="no"/>
    <s v="yes"/>
    <n v="3489.36"/>
    <n v="23091.64"/>
    <n v="23091.64"/>
    <n v="0"/>
    <s v="no"/>
    <s v="tierraherrig@outlook.com"/>
    <n v="1"/>
    <n v="0"/>
    <n v="1"/>
    <s v="yes"/>
    <n v="12"/>
    <n v="0"/>
    <n v="258"/>
    <n v="0"/>
    <n v="20"/>
    <n v="20"/>
    <n v="1304"/>
    <n v="131.83330000000001"/>
  </r>
  <r>
    <n v="70047"/>
    <x v="4"/>
    <s v="Rushmore"/>
    <s v="650"/>
    <x v="0"/>
    <n v="8"/>
    <n v="1404"/>
    <n v="1114"/>
    <n v="2"/>
    <n v="2520"/>
    <n v="2518"/>
    <n v="315"/>
    <n v="314.8"/>
    <n v="12878"/>
    <n v="1638"/>
    <n v="0"/>
    <n v="0"/>
    <n v="50.4"/>
    <s v="no"/>
    <s v="yes"/>
    <n v="1688.4"/>
    <n v="11189.6"/>
    <n v="11189.6"/>
    <n v="0"/>
    <s v="no"/>
    <s v="breschrempp@gmail.com"/>
    <n v="1"/>
    <n v="0"/>
    <n v="1"/>
    <s v="yes"/>
    <n v="6"/>
    <n v="0"/>
    <n v="22"/>
    <n v="0"/>
    <n v="2"/>
    <n v="2"/>
    <n v="395"/>
    <n v="69.833299999999994"/>
  </r>
  <r>
    <n v="70048"/>
    <x v="4"/>
    <s v="Rushmore"/>
    <s v="650"/>
    <x v="0"/>
    <n v="9"/>
    <n v="1740"/>
    <n v="633"/>
    <n v="15"/>
    <n v="2388"/>
    <n v="2373"/>
    <n v="265.33330000000001"/>
    <n v="263.7"/>
    <n v="12254"/>
    <n v="1552.2"/>
    <n v="0"/>
    <n v="0"/>
    <n v="0"/>
    <s v="no"/>
    <s v="no"/>
    <n v="1552.2"/>
    <n v="10701.8"/>
    <n v="10701.8"/>
    <n v="0"/>
    <s v="no"/>
    <s v="melinda.cherrysd@gmail.com"/>
    <n v="1"/>
    <n v="0"/>
    <n v="1"/>
    <s v="yes"/>
    <n v="8"/>
    <n v="0"/>
    <n v="104"/>
    <n v="0"/>
    <n v="5"/>
    <n v="5"/>
    <n v="810"/>
    <n v="114.875"/>
  </r>
  <r>
    <n v="70049"/>
    <x v="4"/>
    <s v="Rushmore"/>
    <s v="650"/>
    <x v="0"/>
    <n v="12"/>
    <n v="2208"/>
    <n v="1063"/>
    <n v="67"/>
    <n v="3338"/>
    <n v="3271"/>
    <n v="278.16669999999999"/>
    <n v="272.60000000000002"/>
    <n v="17131"/>
    <n v="2169.6999999999998"/>
    <n v="0"/>
    <n v="0"/>
    <n v="66.760000000000005"/>
    <s v="no"/>
    <s v="yes"/>
    <n v="2236.46"/>
    <n v="14894.54"/>
    <n v="14894.54"/>
    <n v="0"/>
    <s v="no"/>
    <s v="lauren_dahl@hotmail.com"/>
    <n v="1"/>
    <n v="0"/>
    <n v="1"/>
    <s v="yes"/>
    <n v="9"/>
    <n v="0"/>
    <n v="245"/>
    <n v="0"/>
    <n v="59"/>
    <n v="59"/>
    <n v="1601"/>
    <n v="211.66669999999999"/>
  </r>
  <r>
    <n v="71005"/>
    <x v="4"/>
    <s v="Rushmore"/>
    <s v="650"/>
    <x v="0"/>
    <n v="7"/>
    <n v="1380"/>
    <n v="297"/>
    <n v="12"/>
    <n v="1689"/>
    <n v="1677"/>
    <n v="241.28569999999999"/>
    <n v="239.6"/>
    <n v="8637"/>
    <n v="1097.8499999999999"/>
    <n v="0"/>
    <n v="0"/>
    <n v="0"/>
    <s v="no"/>
    <s v="no"/>
    <n v="1097.8499999999999"/>
    <n v="7539.15"/>
    <n v="7539.15"/>
    <n v="0"/>
    <s v="no"/>
    <s v="lbswanson85@gmail.com"/>
    <n v="1"/>
    <n v="0"/>
    <n v="1"/>
    <s v="yes"/>
    <n v="7"/>
    <n v="0"/>
    <n v="137"/>
    <n v="0"/>
    <n v="12"/>
    <n v="12"/>
    <n v="785"/>
    <n v="133.42859999999999"/>
  </r>
  <r>
    <n v="71112"/>
    <x v="4"/>
    <s v="Rushmore"/>
    <s v="650"/>
    <x v="0"/>
    <n v="7"/>
    <n v="840"/>
    <n v="1106"/>
    <n v="11"/>
    <n v="1957"/>
    <n v="1946"/>
    <n v="279.57139999999998"/>
    <n v="278"/>
    <n v="9960"/>
    <n v="1272.05"/>
    <n v="0"/>
    <n v="0"/>
    <n v="0"/>
    <s v="no"/>
    <s v="no"/>
    <n v="1272.05"/>
    <n v="8687.9500000000007"/>
    <n v="8687.9500000000007"/>
    <n v="0"/>
    <s v="no"/>
    <s v="piper22616@gmail.com"/>
    <n v="1"/>
    <n v="0"/>
    <n v="1"/>
    <s v="yes"/>
    <n v="7"/>
    <n v="0"/>
    <n v="129"/>
    <n v="0"/>
    <n v="11"/>
    <n v="11"/>
    <n v="730"/>
    <n v="124.28570000000001"/>
  </r>
  <r>
    <n v="71118"/>
    <x v="4"/>
    <s v="Rushmore"/>
    <s v="650"/>
    <x v="0"/>
    <n v="4"/>
    <n v="1344"/>
    <n v="727"/>
    <n v="90"/>
    <n v="2161"/>
    <n v="2071"/>
    <n v="540.25"/>
    <n v="517.79999999999995"/>
    <n v="10976"/>
    <n v="1404.65"/>
    <n v="0"/>
    <n v="0"/>
    <n v="43.22"/>
    <s v="no"/>
    <s v="yes"/>
    <n v="1447.87"/>
    <n v="9528.1299999999992"/>
    <n v="9528.1299999999992"/>
    <n v="0"/>
    <s v="no"/>
    <s v="jakoupal@outlook.com"/>
    <n v="1"/>
    <n v="0"/>
    <n v="1"/>
    <s v="yes"/>
    <n v="2"/>
    <n v="0"/>
    <n v="48"/>
    <n v="0"/>
    <n v="90"/>
    <n v="90"/>
    <n v="177"/>
    <n v="157.5"/>
  </r>
  <r>
    <n v="71127"/>
    <x v="4"/>
    <s v="Rushmore"/>
    <s v="650"/>
    <x v="8"/>
    <n v="2"/>
    <n v="0"/>
    <n v="119"/>
    <n v="4"/>
    <n v="123"/>
    <n v="119"/>
    <n v="61.5"/>
    <n v="59.5"/>
    <n v="643"/>
    <n v="79.95"/>
    <n v="0"/>
    <n v="0"/>
    <n v="0"/>
    <s v="no"/>
    <s v="no"/>
    <n v="79.95"/>
    <n v="563.04999999999995"/>
    <n v="563.04999999999995"/>
    <n v="0"/>
    <s v="no"/>
    <s v="jacobkasha@yahoo.com"/>
    <n v="1"/>
    <n v="0"/>
    <n v="1"/>
    <s v="yes"/>
    <n v="2"/>
    <n v="0"/>
    <n v="21"/>
    <n v="0"/>
    <n v="4"/>
    <n v="4"/>
    <n v="8"/>
    <n v="16.5"/>
  </r>
  <r>
    <n v="71138"/>
    <x v="4"/>
    <s v="Rushmore"/>
    <s v="650"/>
    <x v="0"/>
    <n v="3"/>
    <n v="828"/>
    <n v="25"/>
    <n v="14"/>
    <n v="867"/>
    <n v="853"/>
    <n v="289"/>
    <n v="284.3"/>
    <n v="4393"/>
    <n v="563.54999999999995"/>
    <n v="0"/>
    <n v="0"/>
    <n v="0"/>
    <s v="no"/>
    <s v="no"/>
    <n v="563.54999999999995"/>
    <n v="3829.45"/>
    <n v="3829.45"/>
    <n v="0"/>
    <s v="no"/>
    <s v="christinabutts@ymail.com"/>
    <n v="1"/>
    <n v="0"/>
    <n v="1"/>
    <s v="yes"/>
    <n v="1"/>
    <n v="0"/>
    <n v="11"/>
    <n v="0"/>
    <n v="14"/>
    <n v="14"/>
    <n v="278"/>
    <n v="303"/>
  </r>
  <r>
    <n v="72143"/>
    <x v="4"/>
    <s v="Rushmore"/>
    <s v="650"/>
    <x v="0"/>
    <n v="10"/>
    <n v="2208"/>
    <n v="586"/>
    <n v="6"/>
    <n v="2800"/>
    <n v="2794"/>
    <n v="280"/>
    <n v="279.39999999999998"/>
    <n v="14278"/>
    <n v="1820"/>
    <n v="0"/>
    <n v="0"/>
    <n v="56"/>
    <s v="no"/>
    <s v="yes"/>
    <n v="1876"/>
    <n v="12402"/>
    <n v="12402"/>
    <n v="0"/>
    <s v="no"/>
    <s v="pctailz82@gmail.com"/>
    <n v="1"/>
    <n v="0"/>
    <n v="1"/>
    <s v="yes"/>
    <n v="5"/>
    <n v="0"/>
    <n v="81"/>
    <n v="0"/>
    <n v="5"/>
    <n v="5"/>
    <n v="118"/>
    <n v="40.799999999999997"/>
  </r>
  <r>
    <n v="72229"/>
    <x v="4"/>
    <s v="Rushmore"/>
    <s v="650"/>
    <x v="6"/>
    <n v="10"/>
    <n v="900"/>
    <n v="615"/>
    <n v="0"/>
    <n v="1515"/>
    <n v="1515"/>
    <n v="151.5"/>
    <n v="151.5"/>
    <n v="7753"/>
    <n v="984.75"/>
    <n v="0"/>
    <n v="0"/>
    <n v="0"/>
    <s v="no"/>
    <s v="no"/>
    <n v="984.75"/>
    <n v="6768.25"/>
    <n v="6768.25"/>
    <n v="0"/>
    <s v="no"/>
    <s v="tifanieb@gmail.com"/>
    <n v="1"/>
    <n v="0"/>
    <n v="1"/>
    <s v="yes"/>
    <n v="3"/>
    <n v="0"/>
    <n v="4"/>
    <n v="0"/>
    <n v="0"/>
    <n v="0"/>
    <n v="240"/>
    <n v="81.333299999999994"/>
  </r>
  <r>
    <n v="72233"/>
    <x v="4"/>
    <s v="Rushmore"/>
    <s v="650"/>
    <x v="0"/>
    <n v="9"/>
    <n v="2772"/>
    <n v="1324"/>
    <n v="31"/>
    <n v="4127"/>
    <n v="4096"/>
    <n v="458.55560000000003"/>
    <n v="455.1"/>
    <n v="20999"/>
    <n v="2682.55"/>
    <n v="0"/>
    <n v="0"/>
    <n v="82.54"/>
    <s v="no"/>
    <s v="yes"/>
    <n v="2765.09"/>
    <n v="18233.91"/>
    <n v="18233.91"/>
    <n v="0"/>
    <s v="no"/>
    <s v="mikayladoeden@hotmail.com"/>
    <n v="1"/>
    <n v="0"/>
    <n v="1"/>
    <s v="yes"/>
    <n v="5"/>
    <n v="0"/>
    <n v="17"/>
    <n v="0"/>
    <n v="29"/>
    <n v="29"/>
    <n v="1048"/>
    <n v="218.8"/>
  </r>
  <r>
    <n v="72804"/>
    <x v="4"/>
    <s v="Rushmore"/>
    <s v="650"/>
    <x v="0"/>
    <n v="12"/>
    <n v="5748"/>
    <n v="1988"/>
    <n v="209"/>
    <n v="7945"/>
    <n v="7736"/>
    <n v="662.08330000000001"/>
    <n v="644.70000000000005"/>
    <n v="40468"/>
    <n v="5164.25"/>
    <n v="0"/>
    <n v="0"/>
    <n v="158.9"/>
    <s v="no"/>
    <s v="yes"/>
    <n v="5323.15"/>
    <n v="35144.85"/>
    <n v="35144.85"/>
    <n v="0"/>
    <s v="no"/>
    <s v="stephanie.dyck@hotmail.com"/>
    <n v="1"/>
    <n v="0"/>
    <n v="1"/>
    <s v="yes"/>
    <n v="12"/>
    <n v="0"/>
    <n v="364"/>
    <n v="0"/>
    <n v="164"/>
    <n v="164"/>
    <n v="2591"/>
    <n v="259.91669999999999"/>
  </r>
  <r>
    <n v="74025"/>
    <x v="4"/>
    <s v="Rushmore"/>
    <s v="650"/>
    <x v="0"/>
    <n v="5"/>
    <n v="1740"/>
    <n v="1394"/>
    <n v="26"/>
    <n v="3160"/>
    <n v="3134"/>
    <n v="632"/>
    <n v="626.79999999999995"/>
    <n v="16072"/>
    <n v="2054"/>
    <n v="0"/>
    <n v="0"/>
    <n v="63.2"/>
    <s v="no"/>
    <s v="yes"/>
    <n v="2117.1999999999998"/>
    <n v="13954.8"/>
    <n v="13954.8"/>
    <n v="0"/>
    <s v="no"/>
    <s v="jkpeters98@gmail.com"/>
    <n v="1"/>
    <n v="0"/>
    <n v="1"/>
    <s v="yes"/>
    <n v="3"/>
    <n v="0"/>
    <n v="164"/>
    <n v="0"/>
    <n v="14"/>
    <n v="14"/>
    <n v="798"/>
    <n v="325.33330000000001"/>
  </r>
  <r>
    <n v="74030"/>
    <x v="4"/>
    <s v="Rushmore"/>
    <s v="650"/>
    <x v="0"/>
    <n v="6"/>
    <n v="1956"/>
    <n v="404"/>
    <n v="8"/>
    <n v="2368"/>
    <n v="2360"/>
    <n v="394.66669999999999"/>
    <n v="393.3"/>
    <n v="12040"/>
    <n v="1539.2"/>
    <n v="0"/>
    <n v="0"/>
    <n v="47.36"/>
    <s v="no"/>
    <s v="yes"/>
    <n v="1586.56"/>
    <n v="10453.44"/>
    <n v="10453.44"/>
    <n v="0"/>
    <s v="no"/>
    <s v="tifanieb@gmail.com"/>
    <n v="1"/>
    <n v="0"/>
    <n v="1"/>
    <s v="yes"/>
    <n v="6"/>
    <n v="0"/>
    <n v="55"/>
    <n v="0"/>
    <n v="7"/>
    <n v="7"/>
    <n v="905"/>
    <n v="161.16669999999999"/>
  </r>
  <r>
    <n v="75114"/>
    <x v="4"/>
    <s v="Rushmore"/>
    <s v="650"/>
    <x v="0"/>
    <n v="10"/>
    <n v="2532"/>
    <n v="1083"/>
    <n v="5"/>
    <n v="3620"/>
    <n v="3615"/>
    <n v="362"/>
    <n v="361.5"/>
    <n v="18503"/>
    <n v="2353"/>
    <n v="0"/>
    <n v="0"/>
    <n v="72.400000000000006"/>
    <s v="no"/>
    <s v="yes"/>
    <n v="2425.4"/>
    <n v="16077.6"/>
    <n v="16077.6"/>
    <n v="0"/>
    <s v="no"/>
    <s v="adrianedcd@yahoo.com"/>
    <n v="1"/>
    <n v="0"/>
    <n v="1"/>
    <s v="yes"/>
    <n v="7"/>
    <n v="0"/>
    <n v="274"/>
    <n v="0"/>
    <n v="5"/>
    <n v="5"/>
    <n v="680"/>
    <n v="137"/>
  </r>
  <r>
    <n v="75115"/>
    <x v="4"/>
    <s v="Rushmore"/>
    <s v="650"/>
    <x v="0"/>
    <n v="0"/>
    <n v="0"/>
    <n v="0"/>
    <n v="0"/>
    <n v="0"/>
    <n v="0"/>
    <n v="0"/>
    <e v="#DIV/0!"/>
    <n v="0"/>
    <n v="0"/>
    <n v="0"/>
    <n v="0"/>
    <n v="0"/>
    <s v="no"/>
    <s v="no"/>
    <n v="0"/>
    <n v="0"/>
    <n v="0"/>
    <n v="0"/>
    <s v="no"/>
    <s v="taramorgan@live.com"/>
    <n v="0"/>
    <n v="1"/>
    <n v="1"/>
    <s v="yes"/>
    <n v="0"/>
    <n v="0"/>
    <n v="0"/>
    <n v="0"/>
    <n v="0"/>
    <n v="0"/>
    <n v="0"/>
    <n v="0"/>
  </r>
  <r>
    <n v="75116"/>
    <x v="4"/>
    <s v="Rushmore"/>
    <s v="650"/>
    <x v="4"/>
    <n v="7"/>
    <n v="1596"/>
    <n v="-12"/>
    <n v="34"/>
    <n v="1618"/>
    <n v="1584"/>
    <n v="231.1429"/>
    <n v="226.3"/>
    <n v="8249"/>
    <n v="1051.7"/>
    <n v="0"/>
    <n v="0"/>
    <n v="32.36"/>
    <s v="no"/>
    <s v="yes"/>
    <n v="1084.06"/>
    <n v="7164.94"/>
    <n v="7164.94"/>
    <n v="0"/>
    <s v="no"/>
    <s v="vskaare16@hotmail.com"/>
    <n v="1"/>
    <n v="0"/>
    <n v="1"/>
    <s v="yes"/>
    <n v="5"/>
    <n v="0"/>
    <n v="10"/>
    <n v="0"/>
    <n v="26"/>
    <n v="26"/>
    <n v="583"/>
    <n v="123.8"/>
  </r>
  <r>
    <n v="76305"/>
    <x v="4"/>
    <s v="Rushmore"/>
    <s v="650"/>
    <x v="0"/>
    <n v="12"/>
    <n v="3036"/>
    <n v="1215"/>
    <n v="26"/>
    <n v="4277"/>
    <n v="4251"/>
    <n v="356.41669999999999"/>
    <n v="354.3"/>
    <n v="21815"/>
    <n v="2780.05"/>
    <n v="0"/>
    <n v="0"/>
    <n v="85.54"/>
    <s v="no"/>
    <s v="yes"/>
    <n v="2865.59"/>
    <n v="18949.41"/>
    <n v="18949.41"/>
    <n v="0"/>
    <s v="no"/>
    <s v="laramieheiser@gmail.com"/>
    <n v="1"/>
    <n v="0"/>
    <n v="1"/>
    <s v="yes"/>
    <n v="12"/>
    <n v="0"/>
    <n v="217"/>
    <n v="0"/>
    <n v="22"/>
    <n v="22"/>
    <n v="1284"/>
    <n v="126.91670000000001"/>
  </r>
  <r>
    <n v="76306"/>
    <x v="4"/>
    <s v="Rushmore"/>
    <s v="650"/>
    <x v="0"/>
    <n v="9"/>
    <n v="3396"/>
    <n v="741"/>
    <n v="28"/>
    <n v="4165"/>
    <n v="4137"/>
    <n v="462.77780000000001"/>
    <n v="459.7"/>
    <n v="21195"/>
    <n v="2707.25"/>
    <n v="0"/>
    <n v="0"/>
    <n v="0"/>
    <s v="no"/>
    <s v="no"/>
    <n v="2707.25"/>
    <n v="18487.75"/>
    <n v="18487.75"/>
    <n v="0"/>
    <s v="no"/>
    <s v="lorithomasson88@yahoo.com"/>
    <n v="1"/>
    <n v="0"/>
    <n v="1"/>
    <s v="yes"/>
    <n v="7"/>
    <n v="0"/>
    <n v="56"/>
    <n v="0"/>
    <n v="28"/>
    <n v="28"/>
    <n v="1315"/>
    <n v="199.8571"/>
  </r>
  <r>
    <n v="76318"/>
    <x v="4"/>
    <s v="Rushmore"/>
    <s v="650"/>
    <x v="0"/>
    <n v="7"/>
    <n v="2004"/>
    <n v="1183"/>
    <n v="21"/>
    <n v="3208"/>
    <n v="3187"/>
    <n v="458.28570000000002"/>
    <n v="455.3"/>
    <n v="16285"/>
    <n v="2085.1999999999998"/>
    <n v="0"/>
    <n v="0"/>
    <n v="64.16"/>
    <s v="no"/>
    <s v="yes"/>
    <n v="2149.36"/>
    <n v="14135.64"/>
    <n v="14135.64"/>
    <n v="0"/>
    <s v="no"/>
    <s v="jewels69162@gmail.com"/>
    <n v="1"/>
    <n v="0"/>
    <n v="1"/>
    <s v="yes"/>
    <n v="4"/>
    <n v="0"/>
    <n v="91"/>
    <n v="0"/>
    <n v="14"/>
    <n v="14"/>
    <n v="695"/>
    <n v="200"/>
  </r>
  <r>
    <n v="76636"/>
    <x v="4"/>
    <s v="Rushmore"/>
    <s v="650"/>
    <x v="0"/>
    <n v="0"/>
    <n v="0"/>
    <n v="0"/>
    <n v="0"/>
    <n v="0"/>
    <n v="0"/>
    <n v="0"/>
    <e v="#DIV/0!"/>
    <n v="0"/>
    <n v="0"/>
    <n v="0"/>
    <n v="0"/>
    <n v="0"/>
    <s v="no"/>
    <s v="yes"/>
    <n v="0"/>
    <n v="0"/>
    <n v="0"/>
    <n v="0"/>
    <s v="no"/>
    <s v="jmrisse09@outlook.com"/>
    <n v="0"/>
    <n v="1"/>
    <n v="1"/>
    <s v="yes"/>
    <n v="0"/>
    <n v="0"/>
    <n v="0"/>
    <n v="0"/>
    <n v="0"/>
    <n v="0"/>
    <n v="0"/>
    <n v="0"/>
  </r>
  <r>
    <n v="90650"/>
    <x v="4"/>
    <s v="Rushmore"/>
    <s v="650"/>
    <x v="1"/>
    <n v="4"/>
    <n v="960"/>
    <n v="1546"/>
    <n v="6"/>
    <n v="2512"/>
    <n v="2506"/>
    <n v="628"/>
    <n v="626.5"/>
    <n v="12852"/>
    <n v="1632.8"/>
    <n v="0"/>
    <n v="0"/>
    <n v="-1632.8"/>
    <s v="yes"/>
    <s v="no"/>
    <n v="0"/>
    <n v="12852"/>
    <n v="12852"/>
    <n v="0"/>
    <s v="no"/>
    <s v="tifanieb@gmail.com"/>
    <n v="1"/>
    <n v="0"/>
    <n v="1"/>
    <s v="yes"/>
    <n v="4"/>
    <n v="0"/>
    <n v="72"/>
    <n v="0"/>
    <n v="6"/>
    <n v="6"/>
    <n v="584"/>
    <n v="165.5"/>
  </r>
  <r>
    <n v="31012"/>
    <x v="5"/>
    <s v="Sakakawea"/>
    <s v="150"/>
    <x v="6"/>
    <n v="0"/>
    <n v="0"/>
    <n v="0"/>
    <n v="0"/>
    <n v="0"/>
    <n v="0"/>
    <n v="0"/>
    <e v="#DIV/0!"/>
    <n v="0"/>
    <n v="0"/>
    <n v="0"/>
    <n v="0"/>
    <n v="0"/>
    <s v="no"/>
    <s v="no"/>
    <n v="0"/>
    <n v="0"/>
    <n v="0"/>
    <n v="0"/>
    <s v="no"/>
    <s v="stevenwooden@yahoo.com"/>
    <n v="0"/>
    <n v="1"/>
    <n v="1"/>
    <s v="yes"/>
    <n v="0"/>
    <n v="0"/>
    <n v="0"/>
    <n v="0"/>
    <n v="0"/>
    <n v="0"/>
    <n v="0"/>
    <n v="0"/>
  </r>
  <r>
    <n v="31016"/>
    <x v="5"/>
    <s v="Sakakawea"/>
    <s v="150"/>
    <x v="5"/>
    <n v="0"/>
    <n v="0"/>
    <n v="0"/>
    <n v="0"/>
    <n v="0"/>
    <n v="0"/>
    <n v="0"/>
    <e v="#DIV/0!"/>
    <n v="0"/>
    <n v="0"/>
    <n v="0"/>
    <n v="0"/>
    <n v="0"/>
    <s v="no"/>
    <s v="no"/>
    <n v="0"/>
    <n v="0"/>
    <n v="0"/>
    <n v="0"/>
    <s v="no"/>
    <m/>
    <n v="0"/>
    <n v="1"/>
    <n v="1"/>
    <s v="yes"/>
    <n v="0"/>
    <n v="0"/>
    <n v="0"/>
    <n v="0"/>
    <n v="0"/>
    <n v="0"/>
    <n v="0"/>
    <n v="0"/>
  </r>
  <r>
    <n v="33013"/>
    <x v="5"/>
    <s v="Sakakawea"/>
    <s v="150"/>
    <x v="7"/>
    <n v="8"/>
    <n v="564"/>
    <n v="1166"/>
    <n v="16"/>
    <n v="1746"/>
    <n v="1730"/>
    <n v="218.25"/>
    <n v="216.3"/>
    <n v="8948"/>
    <n v="1134.9000000000001"/>
    <n v="0"/>
    <n v="0"/>
    <n v="0"/>
    <s v="no"/>
    <s v="no"/>
    <n v="1134.9000000000001"/>
    <n v="7813.1"/>
    <n v="7813.1"/>
    <n v="0"/>
    <s v="no"/>
    <s v="rebecca.mehlhoff@gmail.com"/>
    <n v="1"/>
    <n v="0"/>
    <n v="1"/>
    <s v="yes"/>
    <n v="6"/>
    <n v="0"/>
    <n v="133"/>
    <n v="0"/>
    <n v="16"/>
    <n v="16"/>
    <n v="609"/>
    <n v="126.33329999999999"/>
  </r>
  <r>
    <n v="80003"/>
    <x v="5"/>
    <s v="Sakakawea"/>
    <s v="150"/>
    <x v="6"/>
    <n v="10"/>
    <n v="1404"/>
    <n v="1040"/>
    <n v="51"/>
    <n v="2495"/>
    <n v="2444"/>
    <n v="249.5"/>
    <n v="244.4"/>
    <n v="12740"/>
    <n v="1621.75"/>
    <n v="0"/>
    <n v="0"/>
    <n v="49.9"/>
    <s v="no"/>
    <s v="yes"/>
    <n v="1671.65"/>
    <n v="11068.35"/>
    <n v="11068.35"/>
    <n v="0"/>
    <s v="no"/>
    <s v="heidizander12@gmail.com"/>
    <n v="1"/>
    <n v="0"/>
    <n v="1"/>
    <s v="yes"/>
    <n v="8"/>
    <n v="0"/>
    <n v="117"/>
    <n v="0"/>
    <n v="51"/>
    <n v="51"/>
    <n v="1058"/>
    <n v="153.25"/>
  </r>
  <r>
    <n v="80004"/>
    <x v="5"/>
    <s v="Sakakawea"/>
    <s v="150"/>
    <x v="7"/>
    <n v="11"/>
    <n v="1188"/>
    <n v="1429"/>
    <n v="47"/>
    <n v="2664"/>
    <n v="2617"/>
    <n v="242.18180000000001"/>
    <n v="237.9"/>
    <n v="13694"/>
    <n v="1731.6"/>
    <n v="0"/>
    <n v="0"/>
    <n v="0"/>
    <s v="no"/>
    <s v="no"/>
    <n v="1731.6"/>
    <n v="11962.4"/>
    <n v="11962.4"/>
    <n v="0"/>
    <s v="no"/>
    <s v="kaylayates0512@gmail.com"/>
    <n v="1"/>
    <n v="0"/>
    <n v="1"/>
    <s v="yes"/>
    <n v="6"/>
    <n v="0"/>
    <n v="103"/>
    <n v="0"/>
    <n v="11"/>
    <n v="11"/>
    <n v="760"/>
    <n v="145.66669999999999"/>
  </r>
  <r>
    <n v="80005"/>
    <x v="5"/>
    <s v="Sakakawea"/>
    <s v="150"/>
    <x v="7"/>
    <n v="4"/>
    <n v="0"/>
    <n v="576"/>
    <n v="1"/>
    <n v="577"/>
    <n v="576"/>
    <n v="144.25"/>
    <n v="144"/>
    <n v="2942"/>
    <n v="375.05"/>
    <n v="0"/>
    <n v="0"/>
    <n v="0"/>
    <s v="no"/>
    <s v="no"/>
    <n v="375.05"/>
    <n v="2566.9499999999998"/>
    <n v="2566.9499999999998"/>
    <n v="0"/>
    <s v="no"/>
    <s v="a-teske@hotmail.com"/>
    <n v="1"/>
    <n v="0"/>
    <n v="1"/>
    <s v="yes"/>
    <n v="3"/>
    <n v="0"/>
    <n v="35"/>
    <n v="0"/>
    <n v="1"/>
    <n v="1"/>
    <n v="244"/>
    <n v="93.333299999999994"/>
  </r>
  <r>
    <n v="80006"/>
    <x v="5"/>
    <s v="Sakakawea"/>
    <s v="150"/>
    <x v="0"/>
    <n v="10"/>
    <n v="1716"/>
    <n v="395"/>
    <n v="8"/>
    <n v="2119"/>
    <n v="2111"/>
    <n v="211.9"/>
    <n v="211.1"/>
    <n v="10829"/>
    <n v="1377.35"/>
    <n v="0"/>
    <n v="0"/>
    <n v="42.38"/>
    <s v="no"/>
    <s v="yes"/>
    <n v="1419.73"/>
    <n v="9409.27"/>
    <n v="9409.27"/>
    <n v="0"/>
    <s v="no"/>
    <s v="stacyolheiser@gmail.com"/>
    <n v="1"/>
    <n v="0"/>
    <n v="1"/>
    <s v="yes"/>
    <n v="8"/>
    <n v="0"/>
    <n v="111"/>
    <n v="0"/>
    <n v="8"/>
    <n v="8"/>
    <n v="268"/>
    <n v="48.375"/>
  </r>
  <r>
    <n v="80007"/>
    <x v="5"/>
    <s v="Sakakawea"/>
    <s v="150"/>
    <x v="7"/>
    <n v="6"/>
    <n v="1428"/>
    <n v="815"/>
    <n v="27"/>
    <n v="2270"/>
    <n v="2243"/>
    <n v="378.33330000000001"/>
    <n v="373.8"/>
    <n v="11648"/>
    <n v="1475.5"/>
    <n v="0"/>
    <n v="0"/>
    <n v="0"/>
    <s v="no"/>
    <s v="no"/>
    <n v="1475.5"/>
    <n v="10172.5"/>
    <n v="10172.5"/>
    <n v="0"/>
    <s v="no"/>
    <s v="tamsenstar@gmail.com"/>
    <n v="1"/>
    <n v="0"/>
    <n v="1"/>
    <s v="yes"/>
    <n v="5"/>
    <n v="0"/>
    <n v="140"/>
    <n v="0"/>
    <n v="10"/>
    <n v="10"/>
    <n v="751"/>
    <n v="180.2"/>
  </r>
  <r>
    <n v="80008"/>
    <x v="5"/>
    <s v="Sakakawea"/>
    <s v="150"/>
    <x v="5"/>
    <n v="7"/>
    <n v="1656"/>
    <n v="1550"/>
    <n v="217"/>
    <n v="3423"/>
    <n v="3206"/>
    <n v="489"/>
    <n v="458"/>
    <n v="17456"/>
    <n v="2224.9499999999998"/>
    <n v="0"/>
    <n v="0"/>
    <n v="68.459999999999994"/>
    <s v="no"/>
    <s v="yes"/>
    <n v="2293.41"/>
    <n v="15162.59"/>
    <n v="15162.59"/>
    <n v="0"/>
    <s v="no"/>
    <s v="amymressler@gmail.com"/>
    <n v="1"/>
    <n v="0"/>
    <n v="1"/>
    <s v="yes"/>
    <n v="7"/>
    <n v="0"/>
    <n v="157"/>
    <n v="0"/>
    <n v="100"/>
    <n v="100"/>
    <n v="1599"/>
    <n v="265.1429"/>
  </r>
  <r>
    <n v="80010"/>
    <x v="5"/>
    <s v="Sakakawea"/>
    <s v="150"/>
    <x v="5"/>
    <n v="1"/>
    <n v="0"/>
    <n v="131"/>
    <n v="0"/>
    <n v="131"/>
    <n v="131"/>
    <n v="131"/>
    <n v="131"/>
    <n v="662"/>
    <n v="85.15"/>
    <n v="0"/>
    <n v="0"/>
    <n v="0"/>
    <s v="no"/>
    <s v="no"/>
    <n v="85.15"/>
    <n v="576.85"/>
    <n v="662"/>
    <n v="-85.15"/>
    <s v="no"/>
    <m/>
    <n v="1"/>
    <n v="0"/>
    <n v="1"/>
    <s v="yes"/>
    <n v="1"/>
    <n v="0"/>
    <n v="131"/>
    <n v="0"/>
    <n v="0"/>
    <n v="0"/>
    <n v="0"/>
    <n v="131"/>
  </r>
  <r>
    <n v="80011"/>
    <x v="5"/>
    <s v="Sakakawea"/>
    <s v="150"/>
    <x v="0"/>
    <n v="0"/>
    <n v="0"/>
    <n v="0"/>
    <n v="0"/>
    <n v="0"/>
    <n v="0"/>
    <n v="0"/>
    <e v="#DIV/0!"/>
    <n v="0"/>
    <n v="0"/>
    <n v="0"/>
    <n v="0"/>
    <n v="0"/>
    <s v="no"/>
    <s v="no"/>
    <n v="0"/>
    <n v="0"/>
    <n v="0"/>
    <n v="0"/>
    <s v="no"/>
    <s v="becollins88@gmail.com"/>
    <n v="0"/>
    <n v="1"/>
    <n v="1"/>
    <s v="yes"/>
    <n v="0"/>
    <n v="0"/>
    <n v="0"/>
    <n v="0"/>
    <n v="0"/>
    <n v="0"/>
    <n v="0"/>
    <n v="0"/>
  </r>
  <r>
    <n v="80012"/>
    <x v="5"/>
    <s v="Sakakawea"/>
    <s v="150"/>
    <x v="7"/>
    <n v="5"/>
    <n v="0"/>
    <n v="265"/>
    <n v="1"/>
    <n v="266"/>
    <n v="265"/>
    <n v="53.2"/>
    <n v="53"/>
    <n v="1355"/>
    <n v="172.9"/>
    <n v="0"/>
    <n v="0"/>
    <n v="0"/>
    <s v="no"/>
    <s v="no"/>
    <n v="172.9"/>
    <n v="1182.0999999999999"/>
    <n v="1355"/>
    <n v="-172.9"/>
    <s v="no"/>
    <s v="sweettart_34@hotmail.com"/>
    <n v="1"/>
    <n v="0"/>
    <n v="1"/>
    <s v="yes"/>
    <n v="5"/>
    <n v="0"/>
    <n v="158"/>
    <n v="0"/>
    <n v="1"/>
    <n v="1"/>
    <n v="107"/>
    <n v="53.2"/>
  </r>
  <r>
    <n v="80014"/>
    <x v="5"/>
    <s v="Sakakawea"/>
    <s v="150"/>
    <x v="0"/>
    <n v="6"/>
    <n v="2748"/>
    <n v="355"/>
    <n v="41"/>
    <n v="3144"/>
    <n v="3103"/>
    <n v="524"/>
    <n v="517.20000000000005"/>
    <n v="16068"/>
    <n v="2043.6"/>
    <n v="0"/>
    <n v="0"/>
    <n v="62.88"/>
    <s v="no"/>
    <s v="yes"/>
    <n v="2106.48"/>
    <n v="13961.52"/>
    <n v="13961.52"/>
    <n v="0"/>
    <s v="no"/>
    <s v="uglyduckling_06@hotmail.com"/>
    <n v="1"/>
    <n v="0"/>
    <n v="1"/>
    <s v="yes"/>
    <n v="6"/>
    <n v="0"/>
    <n v="78"/>
    <n v="0"/>
    <n v="11"/>
    <n v="11"/>
    <n v="935"/>
    <n v="170.66669999999999"/>
  </r>
  <r>
    <n v="80018"/>
    <x v="5"/>
    <s v="Sakakawea"/>
    <s v="150"/>
    <x v="0"/>
    <n v="8"/>
    <n v="3684"/>
    <n v="2259"/>
    <n v="1"/>
    <n v="5944"/>
    <n v="5943"/>
    <n v="743"/>
    <n v="742.9"/>
    <n v="30260"/>
    <n v="3863.6"/>
    <n v="0"/>
    <n v="0"/>
    <n v="118.88"/>
    <s v="no"/>
    <s v="yes"/>
    <n v="3982.48"/>
    <n v="26277.52"/>
    <n v="26277.52"/>
    <n v="0"/>
    <s v="no"/>
    <s v="hmkm51@gmail.com"/>
    <n v="1"/>
    <n v="0"/>
    <n v="1"/>
    <s v="yes"/>
    <n v="7"/>
    <n v="0"/>
    <n v="14"/>
    <n v="0"/>
    <n v="1"/>
    <n v="1"/>
    <n v="1297"/>
    <n v="187.42859999999999"/>
  </r>
  <r>
    <n v="80019"/>
    <x v="5"/>
    <s v="Sakakawea"/>
    <s v="150"/>
    <x v="0"/>
    <n v="16"/>
    <n v="1680"/>
    <n v="1557"/>
    <n v="17"/>
    <n v="3254"/>
    <n v="3237"/>
    <n v="203.375"/>
    <n v="202.3"/>
    <n v="16632"/>
    <n v="2115.1"/>
    <n v="0"/>
    <n v="0"/>
    <n v="65.08"/>
    <s v="no"/>
    <s v="yes"/>
    <n v="2180.1799999999998"/>
    <n v="14451.82"/>
    <n v="14451.82"/>
    <n v="0"/>
    <s v="no"/>
    <s v="justinsbabe80@hotmail.com"/>
    <n v="1"/>
    <n v="0"/>
    <n v="1"/>
    <s v="yes"/>
    <n v="10"/>
    <n v="0"/>
    <n v="135"/>
    <n v="0"/>
    <n v="17"/>
    <n v="17"/>
    <n v="692"/>
    <n v="84.4"/>
  </r>
  <r>
    <n v="80020"/>
    <x v="5"/>
    <s v="Sakakawea"/>
    <s v="150"/>
    <x v="0"/>
    <n v="2"/>
    <n v="0"/>
    <n v="149"/>
    <n v="0"/>
    <n v="149"/>
    <n v="149"/>
    <n v="74.5"/>
    <n v="74.5"/>
    <n v="756"/>
    <n v="96.85"/>
    <n v="0"/>
    <n v="0"/>
    <n v="0"/>
    <s v="no"/>
    <s v="no"/>
    <n v="96.85"/>
    <n v="659.15"/>
    <n v="756"/>
    <n v="-96.85"/>
    <s v="no"/>
    <s v="jacque.opp@gmail.com"/>
    <n v="1"/>
    <n v="0"/>
    <n v="1"/>
    <s v="yes"/>
    <n v="2"/>
    <n v="0"/>
    <n v="149"/>
    <n v="0"/>
    <n v="0"/>
    <n v="0"/>
    <n v="0"/>
    <n v="74.5"/>
  </r>
  <r>
    <n v="80080"/>
    <x v="5"/>
    <s v="Sakakawea"/>
    <s v="150"/>
    <x v="0"/>
    <n v="7"/>
    <n v="2880"/>
    <n v="71"/>
    <n v="15"/>
    <n v="2966"/>
    <n v="2951"/>
    <n v="423.71429999999998"/>
    <n v="421.6"/>
    <n v="15154"/>
    <n v="1927.9"/>
    <n v="0"/>
    <n v="0"/>
    <n v="59.32"/>
    <s v="no"/>
    <s v="yes"/>
    <n v="1987.22"/>
    <n v="13166.78"/>
    <n v="13166.78"/>
    <n v="0"/>
    <s v="no"/>
    <s v="amberfriesz@aol.com"/>
    <n v="1"/>
    <n v="0"/>
    <n v="1"/>
    <s v="yes"/>
    <n v="7"/>
    <n v="0"/>
    <n v="68"/>
    <n v="0"/>
    <n v="10"/>
    <n v="10"/>
    <n v="1055"/>
    <n v="161.8571"/>
  </r>
  <r>
    <n v="80112"/>
    <x v="5"/>
    <s v="Sakakawea"/>
    <s v="150"/>
    <x v="6"/>
    <n v="0"/>
    <n v="0"/>
    <n v="0"/>
    <n v="0"/>
    <n v="0"/>
    <n v="0"/>
    <n v="0"/>
    <e v="#DIV/0!"/>
    <n v="0"/>
    <n v="0"/>
    <n v="0"/>
    <n v="0"/>
    <n v="0"/>
    <s v="no"/>
    <s v="no"/>
    <n v="0"/>
    <n v="0"/>
    <n v="0"/>
    <n v="0"/>
    <s v="no"/>
    <s v="dawsonlee06@gmail.com"/>
    <n v="0"/>
    <n v="1"/>
    <n v="1"/>
    <s v="yes"/>
    <n v="0"/>
    <n v="0"/>
    <n v="0"/>
    <n v="0"/>
    <n v="0"/>
    <n v="0"/>
    <n v="0"/>
    <n v="0"/>
  </r>
  <r>
    <n v="80117"/>
    <x v="5"/>
    <s v="Sakakawea"/>
    <s v="150"/>
    <x v="5"/>
    <n v="6"/>
    <n v="1008"/>
    <n v="76"/>
    <n v="1"/>
    <n v="1085"/>
    <n v="1084"/>
    <n v="180.83330000000001"/>
    <n v="180.7"/>
    <n v="5573"/>
    <n v="705.25"/>
    <n v="0"/>
    <n v="0"/>
    <n v="0"/>
    <s v="no"/>
    <s v="no"/>
    <n v="705.25"/>
    <n v="4867.75"/>
    <n v="4867.75"/>
    <n v="0"/>
    <s v="no"/>
    <s v="juergens.sarah@gmail.com"/>
    <n v="1"/>
    <n v="0"/>
    <n v="1"/>
    <s v="yes"/>
    <n v="2"/>
    <n v="0"/>
    <n v="47"/>
    <n v="0"/>
    <n v="1"/>
    <n v="1"/>
    <n v="195"/>
    <n v="121.5"/>
  </r>
  <r>
    <n v="80119"/>
    <x v="5"/>
    <s v="Sakakawea"/>
    <s v="150"/>
    <x v="0"/>
    <n v="6"/>
    <n v="1056"/>
    <n v="1028"/>
    <n v="42"/>
    <n v="2126"/>
    <n v="2084"/>
    <n v="354.33330000000001"/>
    <n v="347.3"/>
    <n v="10888"/>
    <n v="1381.9"/>
    <n v="0"/>
    <n v="0"/>
    <n v="0"/>
    <s v="no"/>
    <s v="no"/>
    <n v="1381.9"/>
    <n v="9506.1"/>
    <n v="9506.1"/>
    <n v="0"/>
    <s v="no"/>
    <s v="webersarah9812@gmail.com"/>
    <n v="1"/>
    <n v="0"/>
    <n v="1"/>
    <s v="yes"/>
    <n v="4"/>
    <n v="0"/>
    <n v="56"/>
    <n v="0"/>
    <n v="22"/>
    <n v="22"/>
    <n v="675"/>
    <n v="188.25"/>
  </r>
  <r>
    <n v="80124"/>
    <x v="5"/>
    <s v="Sakakawea"/>
    <s v="150"/>
    <x v="0"/>
    <n v="13"/>
    <n v="1272"/>
    <n v="2410"/>
    <n v="134"/>
    <n v="3816"/>
    <n v="3682"/>
    <n v="293.5385"/>
    <n v="283.2"/>
    <n v="19445"/>
    <n v="2480.4"/>
    <n v="0"/>
    <n v="0"/>
    <n v="76.319999999999993"/>
    <s v="no"/>
    <s v="yes"/>
    <n v="2556.7199999999998"/>
    <n v="16888.28"/>
    <n v="16888.28"/>
    <n v="0"/>
    <s v="no"/>
    <s v="marnyh@hotmail.com"/>
    <n v="1"/>
    <n v="0"/>
    <n v="1"/>
    <s v="yes"/>
    <n v="9"/>
    <n v="0"/>
    <n v="67"/>
    <n v="0"/>
    <n v="63"/>
    <n v="63"/>
    <n v="1450"/>
    <n v="175.5556"/>
  </r>
  <r>
    <n v="80126"/>
    <x v="5"/>
    <s v="Sakakawea"/>
    <s v="150"/>
    <x v="6"/>
    <n v="10"/>
    <n v="4728"/>
    <n v="2257"/>
    <n v="84"/>
    <n v="7069"/>
    <n v="6985"/>
    <n v="706.9"/>
    <n v="698.5"/>
    <n v="36138"/>
    <n v="4594.8500000000004"/>
    <n v="0"/>
    <n v="0"/>
    <n v="141.38"/>
    <s v="no"/>
    <s v="yes"/>
    <n v="4736.2299999999996"/>
    <n v="31401.77"/>
    <n v="31401.77"/>
    <n v="0"/>
    <s v="no"/>
    <s v="martinadvorak17@gmail.com"/>
    <n v="1"/>
    <n v="0"/>
    <n v="1"/>
    <s v="yes"/>
    <n v="8"/>
    <n v="0"/>
    <n v="310"/>
    <n v="0"/>
    <n v="60"/>
    <n v="60"/>
    <n v="2187"/>
    <n v="319.625"/>
  </r>
  <r>
    <n v="80131"/>
    <x v="5"/>
    <s v="Sakakawea"/>
    <s v="150"/>
    <x v="7"/>
    <n v="5"/>
    <n v="0"/>
    <n v="378"/>
    <n v="8"/>
    <n v="386"/>
    <n v="378"/>
    <n v="77.2"/>
    <n v="75.599999999999994"/>
    <n v="1966"/>
    <n v="250.9"/>
    <n v="0"/>
    <n v="0"/>
    <n v="0"/>
    <s v="no"/>
    <s v="no"/>
    <n v="250.9"/>
    <n v="1715.1"/>
    <n v="1715.1"/>
    <n v="0"/>
    <s v="no"/>
    <s v="kimspiers17@gmail.com"/>
    <n v="1"/>
    <n v="0"/>
    <n v="1"/>
    <s v="yes"/>
    <n v="3"/>
    <n v="0"/>
    <n v="44"/>
    <n v="0"/>
    <n v="6"/>
    <n v="6"/>
    <n v="98"/>
    <n v="49.333300000000001"/>
  </r>
  <r>
    <n v="82113"/>
    <x v="5"/>
    <s v="Sakakawea"/>
    <s v="150"/>
    <x v="7"/>
    <n v="6"/>
    <n v="2892"/>
    <n v="417"/>
    <n v="28"/>
    <n v="3337"/>
    <n v="3309"/>
    <n v="556.16669999999999"/>
    <n v="551.5"/>
    <n v="17105"/>
    <n v="2169.0500000000002"/>
    <n v="0"/>
    <n v="0"/>
    <n v="0"/>
    <s v="no"/>
    <s v="no"/>
    <n v="2169.0500000000002"/>
    <n v="14935.95"/>
    <n v="14935.95"/>
    <n v="0"/>
    <s v="no"/>
    <s v="emily_weisz@hotmail.com"/>
    <n v="1"/>
    <n v="0"/>
    <n v="1"/>
    <s v="yes"/>
    <n v="3"/>
    <n v="0"/>
    <n v="8"/>
    <n v="0"/>
    <n v="28"/>
    <n v="28"/>
    <n v="484"/>
    <n v="173.33330000000001"/>
  </r>
  <r>
    <n v="82117"/>
    <x v="5"/>
    <s v="Sakakawea"/>
    <s v="150"/>
    <x v="6"/>
    <n v="11"/>
    <n v="1512"/>
    <n v="1381"/>
    <n v="7"/>
    <n v="2900"/>
    <n v="2893"/>
    <n v="263.63639999999998"/>
    <n v="263"/>
    <n v="14859"/>
    <n v="1885"/>
    <n v="0"/>
    <n v="0"/>
    <n v="0"/>
    <s v="no"/>
    <s v="no"/>
    <n v="1885"/>
    <n v="12974"/>
    <n v="12974"/>
    <n v="0"/>
    <s v="no"/>
    <s v="laurenlstanley_84@gmail.com"/>
    <n v="1"/>
    <n v="0"/>
    <n v="1"/>
    <s v="yes"/>
    <n v="6"/>
    <n v="0"/>
    <n v="18"/>
    <n v="0"/>
    <n v="0"/>
    <n v="0"/>
    <n v="291"/>
    <n v="51.5"/>
  </r>
  <r>
    <n v="82120"/>
    <x v="5"/>
    <s v="Sakakawea"/>
    <s v="150"/>
    <x v="5"/>
    <n v="9"/>
    <n v="2304"/>
    <n v="1027"/>
    <n v="66"/>
    <n v="3397"/>
    <n v="3331"/>
    <n v="377.44439999999997"/>
    <n v="370.1"/>
    <n v="17346"/>
    <n v="2208.0500000000002"/>
    <n v="0"/>
    <n v="0"/>
    <n v="67.94"/>
    <s v="no"/>
    <s v="yes"/>
    <n v="2275.9899999999998"/>
    <n v="15070.01"/>
    <n v="15070.01"/>
    <n v="0"/>
    <s v="no"/>
    <s v="aprilstern12@gmail.com"/>
    <n v="1"/>
    <n v="0"/>
    <n v="1"/>
    <s v="yes"/>
    <n v="5"/>
    <n v="0"/>
    <n v="134"/>
    <n v="0"/>
    <n v="26"/>
    <n v="26"/>
    <n v="435"/>
    <n v="119"/>
  </r>
  <r>
    <n v="83007"/>
    <x v="5"/>
    <s v="Sakakawea"/>
    <s v="150"/>
    <x v="0"/>
    <n v="0"/>
    <n v="0"/>
    <n v="0"/>
    <n v="0"/>
    <n v="0"/>
    <n v="0"/>
    <n v="0"/>
    <e v="#DIV/0!"/>
    <n v="0"/>
    <n v="0"/>
    <n v="0"/>
    <n v="0"/>
    <n v="0"/>
    <s v="no"/>
    <s v="no"/>
    <n v="0"/>
    <n v="0"/>
    <n v="0"/>
    <n v="0"/>
    <s v="no"/>
    <s v="rheabeto23@gmail.com"/>
    <n v="0"/>
    <n v="1"/>
    <n v="1"/>
    <s v="yes"/>
    <n v="0"/>
    <n v="0"/>
    <n v="0"/>
    <n v="0"/>
    <n v="0"/>
    <n v="0"/>
    <n v="0"/>
    <n v="0"/>
  </r>
  <r>
    <n v="83020"/>
    <x v="5"/>
    <s v="Sakakawea"/>
    <s v="150"/>
    <x v="0"/>
    <n v="4"/>
    <n v="1104"/>
    <n v="138"/>
    <n v="6"/>
    <n v="1248"/>
    <n v="1242"/>
    <n v="312"/>
    <n v="310.5"/>
    <n v="6352"/>
    <n v="811.2"/>
    <n v="0"/>
    <n v="0"/>
    <n v="24.96"/>
    <s v="no"/>
    <s v="yes"/>
    <n v="836.16"/>
    <n v="5515.84"/>
    <n v="5515.84"/>
    <n v="0"/>
    <s v="no"/>
    <s v="sjrepnow@gmail.com"/>
    <n v="1"/>
    <n v="0"/>
    <n v="1"/>
    <s v="yes"/>
    <n v="4"/>
    <n v="0"/>
    <n v="5"/>
    <n v="0"/>
    <n v="0"/>
    <n v="0"/>
    <n v="328"/>
    <n v="83.25"/>
  </r>
  <r>
    <n v="83028"/>
    <x v="5"/>
    <s v="Sakakawea"/>
    <s v="150"/>
    <x v="2"/>
    <n v="1"/>
    <n v="0"/>
    <n v="203"/>
    <n v="0"/>
    <n v="203"/>
    <n v="203"/>
    <n v="203"/>
    <n v="203"/>
    <n v="1045"/>
    <n v="131.94999999999999"/>
    <n v="0"/>
    <n v="0"/>
    <n v="0"/>
    <s v="no"/>
    <s v="no"/>
    <n v="131.94999999999999"/>
    <n v="913.05"/>
    <n v="913.05"/>
    <n v="0"/>
    <s v="no"/>
    <s v="lyons0609@yahoo.com"/>
    <n v="1"/>
    <n v="0"/>
    <n v="1"/>
    <s v="yes"/>
    <n v="0"/>
    <n v="0"/>
    <n v="0"/>
    <n v="0"/>
    <n v="0"/>
    <n v="0"/>
    <n v="0"/>
    <n v="0"/>
  </r>
  <r>
    <n v="83032"/>
    <x v="5"/>
    <s v="Sakakawea"/>
    <s v="150"/>
    <x v="3"/>
    <n v="3"/>
    <n v="1044"/>
    <n v="132"/>
    <n v="8"/>
    <n v="1184"/>
    <n v="1176"/>
    <n v="394.66669999999999"/>
    <n v="392"/>
    <n v="6021"/>
    <n v="769.6"/>
    <n v="0"/>
    <n v="0"/>
    <n v="23.68"/>
    <s v="no"/>
    <s v="yes"/>
    <n v="793.28"/>
    <n v="5227.72"/>
    <n v="5227.72"/>
    <n v="0"/>
    <s v="no"/>
    <s v="jsfrancetich@yahoo.com"/>
    <n v="1"/>
    <n v="0"/>
    <n v="1"/>
    <s v="yes"/>
    <n v="3"/>
    <n v="0"/>
    <n v="24"/>
    <n v="0"/>
    <n v="8"/>
    <n v="8"/>
    <n v="334"/>
    <n v="122"/>
  </r>
  <r>
    <n v="83044"/>
    <x v="5"/>
    <s v="Sakakawea"/>
    <s v="150"/>
    <x v="4"/>
    <n v="2"/>
    <n v="504"/>
    <n v="-11"/>
    <n v="0"/>
    <n v="493"/>
    <n v="493"/>
    <n v="246.5"/>
    <n v="246.5"/>
    <n v="2513"/>
    <n v="320.45"/>
    <n v="0"/>
    <n v="0"/>
    <n v="9.86"/>
    <s v="no"/>
    <s v="yes"/>
    <n v="330.31"/>
    <n v="2182.69"/>
    <n v="2182.69"/>
    <n v="0"/>
    <s v="no"/>
    <s v="morningdovedesigns@outlook.com"/>
    <n v="1"/>
    <n v="0"/>
    <n v="1"/>
    <s v="yes"/>
    <n v="1"/>
    <n v="0"/>
    <n v="0"/>
    <n v="0"/>
    <n v="0"/>
    <n v="0"/>
    <n v="117"/>
    <n v="117"/>
  </r>
  <r>
    <n v="83048"/>
    <x v="5"/>
    <s v="Sakakawea"/>
    <s v="150"/>
    <x v="4"/>
    <n v="3"/>
    <n v="828"/>
    <n v="84"/>
    <n v="24"/>
    <n v="936"/>
    <n v="912"/>
    <n v="312"/>
    <n v="304"/>
    <n v="4772"/>
    <n v="608.4"/>
    <n v="0"/>
    <n v="0"/>
    <n v="0"/>
    <s v="no"/>
    <s v="no"/>
    <n v="608.4"/>
    <n v="4163.6000000000004"/>
    <n v="4163.6000000000004"/>
    <n v="0"/>
    <s v="no"/>
    <s v="kiesonj21@gmail.com"/>
    <n v="1"/>
    <n v="0"/>
    <n v="1"/>
    <s v="yes"/>
    <n v="3"/>
    <n v="0"/>
    <n v="51"/>
    <n v="0"/>
    <n v="15"/>
    <n v="15"/>
    <n v="278"/>
    <n v="114.66670000000001"/>
  </r>
  <r>
    <n v="83050"/>
    <x v="5"/>
    <s v="Sakakawea"/>
    <s v="150"/>
    <x v="4"/>
    <n v="2"/>
    <n v="324"/>
    <n v="252"/>
    <n v="0"/>
    <n v="576"/>
    <n v="576"/>
    <n v="288"/>
    <n v="288"/>
    <n v="2974"/>
    <n v="374.4"/>
    <n v="0"/>
    <n v="0"/>
    <n v="0"/>
    <s v="no"/>
    <s v="no"/>
    <n v="374.4"/>
    <n v="2599.6"/>
    <n v="2599.6"/>
    <n v="0"/>
    <s v="no"/>
    <s v="soomn@hotmail.com"/>
    <n v="1"/>
    <n v="0"/>
    <n v="1"/>
    <s v="yes"/>
    <n v="2"/>
    <n v="0"/>
    <n v="31"/>
    <n v="0"/>
    <n v="0"/>
    <n v="0"/>
    <n v="206"/>
    <n v="118.5"/>
  </r>
  <r>
    <n v="83053"/>
    <x v="5"/>
    <s v="Sakakawea"/>
    <s v="150"/>
    <x v="5"/>
    <n v="8"/>
    <n v="1824"/>
    <n v="2243"/>
    <n v="31"/>
    <n v="4098"/>
    <n v="4067"/>
    <n v="512.25"/>
    <n v="508.4"/>
    <n v="21006"/>
    <n v="2663.7"/>
    <n v="0"/>
    <n v="0"/>
    <n v="81.96"/>
    <s v="no"/>
    <s v="yes"/>
    <n v="2745.66"/>
    <n v="18260.34"/>
    <n v="18260.34"/>
    <n v="0"/>
    <s v="no"/>
    <s v="hovland.nikki.matt@gmail.com"/>
    <n v="1"/>
    <n v="0"/>
    <n v="1"/>
    <s v="yes"/>
    <n v="8"/>
    <n v="0"/>
    <n v="112"/>
    <n v="0"/>
    <n v="31"/>
    <n v="31"/>
    <n v="1594"/>
    <n v="217.125"/>
  </r>
  <r>
    <n v="83054"/>
    <x v="5"/>
    <s v="Sakakawea"/>
    <s v="150"/>
    <x v="0"/>
    <n v="5"/>
    <n v="2748"/>
    <n v="699"/>
    <n v="16"/>
    <n v="3463"/>
    <n v="3447"/>
    <n v="692.6"/>
    <n v="689.4"/>
    <n v="17616"/>
    <n v="2250.9499999999998"/>
    <n v="0"/>
    <n v="0"/>
    <n v="69.260000000000005"/>
    <s v="no"/>
    <s v="yes"/>
    <n v="2320.21"/>
    <n v="15295.79"/>
    <n v="15295.79"/>
    <n v="0"/>
    <s v="no"/>
    <s v="djbailly@gmail.com"/>
    <n v="1"/>
    <n v="0"/>
    <n v="1"/>
    <s v="yes"/>
    <n v="4"/>
    <n v="0"/>
    <n v="86"/>
    <n v="0"/>
    <n v="16"/>
    <n v="16"/>
    <n v="911"/>
    <n v="253.25"/>
  </r>
  <r>
    <n v="83055"/>
    <x v="5"/>
    <s v="Sakakawea"/>
    <s v="150"/>
    <x v="4"/>
    <n v="10"/>
    <n v="2844"/>
    <n v="418"/>
    <n v="34"/>
    <n v="3296"/>
    <n v="3262"/>
    <n v="329.6"/>
    <n v="326.2"/>
    <n v="16798"/>
    <n v="2142.4"/>
    <n v="0"/>
    <n v="0"/>
    <n v="65.92"/>
    <s v="no"/>
    <s v="yes"/>
    <n v="2208.3200000000002"/>
    <n v="14589.68"/>
    <n v="14589.68"/>
    <n v="0"/>
    <s v="no"/>
    <s v="courtneymunsch@gmail.com"/>
    <n v="1"/>
    <n v="0"/>
    <n v="1"/>
    <s v="yes"/>
    <n v="6"/>
    <n v="0"/>
    <n v="107"/>
    <n v="0"/>
    <n v="34"/>
    <n v="34"/>
    <n v="768"/>
    <n v="151.5"/>
  </r>
  <r>
    <n v="83056"/>
    <x v="5"/>
    <s v="Sakakawea"/>
    <s v="150"/>
    <x v="4"/>
    <n v="2"/>
    <n v="756"/>
    <n v="355"/>
    <n v="33"/>
    <n v="1144"/>
    <n v="1111"/>
    <n v="572"/>
    <n v="555.5"/>
    <n v="5830"/>
    <n v="743.6"/>
    <n v="0"/>
    <n v="0"/>
    <n v="22.88"/>
    <s v="no"/>
    <s v="yes"/>
    <n v="766.48"/>
    <n v="5063.5200000000004"/>
    <n v="5063.5200000000004"/>
    <n v="0"/>
    <s v="no"/>
    <s v="n.champagne2006@gmail.com"/>
    <n v="1"/>
    <n v="0"/>
    <n v="1"/>
    <s v="yes"/>
    <n v="2"/>
    <n v="0"/>
    <n v="26"/>
    <n v="0"/>
    <n v="4"/>
    <n v="4"/>
    <n v="279"/>
    <n v="154.5"/>
  </r>
  <r>
    <n v="83062"/>
    <x v="5"/>
    <s v="Sakakawea"/>
    <s v="150"/>
    <x v="0"/>
    <n v="5"/>
    <n v="1032"/>
    <n v="564"/>
    <n v="53"/>
    <n v="1649"/>
    <n v="1596"/>
    <n v="329.8"/>
    <n v="319.2"/>
    <n v="8385"/>
    <n v="1071.8499999999999"/>
    <n v="0"/>
    <n v="0"/>
    <n v="32.979999999999997"/>
    <s v="no"/>
    <s v="yes"/>
    <n v="1104.83"/>
    <n v="7280.17"/>
    <n v="7280.17"/>
    <n v="0"/>
    <s v="no"/>
    <s v="susanwefald@msn.com"/>
    <n v="1"/>
    <n v="0"/>
    <n v="1"/>
    <s v="yes"/>
    <n v="2"/>
    <n v="0"/>
    <n v="4"/>
    <n v="0"/>
    <n v="1"/>
    <n v="1"/>
    <n v="373"/>
    <n v="189"/>
  </r>
  <r>
    <n v="83065"/>
    <x v="5"/>
    <s v="Sakakawea"/>
    <s v="150"/>
    <x v="4"/>
    <n v="4"/>
    <n v="2136"/>
    <n v="63"/>
    <n v="57"/>
    <n v="2256"/>
    <n v="2199"/>
    <n v="564"/>
    <n v="549.79999999999995"/>
    <n v="11476"/>
    <n v="1466.4"/>
    <n v="0"/>
    <n v="0"/>
    <n v="45.12"/>
    <s v="no"/>
    <s v="yes"/>
    <n v="1511.52"/>
    <n v="9964.48"/>
    <n v="9964.48"/>
    <n v="0"/>
    <s v="no"/>
    <s v="chantelshorey@hotmail.com"/>
    <n v="1"/>
    <n v="0"/>
    <n v="1"/>
    <s v="yes"/>
    <n v="3"/>
    <n v="0"/>
    <n v="27"/>
    <n v="0"/>
    <n v="49"/>
    <n v="49"/>
    <n v="875"/>
    <n v="317"/>
  </r>
  <r>
    <n v="83161"/>
    <x v="5"/>
    <s v="Sakakawea"/>
    <s v="150"/>
    <x v="2"/>
    <n v="2"/>
    <n v="312"/>
    <n v="75"/>
    <n v="4"/>
    <n v="391"/>
    <n v="387"/>
    <n v="195.5"/>
    <n v="193.5"/>
    <n v="1980"/>
    <n v="254.15"/>
    <n v="0"/>
    <n v="0"/>
    <n v="0"/>
    <s v="no"/>
    <s v="no"/>
    <n v="254.15"/>
    <n v="1725.85"/>
    <n v="1725.85"/>
    <n v="0"/>
    <s v="no"/>
    <s v="maggie_townsend@bismarckschools.org"/>
    <n v="1"/>
    <n v="0"/>
    <n v="1"/>
    <s v="yes"/>
    <n v="2"/>
    <n v="0"/>
    <n v="51"/>
    <n v="0"/>
    <n v="4"/>
    <n v="4"/>
    <n v="99"/>
    <n v="77"/>
  </r>
  <r>
    <n v="83166"/>
    <x v="5"/>
    <s v="Sakakawea"/>
    <s v="150"/>
    <x v="5"/>
    <n v="8"/>
    <n v="3768"/>
    <n v="2485"/>
    <n v="96"/>
    <n v="6349"/>
    <n v="6253"/>
    <n v="793.625"/>
    <n v="781.6"/>
    <n v="32416"/>
    <n v="4126.8500000000004"/>
    <n v="0"/>
    <n v="0"/>
    <n v="126.98"/>
    <s v="no"/>
    <s v="yes"/>
    <n v="4253.83"/>
    <n v="28162.17"/>
    <n v="28162.17"/>
    <n v="0"/>
    <s v="no"/>
    <s v="ajochim88@gmail.com"/>
    <n v="1"/>
    <n v="0"/>
    <n v="1"/>
    <s v="yes"/>
    <n v="7"/>
    <n v="0"/>
    <n v="104"/>
    <n v="0"/>
    <n v="31"/>
    <n v="31"/>
    <n v="1941"/>
    <n v="296.57139999999998"/>
  </r>
  <r>
    <n v="83170"/>
    <x v="5"/>
    <s v="Sakakawea"/>
    <s v="150"/>
    <x v="6"/>
    <n v="8"/>
    <n v="2208"/>
    <n v="412"/>
    <n v="64"/>
    <n v="2684"/>
    <n v="2620"/>
    <n v="335.5"/>
    <n v="327.5"/>
    <n v="13731"/>
    <n v="1744.6"/>
    <n v="0"/>
    <n v="0"/>
    <n v="53.68"/>
    <s v="no"/>
    <s v="yes"/>
    <n v="1798.28"/>
    <n v="11932.72"/>
    <n v="11932.72"/>
    <n v="0"/>
    <s v="no"/>
    <s v="livengoodphotography@hotmail.com"/>
    <n v="1"/>
    <n v="0"/>
    <n v="1"/>
    <s v="yes"/>
    <n v="8"/>
    <n v="0"/>
    <n v="136"/>
    <n v="0"/>
    <n v="59"/>
    <n v="59"/>
    <n v="842"/>
    <n v="129.625"/>
  </r>
  <r>
    <n v="83172"/>
    <x v="5"/>
    <s v="Sakakawea"/>
    <s v="150"/>
    <x v="0"/>
    <n v="4"/>
    <n v="1980"/>
    <n v="52"/>
    <n v="1"/>
    <n v="2033"/>
    <n v="2032"/>
    <n v="508.25"/>
    <n v="508"/>
    <n v="10417"/>
    <n v="1321.45"/>
    <n v="0"/>
    <n v="0"/>
    <n v="0"/>
    <s v="no"/>
    <s v="no"/>
    <n v="1321.45"/>
    <n v="9095.5499999999993"/>
    <n v="9095.5499999999993"/>
    <n v="0"/>
    <s v="no"/>
    <s v="hollyo98@yahoo.com"/>
    <n v="1"/>
    <n v="0"/>
    <n v="1"/>
    <s v="yes"/>
    <n v="4"/>
    <n v="0"/>
    <n v="61"/>
    <n v="0"/>
    <n v="1"/>
    <n v="1"/>
    <n v="500"/>
    <n v="140.5"/>
  </r>
  <r>
    <n v="83815"/>
    <x v="5"/>
    <s v="Sakakawea"/>
    <s v="150"/>
    <x v="0"/>
    <n v="10"/>
    <n v="4560"/>
    <n v="1108"/>
    <n v="11"/>
    <n v="5679"/>
    <n v="5668"/>
    <n v="567.9"/>
    <n v="566.79999999999995"/>
    <n v="28984"/>
    <n v="3691.35"/>
    <n v="0"/>
    <n v="0"/>
    <n v="113.58"/>
    <s v="no"/>
    <s v="yes"/>
    <n v="3804.93"/>
    <n v="25179.07"/>
    <n v="25179.07"/>
    <n v="0"/>
    <s v="no"/>
    <s v="j_becca2002@yahoo.com"/>
    <n v="1"/>
    <n v="0"/>
    <n v="1"/>
    <s v="yes"/>
    <n v="9"/>
    <n v="0"/>
    <n v="166"/>
    <n v="0"/>
    <n v="11"/>
    <n v="11"/>
    <n v="1197"/>
    <n v="152.66669999999999"/>
  </r>
  <r>
    <n v="83825"/>
    <x v="5"/>
    <s v="Sakakawea"/>
    <s v="150"/>
    <x v="6"/>
    <n v="5"/>
    <n v="1524"/>
    <n v="150"/>
    <n v="49"/>
    <n v="1723"/>
    <n v="1674"/>
    <n v="344.6"/>
    <n v="334.8"/>
    <n v="8815"/>
    <n v="1119.95"/>
    <n v="0"/>
    <n v="0"/>
    <n v="34.46"/>
    <s v="no"/>
    <s v="yes"/>
    <n v="1154.4100000000001"/>
    <n v="7660.59"/>
    <n v="7660.59"/>
    <n v="0"/>
    <s v="no"/>
    <s v="hollymnstewart@gmail.com"/>
    <n v="1"/>
    <n v="0"/>
    <n v="1"/>
    <s v="yes"/>
    <n v="5"/>
    <n v="0"/>
    <n v="52"/>
    <n v="0"/>
    <n v="45"/>
    <n v="45"/>
    <n v="280"/>
    <n v="75.400000000000006"/>
  </r>
  <r>
    <n v="83841"/>
    <x v="5"/>
    <s v="Sakakawea"/>
    <s v="150"/>
    <x v="0"/>
    <n v="6"/>
    <n v="2856"/>
    <n v="1025"/>
    <n v="25"/>
    <n v="3906"/>
    <n v="3881"/>
    <n v="651"/>
    <n v="646.79999999999995"/>
    <n v="19950"/>
    <n v="2538.9"/>
    <n v="0"/>
    <n v="0"/>
    <n v="78.12"/>
    <s v="no"/>
    <s v="yes"/>
    <n v="2617.02"/>
    <n v="17332.98"/>
    <n v="17332.98"/>
    <n v="0"/>
    <s v="no"/>
    <s v="jenmomof3roehrich@aol.com"/>
    <n v="1"/>
    <n v="0"/>
    <n v="1"/>
    <s v="yes"/>
    <n v="6"/>
    <n v="0"/>
    <n v="55"/>
    <n v="0"/>
    <n v="14"/>
    <n v="14"/>
    <n v="766"/>
    <n v="139.16669999999999"/>
  </r>
  <r>
    <n v="85701"/>
    <x v="5"/>
    <s v="Sakakawea"/>
    <s v="150"/>
    <x v="0"/>
    <n v="6"/>
    <n v="204"/>
    <n v="739"/>
    <n v="11"/>
    <n v="954"/>
    <n v="943"/>
    <n v="159"/>
    <n v="157.19999999999999"/>
    <n v="4867"/>
    <n v="620.1"/>
    <n v="0"/>
    <n v="0"/>
    <n v="19.079999999999998"/>
    <s v="no"/>
    <s v="yes"/>
    <n v="639.17999999999995"/>
    <n v="4227.82"/>
    <n v="4227.82"/>
    <n v="0"/>
    <s v="no"/>
    <s v="gdaniels@westriv.com"/>
    <n v="1"/>
    <n v="0"/>
    <n v="1"/>
    <s v="yes"/>
    <n v="4"/>
    <n v="0"/>
    <n v="98"/>
    <n v="0"/>
    <n v="11"/>
    <n v="11"/>
    <n v="110"/>
    <n v="54.75"/>
  </r>
  <r>
    <n v="87058"/>
    <x v="5"/>
    <s v="Sakakawea"/>
    <s v="150"/>
    <x v="0"/>
    <n v="7"/>
    <n v="3876"/>
    <n v="1610"/>
    <n v="110"/>
    <n v="5596"/>
    <n v="5486"/>
    <n v="799.42859999999996"/>
    <n v="783.7"/>
    <n v="28538"/>
    <n v="3637.4"/>
    <n v="0"/>
    <n v="0"/>
    <n v="111.92"/>
    <s v="no"/>
    <s v="yes"/>
    <n v="3749.32"/>
    <n v="24788.68"/>
    <n v="24788.68"/>
    <n v="0"/>
    <s v="no"/>
    <s v="kara.haff09@gmail.com"/>
    <n v="1"/>
    <n v="0"/>
    <n v="1"/>
    <s v="yes"/>
    <n v="7"/>
    <n v="0"/>
    <n v="117"/>
    <n v="0"/>
    <n v="26"/>
    <n v="26"/>
    <n v="2620"/>
    <n v="394.71429999999998"/>
  </r>
  <r>
    <n v="87073"/>
    <x v="5"/>
    <s v="Sakakawea"/>
    <s v="150"/>
    <x v="5"/>
    <n v="8"/>
    <n v="2208"/>
    <n v="949"/>
    <n v="31"/>
    <n v="3188"/>
    <n v="3157"/>
    <n v="398.5"/>
    <n v="394.6"/>
    <n v="16220"/>
    <n v="2072.1999999999998"/>
    <n v="0"/>
    <n v="0"/>
    <n v="63.76"/>
    <s v="no"/>
    <s v="yes"/>
    <n v="2135.96"/>
    <n v="14084.04"/>
    <n v="14084.04"/>
    <n v="0"/>
    <s v="no"/>
    <s v="queenbee_33@hotmail.com"/>
    <n v="1"/>
    <n v="0"/>
    <n v="1"/>
    <s v="yes"/>
    <n v="5"/>
    <n v="0"/>
    <n v="53"/>
    <n v="0"/>
    <n v="27"/>
    <n v="27"/>
    <n v="1046"/>
    <n v="225.2"/>
  </r>
  <r>
    <n v="87391"/>
    <x v="5"/>
    <s v="Sakakawea"/>
    <s v="150"/>
    <x v="0"/>
    <n v="7"/>
    <n v="912"/>
    <n v="895"/>
    <n v="70"/>
    <n v="1877"/>
    <n v="1807"/>
    <n v="268.1429"/>
    <n v="258.10000000000002"/>
    <n v="9615"/>
    <n v="1220.05"/>
    <n v="0"/>
    <n v="0"/>
    <n v="37.54"/>
    <s v="no"/>
    <s v="yes"/>
    <n v="1257.5899999999999"/>
    <n v="8357.41"/>
    <n v="8357.41"/>
    <n v="0"/>
    <s v="no"/>
    <s v="joyann_sch@yahoo.com"/>
    <n v="1"/>
    <n v="0"/>
    <n v="1"/>
    <s v="yes"/>
    <n v="7"/>
    <n v="0"/>
    <n v="233"/>
    <n v="0"/>
    <n v="50"/>
    <n v="50"/>
    <n v="487"/>
    <n v="110"/>
  </r>
  <r>
    <n v="90150"/>
    <x v="5"/>
    <s v="Sakakawea"/>
    <s v="150"/>
    <x v="1"/>
    <n v="7"/>
    <n v="2064"/>
    <n v="1752"/>
    <n v="39"/>
    <n v="3855"/>
    <n v="3816"/>
    <n v="550.71429999999998"/>
    <n v="545.1"/>
    <n v="19698"/>
    <n v="2505.75"/>
    <n v="0"/>
    <n v="0"/>
    <n v="-2505.75"/>
    <s v="yes"/>
    <s v="no"/>
    <n v="0"/>
    <n v="19698"/>
    <n v="19698"/>
    <n v="0"/>
    <s v="no"/>
    <s v="rosehague@hotmail.com"/>
    <n v="1"/>
    <n v="0"/>
    <n v="1"/>
    <s v="yes"/>
    <n v="6"/>
    <n v="0"/>
    <n v="147"/>
    <n v="0"/>
    <n v="39"/>
    <n v="39"/>
    <n v="1010"/>
    <n v="199.33330000000001"/>
  </r>
  <r>
    <n v="30103"/>
    <x v="2"/>
    <s v="Sheyenne"/>
    <s v="297"/>
    <x v="0"/>
    <n v="9"/>
    <n v="2556"/>
    <n v="-836"/>
    <n v="2"/>
    <n v="1722"/>
    <n v="1720"/>
    <n v="191.33330000000001"/>
    <n v="191.1"/>
    <n v="8781"/>
    <n v="1119.3"/>
    <n v="0"/>
    <n v="0"/>
    <n v="34.44"/>
    <s v="no"/>
    <s v="yes"/>
    <n v="1153.74"/>
    <n v="7627.26"/>
    <n v="7627.26"/>
    <n v="0"/>
    <s v="no"/>
    <s v="stacey.archibald@gmail.com"/>
    <n v="1"/>
    <n v="0"/>
    <n v="1"/>
    <s v="yes"/>
    <n v="8"/>
    <n v="0"/>
    <n v="100"/>
    <n v="0"/>
    <n v="2"/>
    <n v="2"/>
    <n v="540"/>
    <n v="80.25"/>
  </r>
  <r>
    <n v="30455"/>
    <x v="2"/>
    <s v="Sheyenne"/>
    <s v="297"/>
    <x v="0"/>
    <n v="5"/>
    <n v="2400"/>
    <n v="4412"/>
    <n v="35"/>
    <n v="6847"/>
    <n v="6812"/>
    <n v="1369.4"/>
    <n v="1362.4"/>
    <n v="34938"/>
    <n v="4450.55"/>
    <n v="0"/>
    <n v="0"/>
    <n v="136.94"/>
    <s v="no"/>
    <s v="yes"/>
    <n v="4587.49"/>
    <n v="30350.51"/>
    <n v="30350.51"/>
    <n v="0"/>
    <s v="no"/>
    <s v="peppk@hotmail.com"/>
    <n v="1"/>
    <n v="0"/>
    <n v="1"/>
    <s v="yes"/>
    <n v="5"/>
    <n v="0"/>
    <n v="131"/>
    <n v="0"/>
    <n v="35"/>
    <n v="35"/>
    <n v="2487"/>
    <n v="530.6"/>
  </r>
  <r>
    <n v="30701"/>
    <x v="2"/>
    <s v="Sheyenne"/>
    <s v="297"/>
    <x v="4"/>
    <n v="8"/>
    <n v="2760"/>
    <n v="1275"/>
    <n v="100"/>
    <n v="4135"/>
    <n v="4035"/>
    <n v="516.875"/>
    <n v="504.4"/>
    <n v="21097"/>
    <n v="2687.75"/>
    <n v="0"/>
    <n v="0"/>
    <n v="82.7"/>
    <s v="no"/>
    <s v="yes"/>
    <n v="2770.45"/>
    <n v="18326.55"/>
    <n v="18326.55"/>
    <n v="0"/>
    <s v="no"/>
    <s v="aubrey.bdkr@gmail.com"/>
    <n v="1"/>
    <n v="0"/>
    <n v="1"/>
    <s v="yes"/>
    <n v="8"/>
    <n v="0"/>
    <n v="228"/>
    <n v="0"/>
    <n v="66"/>
    <n v="66"/>
    <n v="1470"/>
    <n v="220.5"/>
  </r>
  <r>
    <n v="30811"/>
    <x v="2"/>
    <s v="Sheyenne"/>
    <s v="297"/>
    <x v="5"/>
    <n v="6"/>
    <n v="2028"/>
    <n v="287"/>
    <n v="16"/>
    <n v="2331"/>
    <n v="2315"/>
    <n v="388.5"/>
    <n v="385.8"/>
    <n v="11905"/>
    <n v="1515.15"/>
    <n v="0"/>
    <n v="0"/>
    <n v="46.62"/>
    <s v="no"/>
    <s v="yes"/>
    <n v="1561.77"/>
    <n v="10343.23"/>
    <n v="10343.23"/>
    <n v="0"/>
    <s v="no"/>
    <s v="kylie.oversen@gmail.com"/>
    <n v="1"/>
    <n v="0"/>
    <n v="1"/>
    <s v="yes"/>
    <n v="6"/>
    <n v="0"/>
    <n v="233"/>
    <n v="0"/>
    <n v="14"/>
    <n v="14"/>
    <n v="1191"/>
    <n v="239.66669999999999"/>
  </r>
  <r>
    <n v="30940"/>
    <x v="2"/>
    <s v="Sheyenne"/>
    <s v="297"/>
    <x v="2"/>
    <n v="1"/>
    <n v="1104"/>
    <n v="-753"/>
    <n v="0"/>
    <n v="351"/>
    <n v="351"/>
    <n v="351"/>
    <n v="351"/>
    <n v="1792"/>
    <n v="228.15"/>
    <n v="0"/>
    <n v="0"/>
    <n v="0"/>
    <s v="no"/>
    <s v="no"/>
    <n v="228.15"/>
    <n v="1563.85"/>
    <n v="1563.85"/>
    <n v="0"/>
    <s v="no"/>
    <s v="peppk@hotmail.com"/>
    <n v="1"/>
    <n v="0"/>
    <n v="1"/>
    <s v="yes"/>
    <n v="0"/>
    <n v="0"/>
    <n v="0"/>
    <n v="0"/>
    <n v="0"/>
    <n v="0"/>
    <n v="0"/>
    <n v="0"/>
  </r>
  <r>
    <n v="31007"/>
    <x v="2"/>
    <s v="Sheyenne"/>
    <s v="297"/>
    <x v="0"/>
    <n v="7"/>
    <n v="2700"/>
    <n v="5156"/>
    <n v="42"/>
    <n v="7898"/>
    <n v="7856"/>
    <n v="1128.2856999999999"/>
    <n v="1122.3"/>
    <n v="40317"/>
    <n v="5133.7"/>
    <n v="0"/>
    <n v="0"/>
    <n v="157.96"/>
    <s v="no"/>
    <s v="yes"/>
    <n v="5291.66"/>
    <n v="35025.339999999997"/>
    <n v="35025.339999999997"/>
    <n v="0"/>
    <s v="no"/>
    <s v="trochmann.laura@gmail.com"/>
    <n v="1"/>
    <n v="0"/>
    <n v="1"/>
    <s v="yes"/>
    <n v="6"/>
    <n v="0"/>
    <n v="59"/>
    <n v="0"/>
    <n v="39"/>
    <n v="39"/>
    <n v="2052"/>
    <n v="358.33330000000001"/>
  </r>
  <r>
    <n v="33016"/>
    <x v="2"/>
    <s v="Sheyenne"/>
    <s v="297"/>
    <x v="0"/>
    <n v="6"/>
    <n v="3540"/>
    <n v="1529"/>
    <n v="15"/>
    <n v="5084"/>
    <n v="5069"/>
    <n v="847.33330000000001"/>
    <n v="844.8"/>
    <n v="25882"/>
    <n v="3304.6"/>
    <n v="0"/>
    <n v="0"/>
    <n v="101.68"/>
    <s v="no"/>
    <s v="yes"/>
    <n v="3406.28"/>
    <n v="22475.72"/>
    <n v="22475.72"/>
    <n v="0"/>
    <s v="no"/>
    <s v="nursehls5@yahoo.com"/>
    <n v="1"/>
    <n v="0"/>
    <n v="1"/>
    <s v="yes"/>
    <n v="6"/>
    <n v="0"/>
    <n v="28"/>
    <n v="0"/>
    <n v="12"/>
    <n v="12"/>
    <n v="1311"/>
    <n v="225.16669999999999"/>
  </r>
  <r>
    <n v="33017"/>
    <x v="2"/>
    <s v="Sheyenne"/>
    <s v="297"/>
    <x v="0"/>
    <n v="12"/>
    <n v="1980"/>
    <n v="1490"/>
    <n v="23"/>
    <n v="3493"/>
    <n v="3470"/>
    <n v="291.08330000000001"/>
    <n v="289.2"/>
    <n v="17900"/>
    <n v="2270.4499999999998"/>
    <n v="0"/>
    <n v="0"/>
    <n v="69.86"/>
    <s v="no"/>
    <s v="yes"/>
    <n v="2340.31"/>
    <n v="15559.69"/>
    <n v="15559.69"/>
    <n v="0"/>
    <s v="no"/>
    <s v="kimberlyrindahl@hotmail.com"/>
    <n v="1"/>
    <n v="0"/>
    <n v="1"/>
    <s v="yes"/>
    <n v="10"/>
    <n v="0"/>
    <n v="203"/>
    <n v="0"/>
    <n v="23"/>
    <n v="23"/>
    <n v="1413"/>
    <n v="163.9"/>
  </r>
  <r>
    <n v="33027"/>
    <x v="2"/>
    <s v="Sheyenne"/>
    <s v="297"/>
    <x v="0"/>
    <n v="14"/>
    <n v="4392"/>
    <n v="2757"/>
    <n v="40"/>
    <n v="7189"/>
    <n v="7149"/>
    <n v="513.5"/>
    <n v="510.6"/>
    <n v="36691"/>
    <n v="4672.8500000000004"/>
    <n v="0"/>
    <n v="0"/>
    <n v="143.78"/>
    <s v="no"/>
    <s v="yes"/>
    <n v="4816.63"/>
    <n v="31874.37"/>
    <n v="31874.37"/>
    <n v="0"/>
    <s v="no"/>
    <s v="jegerszewski@msn.com"/>
    <n v="1"/>
    <n v="0"/>
    <n v="1"/>
    <s v="yes"/>
    <n v="11"/>
    <n v="0"/>
    <n v="219"/>
    <n v="0"/>
    <n v="40"/>
    <n v="40"/>
    <n v="2544"/>
    <n v="254.81819999999999"/>
  </r>
  <r>
    <n v="33029"/>
    <x v="2"/>
    <s v="Sheyenne"/>
    <s v="297"/>
    <x v="5"/>
    <n v="6"/>
    <n v="2820"/>
    <n v="770"/>
    <n v="50"/>
    <n v="3640"/>
    <n v="3590"/>
    <n v="606.66669999999999"/>
    <n v="598.29999999999995"/>
    <n v="18637"/>
    <n v="2366"/>
    <n v="0"/>
    <n v="0"/>
    <n v="72.8"/>
    <s v="no"/>
    <s v="yes"/>
    <n v="2438.8000000000002"/>
    <n v="16198.2"/>
    <n v="16198.2"/>
    <n v="0"/>
    <s v="no"/>
    <s v="ganderso@microsoft.com"/>
    <n v="1"/>
    <n v="0"/>
    <n v="1"/>
    <s v="yes"/>
    <n v="6"/>
    <n v="0"/>
    <n v="63"/>
    <n v="0"/>
    <n v="50"/>
    <n v="50"/>
    <n v="1572"/>
    <n v="280.83330000000001"/>
  </r>
  <r>
    <n v="33037"/>
    <x v="2"/>
    <s v="Sheyenne"/>
    <s v="297"/>
    <x v="6"/>
    <n v="5"/>
    <n v="1776"/>
    <n v="1010"/>
    <n v="13"/>
    <n v="2799"/>
    <n v="2786"/>
    <n v="559.79999999999995"/>
    <n v="557.20000000000005"/>
    <n v="14313"/>
    <n v="1819.35"/>
    <n v="0"/>
    <n v="0"/>
    <n v="0"/>
    <s v="no"/>
    <s v="no"/>
    <n v="1819.35"/>
    <n v="12493.65"/>
    <n v="12493.65"/>
    <n v="0"/>
    <s v="no"/>
    <s v="amyjomohn@hotmail.com"/>
    <n v="1"/>
    <n v="0"/>
    <n v="1"/>
    <s v="yes"/>
    <n v="5"/>
    <n v="0"/>
    <n v="187"/>
    <n v="0"/>
    <n v="13"/>
    <n v="13"/>
    <n v="867"/>
    <n v="213.4"/>
  </r>
  <r>
    <n v="90297"/>
    <x v="2"/>
    <s v="Sheyenne"/>
    <s v="297"/>
    <x v="1"/>
    <n v="0"/>
    <n v="276"/>
    <n v="-276"/>
    <n v="0"/>
    <n v="0"/>
    <n v="0"/>
    <n v="0"/>
    <e v="#DIV/0!"/>
    <n v="0"/>
    <n v="0"/>
    <n v="0"/>
    <n v="0"/>
    <n v="0"/>
    <s v="yes"/>
    <s v="no"/>
    <n v="0"/>
    <n v="0"/>
    <n v="0"/>
    <n v="0"/>
    <s v="no"/>
    <s v="peppk@hotmail.com"/>
    <n v="0"/>
    <n v="1"/>
    <n v="1"/>
    <s v="yes"/>
    <n v="0"/>
    <n v="0"/>
    <n v="0"/>
    <n v="0"/>
    <n v="0"/>
    <n v="0"/>
    <n v="0"/>
    <n v="0"/>
  </r>
  <r>
    <n v="20063"/>
    <x v="3"/>
    <s v="Thief River Falls"/>
    <s v="256"/>
    <x v="2"/>
    <n v="1"/>
    <n v="108"/>
    <n v="-15"/>
    <n v="0"/>
    <n v="93"/>
    <n v="93"/>
    <n v="93"/>
    <n v="93"/>
    <n v="468"/>
    <n v="60.45"/>
    <n v="0"/>
    <n v="0"/>
    <n v="0"/>
    <s v="no"/>
    <s v="no"/>
    <n v="60.45"/>
    <n v="407.55"/>
    <n v="407.55"/>
    <n v="0"/>
    <s v="no"/>
    <s v="nickyellison@msn.com"/>
    <n v="1"/>
    <n v="0"/>
    <n v="1"/>
    <s v="yes"/>
    <n v="1"/>
    <n v="0"/>
    <n v="0"/>
    <n v="0"/>
    <n v="0"/>
    <n v="0"/>
    <n v="77"/>
    <n v="77"/>
  </r>
  <r>
    <n v="20145"/>
    <x v="3"/>
    <s v="Thief River Falls"/>
    <s v="256"/>
    <x v="3"/>
    <n v="4"/>
    <n v="984"/>
    <n v="170"/>
    <n v="0"/>
    <n v="1154"/>
    <n v="1154"/>
    <n v="288.5"/>
    <n v="288.5"/>
    <n v="5918"/>
    <n v="750.1"/>
    <n v="0"/>
    <n v="0"/>
    <n v="0"/>
    <s v="no"/>
    <s v="no"/>
    <n v="750.1"/>
    <n v="5167.8999999999996"/>
    <n v="5167.8999999999996"/>
    <n v="0"/>
    <s v="no"/>
    <s v="mortega2787@gmail.com"/>
    <n v="1"/>
    <n v="0"/>
    <n v="1"/>
    <s v="yes"/>
    <n v="1"/>
    <n v="0"/>
    <n v="4"/>
    <n v="0"/>
    <n v="0"/>
    <n v="0"/>
    <n v="48"/>
    <n v="52"/>
  </r>
  <r>
    <n v="20178"/>
    <x v="3"/>
    <s v="Thief River Falls"/>
    <s v="256"/>
    <x v="0"/>
    <n v="1"/>
    <n v="0"/>
    <n v="378"/>
    <n v="0"/>
    <n v="378"/>
    <n v="378"/>
    <n v="378"/>
    <n v="378"/>
    <n v="1908"/>
    <n v="245.7"/>
    <n v="0"/>
    <n v="0"/>
    <n v="0"/>
    <s v="no"/>
    <s v="no"/>
    <n v="245.7"/>
    <n v="1662.3"/>
    <n v="1662.3"/>
    <n v="0"/>
    <s v="no"/>
    <s v="aj_67@hotmail.com"/>
    <n v="1"/>
    <n v="0"/>
    <n v="1"/>
    <s v="yes"/>
    <n v="0"/>
    <n v="0"/>
    <n v="0"/>
    <n v="0"/>
    <n v="0"/>
    <n v="0"/>
    <n v="0"/>
    <n v="0"/>
  </r>
  <r>
    <n v="20338"/>
    <x v="3"/>
    <s v="Thief River Falls"/>
    <s v="256"/>
    <x v="0"/>
    <n v="10"/>
    <n v="2376"/>
    <n v="1620"/>
    <n v="32"/>
    <n v="4028"/>
    <n v="3996"/>
    <n v="402.8"/>
    <n v="399.6"/>
    <n v="20602"/>
    <n v="2618.1999999999998"/>
    <n v="0"/>
    <n v="0"/>
    <n v="80.56"/>
    <s v="no"/>
    <s v="yes"/>
    <n v="2698.76"/>
    <n v="17903.240000000002"/>
    <n v="17903.240000000002"/>
    <n v="0"/>
    <s v="no"/>
    <s v="brenda.waxvik@gmail.com"/>
    <n v="1"/>
    <n v="0"/>
    <n v="1"/>
    <s v="yes"/>
    <n v="8"/>
    <n v="0"/>
    <n v="232"/>
    <n v="0"/>
    <n v="30"/>
    <n v="30"/>
    <n v="546"/>
    <n v="101"/>
  </r>
  <r>
    <n v="20360"/>
    <x v="3"/>
    <s v="Thief River Falls"/>
    <s v="256"/>
    <x v="6"/>
    <n v="10"/>
    <n v="1680"/>
    <n v="2521"/>
    <n v="9"/>
    <n v="4210"/>
    <n v="4201"/>
    <n v="421"/>
    <n v="420.1"/>
    <n v="21505"/>
    <n v="2736.5"/>
    <n v="0"/>
    <n v="0"/>
    <n v="0"/>
    <s v="no"/>
    <s v="no"/>
    <n v="2736.5"/>
    <n v="18768.5"/>
    <n v="18768.5"/>
    <n v="0"/>
    <s v="no"/>
    <s v="amberlhawkins@yahoo.com"/>
    <n v="1"/>
    <n v="0"/>
    <n v="1"/>
    <s v="yes"/>
    <n v="8"/>
    <n v="0"/>
    <n v="333"/>
    <n v="0"/>
    <n v="9"/>
    <n v="9"/>
    <n v="362"/>
    <n v="88"/>
  </r>
  <r>
    <n v="20397"/>
    <x v="3"/>
    <s v="Thief River Falls"/>
    <s v="256"/>
    <x v="4"/>
    <n v="6"/>
    <n v="972"/>
    <n v="450"/>
    <n v="10"/>
    <n v="1432"/>
    <n v="1422"/>
    <n v="238.66669999999999"/>
    <n v="237"/>
    <n v="7315"/>
    <n v="930.8"/>
    <n v="0"/>
    <n v="0"/>
    <n v="28.64"/>
    <s v="no"/>
    <s v="yes"/>
    <n v="959.44"/>
    <n v="6355.56"/>
    <n v="6355.56"/>
    <n v="0"/>
    <s v="no"/>
    <s v="kathryn.v.olson@gmail.com"/>
    <n v="1"/>
    <n v="0"/>
    <n v="1"/>
    <s v="yes"/>
    <n v="2"/>
    <n v="0"/>
    <n v="27"/>
    <n v="0"/>
    <n v="10"/>
    <n v="10"/>
    <n v="545"/>
    <n v="291"/>
  </r>
  <r>
    <n v="20410"/>
    <x v="3"/>
    <s v="Thief River Falls"/>
    <s v="256"/>
    <x v="7"/>
    <n v="6"/>
    <n v="612"/>
    <n v="1042"/>
    <n v="12"/>
    <n v="1666"/>
    <n v="1654"/>
    <n v="277.66669999999999"/>
    <n v="275.7"/>
    <n v="8504"/>
    <n v="1082.9000000000001"/>
    <n v="0"/>
    <n v="0"/>
    <n v="0"/>
    <s v="no"/>
    <s v="no"/>
    <n v="1082.9000000000001"/>
    <n v="7421.1"/>
    <n v="7421.1"/>
    <n v="0"/>
    <s v="no"/>
    <s v="hrubyerica@gmail.com"/>
    <n v="1"/>
    <n v="0"/>
    <n v="1"/>
    <s v="yes"/>
    <n v="4"/>
    <n v="0"/>
    <n v="53"/>
    <n v="0"/>
    <n v="12"/>
    <n v="12"/>
    <n v="303"/>
    <n v="92"/>
  </r>
  <r>
    <n v="31006"/>
    <x v="3"/>
    <s v="Thief River Falls"/>
    <s v="256"/>
    <x v="7"/>
    <n v="0"/>
    <n v="0"/>
    <n v="0"/>
    <n v="0"/>
    <n v="0"/>
    <n v="0"/>
    <n v="0"/>
    <e v="#DIV/0!"/>
    <n v="0"/>
    <n v="0"/>
    <n v="0"/>
    <n v="0"/>
    <n v="0"/>
    <s v="no"/>
    <s v="no"/>
    <n v="0"/>
    <n v="0"/>
    <n v="0"/>
    <n v="0"/>
    <s v="no"/>
    <s v="mortega2787@gmail.com"/>
    <n v="0"/>
    <n v="1"/>
    <n v="1"/>
    <s v="yes"/>
    <n v="0"/>
    <n v="0"/>
    <n v="0"/>
    <n v="0"/>
    <n v="0"/>
    <n v="0"/>
    <n v="0"/>
    <n v="0"/>
  </r>
  <r>
    <n v="31011"/>
    <x v="3"/>
    <s v="Thief River Falls"/>
    <s v="256"/>
    <x v="5"/>
    <n v="7"/>
    <n v="1056"/>
    <n v="1021"/>
    <n v="6"/>
    <n v="2083"/>
    <n v="2077"/>
    <n v="297.57139999999998"/>
    <n v="296.7"/>
    <n v="10550"/>
    <n v="1353.95"/>
    <n v="0"/>
    <n v="0"/>
    <n v="0"/>
    <s v="no"/>
    <s v="no"/>
    <n v="1353.95"/>
    <n v="9196.0499999999993"/>
    <n v="9196.0499999999993"/>
    <n v="0"/>
    <s v="no"/>
    <s v="erica.janke@hotmail.com"/>
    <n v="1"/>
    <n v="0"/>
    <n v="1"/>
    <s v="yes"/>
    <n v="3"/>
    <n v="0"/>
    <n v="55"/>
    <n v="0"/>
    <n v="6"/>
    <n v="6"/>
    <n v="233"/>
    <n v="98"/>
  </r>
  <r>
    <n v="90256"/>
    <x v="3"/>
    <s v="Thief River Falls"/>
    <s v="256"/>
    <x v="1"/>
    <n v="0"/>
    <n v="0"/>
    <n v="0"/>
    <n v="0"/>
    <n v="0"/>
    <n v="0"/>
    <n v="0"/>
    <e v="#DIV/0!"/>
    <n v="0"/>
    <n v="0"/>
    <n v="0"/>
    <n v="0"/>
    <n v="0"/>
    <s v="yes"/>
    <s v="no"/>
    <n v="0"/>
    <n v="0"/>
    <n v="0"/>
    <n v="0"/>
    <s v="no"/>
    <s v="mortega2787@gmail.com"/>
    <n v="0"/>
    <n v="1"/>
    <n v="1"/>
    <s v="yes"/>
    <n v="0"/>
    <n v="0"/>
    <n v="0"/>
    <n v="0"/>
    <n v="0"/>
    <n v="0"/>
    <n v="0"/>
    <n v="0"/>
  </r>
  <r>
    <n v="40932"/>
    <x v="0"/>
    <s v="Wagner"/>
    <s v="478"/>
    <x v="4"/>
    <n v="8"/>
    <n v="0"/>
    <n v="458"/>
    <n v="6"/>
    <n v="464"/>
    <n v="458"/>
    <n v="58"/>
    <n v="57.3"/>
    <n v="2377"/>
    <n v="301.60000000000002"/>
    <n v="0"/>
    <n v="0"/>
    <n v="0"/>
    <s v="no"/>
    <s v="no"/>
    <n v="301.60000000000002"/>
    <n v="2075.4"/>
    <n v="2377"/>
    <n v="-301.60000000000002"/>
    <s v="no"/>
    <s v="sunflowergirl1999@yahoo.com"/>
    <n v="1"/>
    <n v="0"/>
    <n v="1"/>
    <s v="yes"/>
    <n v="8"/>
    <n v="0"/>
    <n v="170"/>
    <n v="0"/>
    <n v="6"/>
    <n v="6"/>
    <n v="288"/>
    <n v="58"/>
  </r>
  <r>
    <n v="53522"/>
    <x v="0"/>
    <s v="Wagner"/>
    <s v="478"/>
    <x v="0"/>
    <n v="0"/>
    <n v="0"/>
    <n v="0"/>
    <n v="0"/>
    <n v="0"/>
    <n v="0"/>
    <n v="0"/>
    <e v="#DIV/0!"/>
    <n v="0"/>
    <n v="0"/>
    <n v="0"/>
    <n v="0"/>
    <n v="0"/>
    <s v="no"/>
    <s v="no"/>
    <n v="0"/>
    <n v="0"/>
    <n v="0"/>
    <n v="0"/>
    <s v="no"/>
    <m/>
    <n v="0"/>
    <n v="1"/>
    <n v="1"/>
    <s v="yes"/>
    <n v="0"/>
    <n v="0"/>
    <n v="0"/>
    <n v="0"/>
    <n v="0"/>
    <n v="0"/>
    <n v="0"/>
    <n v="0"/>
  </r>
  <r>
    <n v="40159"/>
    <x v="1"/>
    <s v="Watertown"/>
    <s v="474"/>
    <x v="0"/>
    <n v="19"/>
    <n v="3792"/>
    <n v="1556"/>
    <n v="6"/>
    <n v="5354"/>
    <n v="5348"/>
    <n v="281.78949999999998"/>
    <n v="281.5"/>
    <n v="27305"/>
    <n v="3480.1"/>
    <n v="0"/>
    <n v="0"/>
    <n v="0"/>
    <s v="no"/>
    <s v="no"/>
    <n v="3480.1"/>
    <n v="23824.9"/>
    <n v="23824.9"/>
    <n v="0"/>
    <s v="no"/>
    <s v="jonesfamily96@live.com"/>
    <n v="1"/>
    <n v="0"/>
    <n v="1"/>
    <s v="yes"/>
    <n v="12"/>
    <n v="0"/>
    <n v="56"/>
    <n v="0"/>
    <n v="6"/>
    <n v="6"/>
    <n v="799"/>
    <n v="71.75"/>
  </r>
  <r>
    <n v="40230"/>
    <x v="1"/>
    <s v="Watertown"/>
    <s v="474"/>
    <x v="4"/>
    <n v="2"/>
    <n v="408"/>
    <n v="-6"/>
    <n v="0"/>
    <n v="402"/>
    <n v="402"/>
    <n v="201"/>
    <n v="201"/>
    <n v="2072"/>
    <n v="261.3"/>
    <n v="0"/>
    <n v="0"/>
    <n v="0"/>
    <s v="no"/>
    <s v="no"/>
    <n v="261.3"/>
    <n v="1810.7"/>
    <n v="1810.7"/>
    <n v="0"/>
    <s v="no"/>
    <s v="jamieyexley@yahoo.com"/>
    <n v="1"/>
    <n v="0"/>
    <n v="1"/>
    <s v="yes"/>
    <n v="2"/>
    <n v="0"/>
    <n v="5"/>
    <n v="0"/>
    <n v="0"/>
    <n v="0"/>
    <n v="43"/>
    <n v="24"/>
  </r>
  <r>
    <n v="40232"/>
    <x v="1"/>
    <s v="Watertown"/>
    <s v="474"/>
    <x v="3"/>
    <n v="4"/>
    <n v="2184"/>
    <n v="920"/>
    <n v="57"/>
    <n v="3161"/>
    <n v="3104"/>
    <n v="790.25"/>
    <n v="776"/>
    <n v="16039"/>
    <n v="2054.65"/>
    <n v="0"/>
    <n v="0"/>
    <n v="63.22"/>
    <s v="no"/>
    <s v="yes"/>
    <n v="2117.87"/>
    <n v="13921.13"/>
    <n v="13921.13"/>
    <n v="0"/>
    <s v="no"/>
    <s v="sdurfee@hotmail.com"/>
    <n v="1"/>
    <n v="0"/>
    <n v="1"/>
    <s v="yes"/>
    <n v="3"/>
    <n v="0"/>
    <n v="20"/>
    <n v="0"/>
    <n v="24"/>
    <n v="24"/>
    <n v="328"/>
    <n v="124"/>
  </r>
  <r>
    <n v="40744"/>
    <x v="1"/>
    <s v="Watertown"/>
    <s v="474"/>
    <x v="3"/>
    <n v="1"/>
    <n v="276"/>
    <n v="-30"/>
    <n v="15"/>
    <n v="261"/>
    <n v="246"/>
    <n v="261"/>
    <n v="246"/>
    <n v="1341"/>
    <n v="169.65"/>
    <n v="0"/>
    <n v="0"/>
    <n v="0"/>
    <s v="no"/>
    <s v="no"/>
    <n v="169.65"/>
    <n v="1171.3499999999999"/>
    <n v="1171.3499999999999"/>
    <n v="0"/>
    <s v="no"/>
    <s v="ckallemeyn@gmail.com"/>
    <n v="1"/>
    <n v="0"/>
    <n v="1"/>
    <s v="yes"/>
    <n v="1"/>
    <n v="0"/>
    <n v="0"/>
    <n v="0"/>
    <n v="15"/>
    <n v="15"/>
    <n v="38"/>
    <n v="53"/>
  </r>
  <r>
    <n v="41115"/>
    <x v="1"/>
    <s v="Watertown"/>
    <s v="474"/>
    <x v="7"/>
    <n v="8"/>
    <n v="1200"/>
    <n v="766"/>
    <n v="14"/>
    <n v="1980"/>
    <n v="1966"/>
    <n v="247.5"/>
    <n v="245.8"/>
    <n v="10194"/>
    <n v="1287"/>
    <n v="0"/>
    <n v="0"/>
    <n v="0"/>
    <s v="no"/>
    <s v="no"/>
    <n v="1287"/>
    <n v="8907"/>
    <n v="8907"/>
    <n v="0"/>
    <s v="no"/>
    <s v="aprilmarie1557@gmail.com"/>
    <n v="1"/>
    <n v="0"/>
    <n v="1"/>
    <s v="yes"/>
    <n v="6"/>
    <n v="0"/>
    <n v="43"/>
    <n v="0"/>
    <n v="13"/>
    <n v="13"/>
    <n v="333"/>
    <n v="64.833299999999994"/>
  </r>
  <r>
    <n v="41302"/>
    <x v="1"/>
    <s v="Watertown"/>
    <s v="474"/>
    <x v="5"/>
    <n v="10"/>
    <n v="3576"/>
    <n v="1348"/>
    <n v="129"/>
    <n v="5053"/>
    <n v="4924"/>
    <n v="505.3"/>
    <n v="492.4"/>
    <n v="25818"/>
    <n v="3284.45"/>
    <n v="0"/>
    <n v="0"/>
    <n v="101.06"/>
    <s v="no"/>
    <s v="yes"/>
    <n v="3385.51"/>
    <n v="22432.49"/>
    <n v="22432.49"/>
    <n v="0"/>
    <s v="no"/>
    <s v="whit099134@gmail.com"/>
    <n v="1"/>
    <n v="0"/>
    <n v="1"/>
    <s v="yes"/>
    <n v="8"/>
    <n v="0"/>
    <n v="177"/>
    <n v="0"/>
    <n v="85"/>
    <n v="85"/>
    <n v="1152"/>
    <n v="176.75"/>
  </r>
  <r>
    <n v="50637"/>
    <x v="1"/>
    <s v="Watertown"/>
    <s v="474"/>
    <x v="0"/>
    <n v="0"/>
    <n v="0"/>
    <n v="0"/>
    <n v="0"/>
    <n v="0"/>
    <n v="0"/>
    <n v="0"/>
    <e v="#DIV/0!"/>
    <n v="0"/>
    <n v="0"/>
    <n v="0"/>
    <n v="0"/>
    <n v="0"/>
    <s v="no"/>
    <s v="no"/>
    <n v="0"/>
    <n v="0"/>
    <n v="0"/>
    <n v="0"/>
    <s v="no"/>
    <s v="spunkytiffy1789@gmail.com"/>
    <n v="0"/>
    <n v="1"/>
    <n v="1"/>
    <s v="yes"/>
    <n v="0"/>
    <n v="0"/>
    <n v="0"/>
    <n v="0"/>
    <n v="0"/>
    <n v="0"/>
    <n v="0"/>
    <n v="0"/>
  </r>
  <r>
    <n v="50644"/>
    <x v="1"/>
    <s v="Watertown"/>
    <s v="474"/>
    <x v="0"/>
    <n v="2"/>
    <n v="996"/>
    <n v="83"/>
    <n v="12"/>
    <n v="1091"/>
    <n v="1079"/>
    <n v="545.5"/>
    <n v="539.5"/>
    <n v="5603"/>
    <n v="709.15"/>
    <n v="0"/>
    <n v="0"/>
    <n v="21.82"/>
    <s v="no"/>
    <s v="yes"/>
    <n v="730.97"/>
    <n v="4872.03"/>
    <n v="4872.03"/>
    <n v="0"/>
    <s v="no"/>
    <s v="patburns1985@gmail.com"/>
    <n v="1"/>
    <n v="0"/>
    <n v="1"/>
    <s v="yes"/>
    <n v="3"/>
    <n v="0"/>
    <n v="38"/>
    <n v="0"/>
    <n v="0"/>
    <n v="0"/>
    <n v="302"/>
    <n v="113.33329999999999"/>
  </r>
  <r>
    <n v="50653"/>
    <x v="1"/>
    <s v="Watertown"/>
    <s v="474"/>
    <x v="6"/>
    <n v="12"/>
    <n v="3300"/>
    <n v="1503"/>
    <n v="95"/>
    <n v="4898"/>
    <n v="4803"/>
    <n v="408.16669999999999"/>
    <n v="400.3"/>
    <n v="25103"/>
    <n v="3183.7"/>
    <n v="0"/>
    <n v="0"/>
    <n v="97.96"/>
    <s v="no"/>
    <s v="yes"/>
    <n v="3281.66"/>
    <n v="21821.34"/>
    <n v="21821.34"/>
    <n v="0"/>
    <s v="no"/>
    <s v="ash.schock@gmail.com"/>
    <n v="1"/>
    <n v="0"/>
    <n v="1"/>
    <s v="yes"/>
    <n v="11"/>
    <n v="0"/>
    <n v="247"/>
    <n v="0"/>
    <n v="57"/>
    <n v="57"/>
    <n v="1453"/>
    <n v="159.72730000000001"/>
  </r>
  <r>
    <n v="50750"/>
    <x v="1"/>
    <s v="Watertown"/>
    <s v="474"/>
    <x v="7"/>
    <n v="9"/>
    <n v="1860"/>
    <n v="859"/>
    <n v="55"/>
    <n v="2774"/>
    <n v="2719"/>
    <n v="308.22219999999999"/>
    <n v="302.10000000000002"/>
    <n v="14204"/>
    <n v="1803.1"/>
    <n v="0"/>
    <n v="0"/>
    <n v="55.48"/>
    <s v="no"/>
    <s v="yes"/>
    <n v="1858.58"/>
    <n v="12345.42"/>
    <n v="12345.42"/>
    <n v="0"/>
    <s v="no"/>
    <s v="kloos.michelle@gmail.com"/>
    <n v="1"/>
    <n v="0"/>
    <n v="1"/>
    <s v="yes"/>
    <n v="8"/>
    <n v="0"/>
    <n v="107"/>
    <n v="0"/>
    <n v="26"/>
    <n v="26"/>
    <n v="588"/>
    <n v="90.125"/>
  </r>
  <r>
    <n v="50752"/>
    <x v="1"/>
    <s v="Watertown"/>
    <s v="474"/>
    <x v="0"/>
    <n v="7"/>
    <n v="1692"/>
    <n v="1317"/>
    <n v="50"/>
    <n v="3059"/>
    <n v="3009"/>
    <n v="437"/>
    <n v="429.9"/>
    <n v="15642"/>
    <n v="1988.35"/>
    <n v="0"/>
    <n v="0"/>
    <n v="61.18"/>
    <s v="no"/>
    <s v="yes"/>
    <n v="2049.5300000000002"/>
    <n v="13592.47"/>
    <n v="13592.47"/>
    <n v="0"/>
    <s v="no"/>
    <s v="deidra327@gmail.com"/>
    <n v="1"/>
    <n v="0"/>
    <n v="1"/>
    <s v="yes"/>
    <n v="6"/>
    <n v="0"/>
    <n v="168"/>
    <n v="0"/>
    <n v="7"/>
    <n v="7"/>
    <n v="424"/>
    <n v="99.833299999999994"/>
  </r>
  <r>
    <n v="53204"/>
    <x v="1"/>
    <s v="Watertown"/>
    <s v="474"/>
    <x v="0"/>
    <n v="8"/>
    <n v="1380"/>
    <n v="293"/>
    <n v="0"/>
    <n v="1673"/>
    <n v="1673"/>
    <n v="209.125"/>
    <n v="209.1"/>
    <n v="8518"/>
    <n v="1087.45"/>
    <n v="0"/>
    <n v="0"/>
    <n v="33.46"/>
    <s v="no"/>
    <s v="yes"/>
    <n v="1120.9100000000001"/>
    <n v="7397.09"/>
    <n v="7397.09"/>
    <n v="0"/>
    <s v="no"/>
    <s v="mobettaretta@gmail.com"/>
    <n v="1"/>
    <n v="0"/>
    <n v="1"/>
    <s v="yes"/>
    <n v="1"/>
    <n v="0"/>
    <n v="0"/>
    <n v="0"/>
    <n v="0"/>
    <n v="0"/>
    <n v="4"/>
    <n v="4"/>
  </r>
  <r>
    <n v="54302"/>
    <x v="1"/>
    <s v="Watertown"/>
    <s v="474"/>
    <x v="0"/>
    <n v="8"/>
    <n v="2904"/>
    <n v="1238"/>
    <n v="94"/>
    <n v="4236"/>
    <n v="4142"/>
    <n v="529.5"/>
    <n v="517.79999999999995"/>
    <n v="21673"/>
    <n v="2753.4"/>
    <n v="0"/>
    <n v="0"/>
    <n v="84.72"/>
    <s v="no"/>
    <s v="yes"/>
    <n v="2838.12"/>
    <n v="18834.88"/>
    <n v="18834.88"/>
    <n v="0"/>
    <s v="no"/>
    <s v="bspurrell@itctel.com"/>
    <n v="1"/>
    <n v="0"/>
    <n v="1"/>
    <s v="yes"/>
    <n v="7"/>
    <n v="0"/>
    <n v="43"/>
    <n v="0"/>
    <n v="5"/>
    <n v="5"/>
    <n v="1076"/>
    <n v="160.57140000000001"/>
  </r>
  <r>
    <n v="90474"/>
    <x v="1"/>
    <s v="Watertown"/>
    <s v="474"/>
    <x v="1"/>
    <n v="0"/>
    <n v="0"/>
    <n v="0"/>
    <n v="0"/>
    <n v="0"/>
    <n v="0"/>
    <n v="0"/>
    <e v="#DIV/0!"/>
    <n v="0"/>
    <n v="0"/>
    <n v="0"/>
    <n v="0"/>
    <n v="0"/>
    <s v="yes"/>
    <s v="no"/>
    <n v="0"/>
    <n v="0"/>
    <n v="0"/>
    <n v="0"/>
    <s v="no"/>
    <s v="kloos.michelle@gmail.com"/>
    <n v="0"/>
    <n v="1"/>
    <n v="1"/>
    <s v="yes"/>
    <n v="0"/>
    <n v="0"/>
    <n v="0"/>
    <n v="0"/>
    <n v="0"/>
    <n v="0"/>
    <n v="0"/>
    <n v="0"/>
  </r>
  <r>
    <n v="40053"/>
    <x v="1"/>
    <s v="Webster"/>
    <s v="404"/>
    <x v="0"/>
    <n v="2"/>
    <n v="672"/>
    <n v="102"/>
    <n v="1"/>
    <n v="775"/>
    <n v="774"/>
    <n v="387.5"/>
    <n v="387"/>
    <n v="3947"/>
    <n v="503.75"/>
    <n v="0"/>
    <n v="0"/>
    <n v="0"/>
    <s v="no"/>
    <s v="no"/>
    <n v="503.75"/>
    <n v="3443.25"/>
    <n v="3443.25"/>
    <n v="0"/>
    <s v="no"/>
    <s v="hunt7240@gmail.com"/>
    <n v="1"/>
    <n v="0"/>
    <n v="1"/>
    <s v="yes"/>
    <n v="2"/>
    <n v="0"/>
    <n v="6"/>
    <n v="0"/>
    <n v="1"/>
    <n v="1"/>
    <n v="168"/>
    <n v="87.5"/>
  </r>
  <r>
    <n v="40203"/>
    <x v="1"/>
    <s v="Webster"/>
    <s v="404"/>
    <x v="0"/>
    <n v="7"/>
    <n v="744"/>
    <n v="29"/>
    <n v="3"/>
    <n v="776"/>
    <n v="773"/>
    <n v="110.8571"/>
    <n v="110.4"/>
    <n v="3986"/>
    <n v="504.4"/>
    <n v="0"/>
    <n v="0"/>
    <n v="0"/>
    <s v="no"/>
    <s v="no"/>
    <n v="504.4"/>
    <n v="3481.6"/>
    <n v="3481.6"/>
    <n v="0"/>
    <s v="no"/>
    <s v="slorensberg@hotmail.com"/>
    <n v="1"/>
    <n v="0"/>
    <n v="1"/>
    <s v="yes"/>
    <n v="2"/>
    <n v="0"/>
    <n v="14"/>
    <n v="0"/>
    <n v="3"/>
    <n v="3"/>
    <n v="84"/>
    <n v="50.5"/>
  </r>
  <r>
    <n v="40298"/>
    <x v="1"/>
    <s v="Webster"/>
    <s v="404"/>
    <x v="0"/>
    <n v="8"/>
    <n v="1716"/>
    <n v="2"/>
    <n v="1"/>
    <n v="1719"/>
    <n v="1718"/>
    <n v="214.875"/>
    <n v="214.8"/>
    <n v="8829"/>
    <n v="1117.3499999999999"/>
    <n v="0"/>
    <n v="0"/>
    <n v="0"/>
    <s v="no"/>
    <s v="no"/>
    <n v="1117.3499999999999"/>
    <n v="7711.65"/>
    <n v="7711.65"/>
    <n v="0"/>
    <s v="no"/>
    <s v="hunt7240@gmail.com"/>
    <n v="1"/>
    <n v="0"/>
    <n v="1"/>
    <s v="yes"/>
    <n v="8"/>
    <n v="0"/>
    <n v="50"/>
    <n v="0"/>
    <n v="1"/>
    <n v="1"/>
    <n v="278"/>
    <n v="41.125"/>
  </r>
  <r>
    <n v="41423"/>
    <x v="1"/>
    <s v="Webster"/>
    <s v="404"/>
    <x v="3"/>
    <n v="0"/>
    <n v="0"/>
    <n v="0"/>
    <n v="0"/>
    <n v="0"/>
    <n v="0"/>
    <n v="0"/>
    <e v="#DIV/0!"/>
    <n v="0"/>
    <n v="0"/>
    <n v="0"/>
    <n v="0"/>
    <n v="0"/>
    <s v="no"/>
    <s v="no"/>
    <n v="0"/>
    <n v="0"/>
    <n v="0"/>
    <n v="0"/>
    <s v="no"/>
    <s v="lacey.boik@k12.sd.us"/>
    <n v="0"/>
    <n v="1"/>
    <n v="1"/>
    <s v="yes"/>
    <n v="0"/>
    <n v="0"/>
    <n v="0"/>
    <n v="0"/>
    <n v="0"/>
    <n v="0"/>
    <n v="0"/>
    <n v="0"/>
  </r>
  <r>
    <n v="44201"/>
    <x v="1"/>
    <s v="Webster"/>
    <s v="404"/>
    <x v="2"/>
    <n v="0"/>
    <n v="0"/>
    <n v="0"/>
    <n v="0"/>
    <n v="0"/>
    <n v="0"/>
    <n v="0"/>
    <e v="#DIV/0!"/>
    <n v="0"/>
    <n v="0"/>
    <n v="0"/>
    <n v="0"/>
    <n v="0"/>
    <s v="no"/>
    <s v="no"/>
    <n v="0"/>
    <n v="0"/>
    <n v="0"/>
    <n v="0"/>
    <s v="no"/>
    <s v="militarymom78@hotmail.com"/>
    <n v="0"/>
    <n v="1"/>
    <n v="1"/>
    <s v="yes"/>
    <n v="0"/>
    <n v="0"/>
    <n v="0"/>
    <n v="0"/>
    <n v="0"/>
    <n v="0"/>
    <n v="0"/>
    <n v="0"/>
  </r>
  <r>
    <n v="50657"/>
    <x v="1"/>
    <s v="Webster"/>
    <s v="404"/>
    <x v="0"/>
    <n v="13"/>
    <n v="1980"/>
    <n v="451"/>
    <n v="6"/>
    <n v="2437"/>
    <n v="2431"/>
    <n v="187.4615"/>
    <n v="187"/>
    <n v="12502"/>
    <n v="1584.05"/>
    <n v="0"/>
    <n v="0"/>
    <n v="0"/>
    <s v="no"/>
    <s v="no"/>
    <n v="1584.05"/>
    <n v="10917.95"/>
    <n v="10917.95"/>
    <n v="0"/>
    <s v="no"/>
    <s v="aewing911@gmail.com"/>
    <n v="1"/>
    <n v="0"/>
    <n v="1"/>
    <s v="yes"/>
    <n v="6"/>
    <n v="0"/>
    <n v="66"/>
    <n v="0"/>
    <n v="6"/>
    <n v="6"/>
    <n v="99"/>
    <n v="28.5"/>
  </r>
  <r>
    <n v="90404"/>
    <x v="1"/>
    <s v="Webster"/>
    <s v="404"/>
    <x v="1"/>
    <n v="0"/>
    <n v="0"/>
    <n v="0"/>
    <n v="0"/>
    <n v="0"/>
    <n v="0"/>
    <n v="0"/>
    <e v="#DIV/0!"/>
    <n v="0"/>
    <n v="0"/>
    <n v="0"/>
    <n v="0"/>
    <n v="0"/>
    <s v="yes"/>
    <s v="no"/>
    <n v="0"/>
    <n v="0"/>
    <n v="0"/>
    <n v="0"/>
    <s v="no"/>
    <s v="slorensberg@hotmail.com"/>
    <n v="0"/>
    <n v="1"/>
    <n v="1"/>
    <s v="yes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AC424BB-39E2-4CC1-8E7F-FA06FB7F467F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2:D12" firstHeaderRow="0" firstDataRow="1" firstDataCol="1"/>
  <pivotFields count="40">
    <pivotField showAll="0"/>
    <pivotField showAll="0"/>
    <pivotField showAll="0"/>
    <pivotField showAll="0"/>
    <pivotField axis="axisRow" showAll="0">
      <items count="10">
        <item x="7"/>
        <item x="6"/>
        <item x="5"/>
        <item x="4"/>
        <item x="3"/>
        <item x="2"/>
        <item x="0"/>
        <item x="8"/>
        <item x="1"/>
        <item t="default"/>
      </items>
    </pivotField>
    <pivotField dataField="1" showAll="0"/>
    <pivotField numFmtId="1" showAll="0"/>
    <pivotField numFmtId="1" showAll="0"/>
    <pivotField showAll="0"/>
    <pivotField numFmtId="1" showAll="0"/>
    <pivotField dataField="1" numFmtId="1" showAll="0"/>
    <pivotField showAll="0"/>
    <pivotField numFmtId="164" showAll="0"/>
    <pivotField numFmtId="165" showAll="0"/>
    <pivotField showAll="0"/>
    <pivotField showAll="0"/>
    <pivotField showAll="0"/>
    <pivotField showAll="0"/>
    <pivotField showAll="0"/>
    <pivotField numFmtId="165" showAll="0"/>
    <pivotField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dragToRow="0" dragToCol="0" dragToPage="0" showAll="0" defaultSubtotal="0"/>
    <pivotField dragToRow="0" dragToCol="0" dragToPage="0" showAll="0" defaultSubtotal="0"/>
  </pivotFields>
  <rowFields count="1">
    <field x="4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# Girls" fld="5" baseField="4" baseItem="0"/>
    <dataField name="Sum of Total Sold Less GOC" fld="10" baseField="0" baseItem="0"/>
    <dataField name="PGA" fld="3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F5BD04F-837C-493E-8BD6-232C4D75A21C}" name="PivotTable3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2:D10" firstHeaderRow="0" firstDataRow="1" firstDataCol="1"/>
  <pivotFields count="40">
    <pivotField showAll="0"/>
    <pivotField axis="axisRow" showAll="0" sortType="ascending">
      <items count="17">
        <item m="1" x="15"/>
        <item x="5"/>
        <item x="3"/>
        <item x="2"/>
        <item m="1" x="10"/>
        <item m="1" x="13"/>
        <item m="1" x="8"/>
        <item m="1" x="9"/>
        <item x="4"/>
        <item x="1"/>
        <item x="0"/>
        <item m="1" x="12"/>
        <item m="1" x="11"/>
        <item m="1" x="7"/>
        <item m="1" x="14"/>
        <item x="6"/>
        <item t="default"/>
      </items>
    </pivotField>
    <pivotField showAll="0"/>
    <pivotField showAll="0"/>
    <pivotField showAll="0"/>
    <pivotField dataField="1" showAll="0"/>
    <pivotField numFmtId="1" showAll="0"/>
    <pivotField numFmtId="1" showAll="0"/>
    <pivotField showAll="0"/>
    <pivotField numFmtId="1" showAll="0"/>
    <pivotField dataField="1" numFmtId="1" showAll="0"/>
    <pivotField showAll="0"/>
    <pivotField numFmtId="164" showAll="0"/>
    <pivotField numFmtId="165" showAll="0"/>
    <pivotField showAll="0"/>
    <pivotField showAll="0"/>
    <pivotField showAll="0"/>
    <pivotField showAll="0"/>
    <pivotField showAll="0"/>
    <pivotField numFmtId="165" showAll="0"/>
    <pivotField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ragToRow="0" dragToCol="0" dragToPage="0" showAll="0" defaultSubtotal="0"/>
    <pivotField dataField="1" dragToRow="0" dragToCol="0" dragToPage="0" showAll="0" defaultSubtotal="0"/>
  </pivotFields>
  <rowFields count="1">
    <field x="1"/>
  </rowFields>
  <rowItems count="8">
    <i>
      <x v="1"/>
    </i>
    <i>
      <x v="2"/>
    </i>
    <i>
      <x v="3"/>
    </i>
    <i>
      <x v="8"/>
    </i>
    <i>
      <x v="9"/>
    </i>
    <i>
      <x v="10"/>
    </i>
    <i>
      <x v="1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Total Sold Less GOC" fld="10" baseField="0" baseItem="0"/>
    <dataField name="Sum of # Girls" fld="5" baseField="1" baseItem="0"/>
    <dataField name="Sum of Field2" fld="3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girlscouts.lightning.force.com/lightning/r/Report/00O5A000008QX8RUAW/view?queryScope=userFolde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</sheetPr>
  <dimension ref="A1:P106"/>
  <sheetViews>
    <sheetView tabSelected="1" zoomScaleNormal="100" zoomScaleSheetLayoutView="100" workbookViewId="0">
      <selection activeCell="J9" sqref="J9:K9"/>
    </sheetView>
  </sheetViews>
  <sheetFormatPr defaultRowHeight="15" x14ac:dyDescent="0.25"/>
  <cols>
    <col min="1" max="1" width="17.59765625" style="15" customWidth="1"/>
    <col min="2" max="4" width="9.5" style="15" customWidth="1"/>
    <col min="5" max="5" width="9.5" style="16" customWidth="1"/>
    <col min="6" max="9" width="9.5" style="15" customWidth="1"/>
    <col min="10" max="10" width="10.09765625" style="15" customWidth="1"/>
    <col min="11" max="11" width="12.69921875" style="15" customWidth="1"/>
    <col min="12" max="12" width="10.296875" style="15" customWidth="1"/>
    <col min="13" max="14" width="8.5" style="15" customWidth="1"/>
    <col min="15" max="15" width="9" style="15"/>
    <col min="16" max="16" width="8.5" style="17" bestFit="1" customWidth="1"/>
    <col min="17" max="256" width="9" style="15"/>
    <col min="257" max="257" width="2.296875" style="15" customWidth="1"/>
    <col min="258" max="258" width="7.59765625" style="15" customWidth="1"/>
    <col min="259" max="270" width="8.5" style="15" customWidth="1"/>
    <col min="271" max="271" width="9" style="15"/>
    <col min="272" max="272" width="8.5" style="15" bestFit="1" customWidth="1"/>
    <col min="273" max="512" width="9" style="15"/>
    <col min="513" max="513" width="2.296875" style="15" customWidth="1"/>
    <col min="514" max="514" width="7.59765625" style="15" customWidth="1"/>
    <col min="515" max="526" width="8.5" style="15" customWidth="1"/>
    <col min="527" max="527" width="9" style="15"/>
    <col min="528" max="528" width="8.5" style="15" bestFit="1" customWidth="1"/>
    <col min="529" max="768" width="9" style="15"/>
    <col min="769" max="769" width="2.296875" style="15" customWidth="1"/>
    <col min="770" max="770" width="7.59765625" style="15" customWidth="1"/>
    <col min="771" max="782" width="8.5" style="15" customWidth="1"/>
    <col min="783" max="783" width="9" style="15"/>
    <col min="784" max="784" width="8.5" style="15" bestFit="1" customWidth="1"/>
    <col min="785" max="1024" width="9" style="15"/>
    <col min="1025" max="1025" width="2.296875" style="15" customWidth="1"/>
    <col min="1026" max="1026" width="7.59765625" style="15" customWidth="1"/>
    <col min="1027" max="1038" width="8.5" style="15" customWidth="1"/>
    <col min="1039" max="1039" width="9" style="15"/>
    <col min="1040" max="1040" width="8.5" style="15" bestFit="1" customWidth="1"/>
    <col min="1041" max="1280" width="9" style="15"/>
    <col min="1281" max="1281" width="2.296875" style="15" customWidth="1"/>
    <col min="1282" max="1282" width="7.59765625" style="15" customWidth="1"/>
    <col min="1283" max="1294" width="8.5" style="15" customWidth="1"/>
    <col min="1295" max="1295" width="9" style="15"/>
    <col min="1296" max="1296" width="8.5" style="15" bestFit="1" customWidth="1"/>
    <col min="1297" max="1536" width="9" style="15"/>
    <col min="1537" max="1537" width="2.296875" style="15" customWidth="1"/>
    <col min="1538" max="1538" width="7.59765625" style="15" customWidth="1"/>
    <col min="1539" max="1550" width="8.5" style="15" customWidth="1"/>
    <col min="1551" max="1551" width="9" style="15"/>
    <col min="1552" max="1552" width="8.5" style="15" bestFit="1" customWidth="1"/>
    <col min="1553" max="1792" width="9" style="15"/>
    <col min="1793" max="1793" width="2.296875" style="15" customWidth="1"/>
    <col min="1794" max="1794" width="7.59765625" style="15" customWidth="1"/>
    <col min="1795" max="1806" width="8.5" style="15" customWidth="1"/>
    <col min="1807" max="1807" width="9" style="15"/>
    <col min="1808" max="1808" width="8.5" style="15" bestFit="1" customWidth="1"/>
    <col min="1809" max="2048" width="9" style="15"/>
    <col min="2049" max="2049" width="2.296875" style="15" customWidth="1"/>
    <col min="2050" max="2050" width="7.59765625" style="15" customWidth="1"/>
    <col min="2051" max="2062" width="8.5" style="15" customWidth="1"/>
    <col min="2063" max="2063" width="9" style="15"/>
    <col min="2064" max="2064" width="8.5" style="15" bestFit="1" customWidth="1"/>
    <col min="2065" max="2304" width="9" style="15"/>
    <col min="2305" max="2305" width="2.296875" style="15" customWidth="1"/>
    <col min="2306" max="2306" width="7.59765625" style="15" customWidth="1"/>
    <col min="2307" max="2318" width="8.5" style="15" customWidth="1"/>
    <col min="2319" max="2319" width="9" style="15"/>
    <col min="2320" max="2320" width="8.5" style="15" bestFit="1" customWidth="1"/>
    <col min="2321" max="2560" width="9" style="15"/>
    <col min="2561" max="2561" width="2.296875" style="15" customWidth="1"/>
    <col min="2562" max="2562" width="7.59765625" style="15" customWidth="1"/>
    <col min="2563" max="2574" width="8.5" style="15" customWidth="1"/>
    <col min="2575" max="2575" width="9" style="15"/>
    <col min="2576" max="2576" width="8.5" style="15" bestFit="1" customWidth="1"/>
    <col min="2577" max="2816" width="9" style="15"/>
    <col min="2817" max="2817" width="2.296875" style="15" customWidth="1"/>
    <col min="2818" max="2818" width="7.59765625" style="15" customWidth="1"/>
    <col min="2819" max="2830" width="8.5" style="15" customWidth="1"/>
    <col min="2831" max="2831" width="9" style="15"/>
    <col min="2832" max="2832" width="8.5" style="15" bestFit="1" customWidth="1"/>
    <col min="2833" max="3072" width="9" style="15"/>
    <col min="3073" max="3073" width="2.296875" style="15" customWidth="1"/>
    <col min="3074" max="3074" width="7.59765625" style="15" customWidth="1"/>
    <col min="3075" max="3086" width="8.5" style="15" customWidth="1"/>
    <col min="3087" max="3087" width="9" style="15"/>
    <col min="3088" max="3088" width="8.5" style="15" bestFit="1" customWidth="1"/>
    <col min="3089" max="3328" width="9" style="15"/>
    <col min="3329" max="3329" width="2.296875" style="15" customWidth="1"/>
    <col min="3330" max="3330" width="7.59765625" style="15" customWidth="1"/>
    <col min="3331" max="3342" width="8.5" style="15" customWidth="1"/>
    <col min="3343" max="3343" width="9" style="15"/>
    <col min="3344" max="3344" width="8.5" style="15" bestFit="1" customWidth="1"/>
    <col min="3345" max="3584" width="9" style="15"/>
    <col min="3585" max="3585" width="2.296875" style="15" customWidth="1"/>
    <col min="3586" max="3586" width="7.59765625" style="15" customWidth="1"/>
    <col min="3587" max="3598" width="8.5" style="15" customWidth="1"/>
    <col min="3599" max="3599" width="9" style="15"/>
    <col min="3600" max="3600" width="8.5" style="15" bestFit="1" customWidth="1"/>
    <col min="3601" max="3840" width="9" style="15"/>
    <col min="3841" max="3841" width="2.296875" style="15" customWidth="1"/>
    <col min="3842" max="3842" width="7.59765625" style="15" customWidth="1"/>
    <col min="3843" max="3854" width="8.5" style="15" customWidth="1"/>
    <col min="3855" max="3855" width="9" style="15"/>
    <col min="3856" max="3856" width="8.5" style="15" bestFit="1" customWidth="1"/>
    <col min="3857" max="4096" width="9" style="15"/>
    <col min="4097" max="4097" width="2.296875" style="15" customWidth="1"/>
    <col min="4098" max="4098" width="7.59765625" style="15" customWidth="1"/>
    <col min="4099" max="4110" width="8.5" style="15" customWidth="1"/>
    <col min="4111" max="4111" width="9" style="15"/>
    <col min="4112" max="4112" width="8.5" style="15" bestFit="1" customWidth="1"/>
    <col min="4113" max="4352" width="9" style="15"/>
    <col min="4353" max="4353" width="2.296875" style="15" customWidth="1"/>
    <col min="4354" max="4354" width="7.59765625" style="15" customWidth="1"/>
    <col min="4355" max="4366" width="8.5" style="15" customWidth="1"/>
    <col min="4367" max="4367" width="9" style="15"/>
    <col min="4368" max="4368" width="8.5" style="15" bestFit="1" customWidth="1"/>
    <col min="4369" max="4608" width="9" style="15"/>
    <col min="4609" max="4609" width="2.296875" style="15" customWidth="1"/>
    <col min="4610" max="4610" width="7.59765625" style="15" customWidth="1"/>
    <col min="4611" max="4622" width="8.5" style="15" customWidth="1"/>
    <col min="4623" max="4623" width="9" style="15"/>
    <col min="4624" max="4624" width="8.5" style="15" bestFit="1" customWidth="1"/>
    <col min="4625" max="4864" width="9" style="15"/>
    <col min="4865" max="4865" width="2.296875" style="15" customWidth="1"/>
    <col min="4866" max="4866" width="7.59765625" style="15" customWidth="1"/>
    <col min="4867" max="4878" width="8.5" style="15" customWidth="1"/>
    <col min="4879" max="4879" width="9" style="15"/>
    <col min="4880" max="4880" width="8.5" style="15" bestFit="1" customWidth="1"/>
    <col min="4881" max="5120" width="9" style="15"/>
    <col min="5121" max="5121" width="2.296875" style="15" customWidth="1"/>
    <col min="5122" max="5122" width="7.59765625" style="15" customWidth="1"/>
    <col min="5123" max="5134" width="8.5" style="15" customWidth="1"/>
    <col min="5135" max="5135" width="9" style="15"/>
    <col min="5136" max="5136" width="8.5" style="15" bestFit="1" customWidth="1"/>
    <col min="5137" max="5376" width="9" style="15"/>
    <col min="5377" max="5377" width="2.296875" style="15" customWidth="1"/>
    <col min="5378" max="5378" width="7.59765625" style="15" customWidth="1"/>
    <col min="5379" max="5390" width="8.5" style="15" customWidth="1"/>
    <col min="5391" max="5391" width="9" style="15"/>
    <col min="5392" max="5392" width="8.5" style="15" bestFit="1" customWidth="1"/>
    <col min="5393" max="5632" width="9" style="15"/>
    <col min="5633" max="5633" width="2.296875" style="15" customWidth="1"/>
    <col min="5634" max="5634" width="7.59765625" style="15" customWidth="1"/>
    <col min="5635" max="5646" width="8.5" style="15" customWidth="1"/>
    <col min="5647" max="5647" width="9" style="15"/>
    <col min="5648" max="5648" width="8.5" style="15" bestFit="1" customWidth="1"/>
    <col min="5649" max="5888" width="9" style="15"/>
    <col min="5889" max="5889" width="2.296875" style="15" customWidth="1"/>
    <col min="5890" max="5890" width="7.59765625" style="15" customWidth="1"/>
    <col min="5891" max="5902" width="8.5" style="15" customWidth="1"/>
    <col min="5903" max="5903" width="9" style="15"/>
    <col min="5904" max="5904" width="8.5" style="15" bestFit="1" customWidth="1"/>
    <col min="5905" max="6144" width="9" style="15"/>
    <col min="6145" max="6145" width="2.296875" style="15" customWidth="1"/>
    <col min="6146" max="6146" width="7.59765625" style="15" customWidth="1"/>
    <col min="6147" max="6158" width="8.5" style="15" customWidth="1"/>
    <col min="6159" max="6159" width="9" style="15"/>
    <col min="6160" max="6160" width="8.5" style="15" bestFit="1" customWidth="1"/>
    <col min="6161" max="6400" width="9" style="15"/>
    <col min="6401" max="6401" width="2.296875" style="15" customWidth="1"/>
    <col min="6402" max="6402" width="7.59765625" style="15" customWidth="1"/>
    <col min="6403" max="6414" width="8.5" style="15" customWidth="1"/>
    <col min="6415" max="6415" width="9" style="15"/>
    <col min="6416" max="6416" width="8.5" style="15" bestFit="1" customWidth="1"/>
    <col min="6417" max="6656" width="9" style="15"/>
    <col min="6657" max="6657" width="2.296875" style="15" customWidth="1"/>
    <col min="6658" max="6658" width="7.59765625" style="15" customWidth="1"/>
    <col min="6659" max="6670" width="8.5" style="15" customWidth="1"/>
    <col min="6671" max="6671" width="9" style="15"/>
    <col min="6672" max="6672" width="8.5" style="15" bestFit="1" customWidth="1"/>
    <col min="6673" max="6912" width="9" style="15"/>
    <col min="6913" max="6913" width="2.296875" style="15" customWidth="1"/>
    <col min="6914" max="6914" width="7.59765625" style="15" customWidth="1"/>
    <col min="6915" max="6926" width="8.5" style="15" customWidth="1"/>
    <col min="6927" max="6927" width="9" style="15"/>
    <col min="6928" max="6928" width="8.5" style="15" bestFit="1" customWidth="1"/>
    <col min="6929" max="7168" width="9" style="15"/>
    <col min="7169" max="7169" width="2.296875" style="15" customWidth="1"/>
    <col min="7170" max="7170" width="7.59765625" style="15" customWidth="1"/>
    <col min="7171" max="7182" width="8.5" style="15" customWidth="1"/>
    <col min="7183" max="7183" width="9" style="15"/>
    <col min="7184" max="7184" width="8.5" style="15" bestFit="1" customWidth="1"/>
    <col min="7185" max="7424" width="9" style="15"/>
    <col min="7425" max="7425" width="2.296875" style="15" customWidth="1"/>
    <col min="7426" max="7426" width="7.59765625" style="15" customWidth="1"/>
    <col min="7427" max="7438" width="8.5" style="15" customWidth="1"/>
    <col min="7439" max="7439" width="9" style="15"/>
    <col min="7440" max="7440" width="8.5" style="15" bestFit="1" customWidth="1"/>
    <col min="7441" max="7680" width="9" style="15"/>
    <col min="7681" max="7681" width="2.296875" style="15" customWidth="1"/>
    <col min="7682" max="7682" width="7.59765625" style="15" customWidth="1"/>
    <col min="7683" max="7694" width="8.5" style="15" customWidth="1"/>
    <col min="7695" max="7695" width="9" style="15"/>
    <col min="7696" max="7696" width="8.5" style="15" bestFit="1" customWidth="1"/>
    <col min="7697" max="7936" width="9" style="15"/>
    <col min="7937" max="7937" width="2.296875" style="15" customWidth="1"/>
    <col min="7938" max="7938" width="7.59765625" style="15" customWidth="1"/>
    <col min="7939" max="7950" width="8.5" style="15" customWidth="1"/>
    <col min="7951" max="7951" width="9" style="15"/>
    <col min="7952" max="7952" width="8.5" style="15" bestFit="1" customWidth="1"/>
    <col min="7953" max="8192" width="9" style="15"/>
    <col min="8193" max="8193" width="2.296875" style="15" customWidth="1"/>
    <col min="8194" max="8194" width="7.59765625" style="15" customWidth="1"/>
    <col min="8195" max="8206" width="8.5" style="15" customWidth="1"/>
    <col min="8207" max="8207" width="9" style="15"/>
    <col min="8208" max="8208" width="8.5" style="15" bestFit="1" customWidth="1"/>
    <col min="8209" max="8448" width="9" style="15"/>
    <col min="8449" max="8449" width="2.296875" style="15" customWidth="1"/>
    <col min="8450" max="8450" width="7.59765625" style="15" customWidth="1"/>
    <col min="8451" max="8462" width="8.5" style="15" customWidth="1"/>
    <col min="8463" max="8463" width="9" style="15"/>
    <col min="8464" max="8464" width="8.5" style="15" bestFit="1" customWidth="1"/>
    <col min="8465" max="8704" width="9" style="15"/>
    <col min="8705" max="8705" width="2.296875" style="15" customWidth="1"/>
    <col min="8706" max="8706" width="7.59765625" style="15" customWidth="1"/>
    <col min="8707" max="8718" width="8.5" style="15" customWidth="1"/>
    <col min="8719" max="8719" width="9" style="15"/>
    <col min="8720" max="8720" width="8.5" style="15" bestFit="1" customWidth="1"/>
    <col min="8721" max="8960" width="9" style="15"/>
    <col min="8961" max="8961" width="2.296875" style="15" customWidth="1"/>
    <col min="8962" max="8962" width="7.59765625" style="15" customWidth="1"/>
    <col min="8963" max="8974" width="8.5" style="15" customWidth="1"/>
    <col min="8975" max="8975" width="9" style="15"/>
    <col min="8976" max="8976" width="8.5" style="15" bestFit="1" customWidth="1"/>
    <col min="8977" max="9216" width="9" style="15"/>
    <col min="9217" max="9217" width="2.296875" style="15" customWidth="1"/>
    <col min="9218" max="9218" width="7.59765625" style="15" customWidth="1"/>
    <col min="9219" max="9230" width="8.5" style="15" customWidth="1"/>
    <col min="9231" max="9231" width="9" style="15"/>
    <col min="9232" max="9232" width="8.5" style="15" bestFit="1" customWidth="1"/>
    <col min="9233" max="9472" width="9" style="15"/>
    <col min="9473" max="9473" width="2.296875" style="15" customWidth="1"/>
    <col min="9474" max="9474" width="7.59765625" style="15" customWidth="1"/>
    <col min="9475" max="9486" width="8.5" style="15" customWidth="1"/>
    <col min="9487" max="9487" width="9" style="15"/>
    <col min="9488" max="9488" width="8.5" style="15" bestFit="1" customWidth="1"/>
    <col min="9489" max="9728" width="9" style="15"/>
    <col min="9729" max="9729" width="2.296875" style="15" customWidth="1"/>
    <col min="9730" max="9730" width="7.59765625" style="15" customWidth="1"/>
    <col min="9731" max="9742" width="8.5" style="15" customWidth="1"/>
    <col min="9743" max="9743" width="9" style="15"/>
    <col min="9744" max="9744" width="8.5" style="15" bestFit="1" customWidth="1"/>
    <col min="9745" max="9984" width="9" style="15"/>
    <col min="9985" max="9985" width="2.296875" style="15" customWidth="1"/>
    <col min="9986" max="9986" width="7.59765625" style="15" customWidth="1"/>
    <col min="9987" max="9998" width="8.5" style="15" customWidth="1"/>
    <col min="9999" max="9999" width="9" style="15"/>
    <col min="10000" max="10000" width="8.5" style="15" bestFit="1" customWidth="1"/>
    <col min="10001" max="10240" width="9" style="15"/>
    <col min="10241" max="10241" width="2.296875" style="15" customWidth="1"/>
    <col min="10242" max="10242" width="7.59765625" style="15" customWidth="1"/>
    <col min="10243" max="10254" width="8.5" style="15" customWidth="1"/>
    <col min="10255" max="10255" width="9" style="15"/>
    <col min="10256" max="10256" width="8.5" style="15" bestFit="1" customWidth="1"/>
    <col min="10257" max="10496" width="9" style="15"/>
    <col min="10497" max="10497" width="2.296875" style="15" customWidth="1"/>
    <col min="10498" max="10498" width="7.59765625" style="15" customWidth="1"/>
    <col min="10499" max="10510" width="8.5" style="15" customWidth="1"/>
    <col min="10511" max="10511" width="9" style="15"/>
    <col min="10512" max="10512" width="8.5" style="15" bestFit="1" customWidth="1"/>
    <col min="10513" max="10752" width="9" style="15"/>
    <col min="10753" max="10753" width="2.296875" style="15" customWidth="1"/>
    <col min="10754" max="10754" width="7.59765625" style="15" customWidth="1"/>
    <col min="10755" max="10766" width="8.5" style="15" customWidth="1"/>
    <col min="10767" max="10767" width="9" style="15"/>
    <col min="10768" max="10768" width="8.5" style="15" bestFit="1" customWidth="1"/>
    <col min="10769" max="11008" width="9" style="15"/>
    <col min="11009" max="11009" width="2.296875" style="15" customWidth="1"/>
    <col min="11010" max="11010" width="7.59765625" style="15" customWidth="1"/>
    <col min="11011" max="11022" width="8.5" style="15" customWidth="1"/>
    <col min="11023" max="11023" width="9" style="15"/>
    <col min="11024" max="11024" width="8.5" style="15" bestFit="1" customWidth="1"/>
    <col min="11025" max="11264" width="9" style="15"/>
    <col min="11265" max="11265" width="2.296875" style="15" customWidth="1"/>
    <col min="11266" max="11266" width="7.59765625" style="15" customWidth="1"/>
    <col min="11267" max="11278" width="8.5" style="15" customWidth="1"/>
    <col min="11279" max="11279" width="9" style="15"/>
    <col min="11280" max="11280" width="8.5" style="15" bestFit="1" customWidth="1"/>
    <col min="11281" max="11520" width="9" style="15"/>
    <col min="11521" max="11521" width="2.296875" style="15" customWidth="1"/>
    <col min="11522" max="11522" width="7.59765625" style="15" customWidth="1"/>
    <col min="11523" max="11534" width="8.5" style="15" customWidth="1"/>
    <col min="11535" max="11535" width="9" style="15"/>
    <col min="11536" max="11536" width="8.5" style="15" bestFit="1" customWidth="1"/>
    <col min="11537" max="11776" width="9" style="15"/>
    <col min="11777" max="11777" width="2.296875" style="15" customWidth="1"/>
    <col min="11778" max="11778" width="7.59765625" style="15" customWidth="1"/>
    <col min="11779" max="11790" width="8.5" style="15" customWidth="1"/>
    <col min="11791" max="11791" width="9" style="15"/>
    <col min="11792" max="11792" width="8.5" style="15" bestFit="1" customWidth="1"/>
    <col min="11793" max="12032" width="9" style="15"/>
    <col min="12033" max="12033" width="2.296875" style="15" customWidth="1"/>
    <col min="12034" max="12034" width="7.59765625" style="15" customWidth="1"/>
    <col min="12035" max="12046" width="8.5" style="15" customWidth="1"/>
    <col min="12047" max="12047" width="9" style="15"/>
    <col min="12048" max="12048" width="8.5" style="15" bestFit="1" customWidth="1"/>
    <col min="12049" max="12288" width="9" style="15"/>
    <col min="12289" max="12289" width="2.296875" style="15" customWidth="1"/>
    <col min="12290" max="12290" width="7.59765625" style="15" customWidth="1"/>
    <col min="12291" max="12302" width="8.5" style="15" customWidth="1"/>
    <col min="12303" max="12303" width="9" style="15"/>
    <col min="12304" max="12304" width="8.5" style="15" bestFit="1" customWidth="1"/>
    <col min="12305" max="12544" width="9" style="15"/>
    <col min="12545" max="12545" width="2.296875" style="15" customWidth="1"/>
    <col min="12546" max="12546" width="7.59765625" style="15" customWidth="1"/>
    <col min="12547" max="12558" width="8.5" style="15" customWidth="1"/>
    <col min="12559" max="12559" width="9" style="15"/>
    <col min="12560" max="12560" width="8.5" style="15" bestFit="1" customWidth="1"/>
    <col min="12561" max="12800" width="9" style="15"/>
    <col min="12801" max="12801" width="2.296875" style="15" customWidth="1"/>
    <col min="12802" max="12802" width="7.59765625" style="15" customWidth="1"/>
    <col min="12803" max="12814" width="8.5" style="15" customWidth="1"/>
    <col min="12815" max="12815" width="9" style="15"/>
    <col min="12816" max="12816" width="8.5" style="15" bestFit="1" customWidth="1"/>
    <col min="12817" max="13056" width="9" style="15"/>
    <col min="13057" max="13057" width="2.296875" style="15" customWidth="1"/>
    <col min="13058" max="13058" width="7.59765625" style="15" customWidth="1"/>
    <col min="13059" max="13070" width="8.5" style="15" customWidth="1"/>
    <col min="13071" max="13071" width="9" style="15"/>
    <col min="13072" max="13072" width="8.5" style="15" bestFit="1" customWidth="1"/>
    <col min="13073" max="13312" width="9" style="15"/>
    <col min="13313" max="13313" width="2.296875" style="15" customWidth="1"/>
    <col min="13314" max="13314" width="7.59765625" style="15" customWidth="1"/>
    <col min="13315" max="13326" width="8.5" style="15" customWidth="1"/>
    <col min="13327" max="13327" width="9" style="15"/>
    <col min="13328" max="13328" width="8.5" style="15" bestFit="1" customWidth="1"/>
    <col min="13329" max="13568" width="9" style="15"/>
    <col min="13569" max="13569" width="2.296875" style="15" customWidth="1"/>
    <col min="13570" max="13570" width="7.59765625" style="15" customWidth="1"/>
    <col min="13571" max="13582" width="8.5" style="15" customWidth="1"/>
    <col min="13583" max="13583" width="9" style="15"/>
    <col min="13584" max="13584" width="8.5" style="15" bestFit="1" customWidth="1"/>
    <col min="13585" max="13824" width="9" style="15"/>
    <col min="13825" max="13825" width="2.296875" style="15" customWidth="1"/>
    <col min="13826" max="13826" width="7.59765625" style="15" customWidth="1"/>
    <col min="13827" max="13838" width="8.5" style="15" customWidth="1"/>
    <col min="13839" max="13839" width="9" style="15"/>
    <col min="13840" max="13840" width="8.5" style="15" bestFit="1" customWidth="1"/>
    <col min="13841" max="14080" width="9" style="15"/>
    <col min="14081" max="14081" width="2.296875" style="15" customWidth="1"/>
    <col min="14082" max="14082" width="7.59765625" style="15" customWidth="1"/>
    <col min="14083" max="14094" width="8.5" style="15" customWidth="1"/>
    <col min="14095" max="14095" width="9" style="15"/>
    <col min="14096" max="14096" width="8.5" style="15" bestFit="1" customWidth="1"/>
    <col min="14097" max="14336" width="9" style="15"/>
    <col min="14337" max="14337" width="2.296875" style="15" customWidth="1"/>
    <col min="14338" max="14338" width="7.59765625" style="15" customWidth="1"/>
    <col min="14339" max="14350" width="8.5" style="15" customWidth="1"/>
    <col min="14351" max="14351" width="9" style="15"/>
    <col min="14352" max="14352" width="8.5" style="15" bestFit="1" customWidth="1"/>
    <col min="14353" max="14592" width="9" style="15"/>
    <col min="14593" max="14593" width="2.296875" style="15" customWidth="1"/>
    <col min="14594" max="14594" width="7.59765625" style="15" customWidth="1"/>
    <col min="14595" max="14606" width="8.5" style="15" customWidth="1"/>
    <col min="14607" max="14607" width="9" style="15"/>
    <col min="14608" max="14608" width="8.5" style="15" bestFit="1" customWidth="1"/>
    <col min="14609" max="14848" width="9" style="15"/>
    <col min="14849" max="14849" width="2.296875" style="15" customWidth="1"/>
    <col min="14850" max="14850" width="7.59765625" style="15" customWidth="1"/>
    <col min="14851" max="14862" width="8.5" style="15" customWidth="1"/>
    <col min="14863" max="14863" width="9" style="15"/>
    <col min="14864" max="14864" width="8.5" style="15" bestFit="1" customWidth="1"/>
    <col min="14865" max="15104" width="9" style="15"/>
    <col min="15105" max="15105" width="2.296875" style="15" customWidth="1"/>
    <col min="15106" max="15106" width="7.59765625" style="15" customWidth="1"/>
    <col min="15107" max="15118" width="8.5" style="15" customWidth="1"/>
    <col min="15119" max="15119" width="9" style="15"/>
    <col min="15120" max="15120" width="8.5" style="15" bestFit="1" customWidth="1"/>
    <col min="15121" max="15360" width="9" style="15"/>
    <col min="15361" max="15361" width="2.296875" style="15" customWidth="1"/>
    <col min="15362" max="15362" width="7.59765625" style="15" customWidth="1"/>
    <col min="15363" max="15374" width="8.5" style="15" customWidth="1"/>
    <col min="15375" max="15375" width="9" style="15"/>
    <col min="15376" max="15376" width="8.5" style="15" bestFit="1" customWidth="1"/>
    <col min="15377" max="15616" width="9" style="15"/>
    <col min="15617" max="15617" width="2.296875" style="15" customWidth="1"/>
    <col min="15618" max="15618" width="7.59765625" style="15" customWidth="1"/>
    <col min="15619" max="15630" width="8.5" style="15" customWidth="1"/>
    <col min="15631" max="15631" width="9" style="15"/>
    <col min="15632" max="15632" width="8.5" style="15" bestFit="1" customWidth="1"/>
    <col min="15633" max="15872" width="9" style="15"/>
    <col min="15873" max="15873" width="2.296875" style="15" customWidth="1"/>
    <col min="15874" max="15874" width="7.59765625" style="15" customWidth="1"/>
    <col min="15875" max="15886" width="8.5" style="15" customWidth="1"/>
    <col min="15887" max="15887" width="9" style="15"/>
    <col min="15888" max="15888" width="8.5" style="15" bestFit="1" customWidth="1"/>
    <col min="15889" max="16128" width="9" style="15"/>
    <col min="16129" max="16129" width="2.296875" style="15" customWidth="1"/>
    <col min="16130" max="16130" width="7.59765625" style="15" customWidth="1"/>
    <col min="16131" max="16142" width="8.5" style="15" customWidth="1"/>
    <col min="16143" max="16143" width="9" style="15"/>
    <col min="16144" max="16144" width="8.5" style="15" bestFit="1" customWidth="1"/>
    <col min="16145" max="16384" width="9" style="15"/>
  </cols>
  <sheetData>
    <row r="1" spans="1:16" ht="50.25" customHeight="1" x14ac:dyDescent="0.25">
      <c r="D1" s="196" t="s">
        <v>158</v>
      </c>
      <c r="E1" s="196"/>
      <c r="F1" s="196"/>
      <c r="G1" s="196"/>
      <c r="H1" s="196"/>
      <c r="I1" s="196"/>
      <c r="J1" s="196"/>
      <c r="K1" s="196"/>
    </row>
    <row r="2" spans="1:16" ht="60" customHeight="1" x14ac:dyDescent="0.25">
      <c r="E2" s="183" t="s">
        <v>44</v>
      </c>
      <c r="F2" s="183"/>
      <c r="G2" s="183"/>
      <c r="H2" s="183"/>
      <c r="I2" s="183"/>
      <c r="J2" s="183"/>
      <c r="K2" s="183"/>
    </row>
    <row r="3" spans="1:16" ht="32.25" customHeight="1" x14ac:dyDescent="0.25">
      <c r="A3" s="199" t="s">
        <v>181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P3" s="18"/>
    </row>
    <row r="4" spans="1:16" ht="15" customHeight="1" x14ac:dyDescent="0.25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P4" s="18"/>
    </row>
    <row r="5" spans="1:16" ht="15" customHeight="1" x14ac:dyDescent="0.25">
      <c r="A5" s="199"/>
      <c r="B5" s="199"/>
      <c r="C5" s="199"/>
      <c r="D5" s="199"/>
      <c r="E5" s="199"/>
      <c r="F5" s="199"/>
      <c r="G5" s="199"/>
      <c r="H5" s="199"/>
      <c r="I5" s="199"/>
      <c r="J5" s="199"/>
      <c r="K5" s="199"/>
      <c r="P5" s="15"/>
    </row>
    <row r="6" spans="1:16" ht="15" customHeight="1" x14ac:dyDescent="0.25">
      <c r="A6" s="199"/>
      <c r="B6" s="199"/>
      <c r="C6" s="199"/>
      <c r="D6" s="199"/>
      <c r="E6" s="199"/>
      <c r="F6" s="199"/>
      <c r="G6" s="199"/>
      <c r="H6" s="199"/>
      <c r="I6" s="199"/>
      <c r="J6" s="199"/>
      <c r="K6" s="199"/>
      <c r="P6" s="15"/>
    </row>
    <row r="7" spans="1:16" ht="2.5499999999999998" customHeight="1" x14ac:dyDescent="0.25">
      <c r="A7" s="199"/>
      <c r="B7" s="199"/>
      <c r="C7" s="199"/>
      <c r="D7" s="199"/>
      <c r="E7" s="199"/>
      <c r="F7" s="199"/>
      <c r="G7" s="199"/>
      <c r="H7" s="199"/>
      <c r="I7" s="199"/>
      <c r="J7" s="199"/>
      <c r="K7" s="199"/>
      <c r="P7" s="15"/>
    </row>
    <row r="8" spans="1:16" ht="15" customHeight="1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P8" s="15"/>
    </row>
    <row r="9" spans="1:16" ht="17.399999999999999" x14ac:dyDescent="0.3">
      <c r="A9" s="72" t="s">
        <v>160</v>
      </c>
      <c r="B9" s="22" t="s">
        <v>161</v>
      </c>
      <c r="C9" s="20"/>
      <c r="G9" s="21"/>
      <c r="H9" s="22"/>
      <c r="I9" s="20"/>
      <c r="J9" s="200" t="s">
        <v>46</v>
      </c>
      <c r="K9" s="201"/>
    </row>
    <row r="11" spans="1:16" ht="17.399999999999999" x14ac:dyDescent="0.3">
      <c r="A11" s="72" t="s">
        <v>162</v>
      </c>
      <c r="B11" s="22" t="s">
        <v>163</v>
      </c>
      <c r="J11" s="200" t="s">
        <v>741</v>
      </c>
      <c r="K11" s="201"/>
      <c r="P11" s="23"/>
    </row>
    <row r="12" spans="1:16" ht="15.6" x14ac:dyDescent="0.3">
      <c r="B12" s="71" t="s">
        <v>159</v>
      </c>
      <c r="P12" s="23"/>
    </row>
    <row r="13" spans="1:16" ht="17.399999999999999" x14ac:dyDescent="0.3">
      <c r="A13" s="72" t="s">
        <v>164</v>
      </c>
      <c r="B13" s="22" t="s">
        <v>197</v>
      </c>
      <c r="J13" s="200">
        <v>10</v>
      </c>
      <c r="K13" s="201"/>
      <c r="P13" s="23"/>
    </row>
    <row r="14" spans="1:16" x14ac:dyDescent="0.25">
      <c r="E14" s="15"/>
    </row>
    <row r="15" spans="1:16" s="24" customFormat="1" ht="13.2" hidden="1" x14ac:dyDescent="0.25">
      <c r="B15" s="25"/>
      <c r="C15" s="26">
        <v>7.4999999999999997E-2</v>
      </c>
      <c r="D15" s="27">
        <v>0.11749999999999999</v>
      </c>
      <c r="E15" s="28">
        <v>0.1125</v>
      </c>
      <c r="F15" s="29">
        <v>0.2225</v>
      </c>
      <c r="G15" s="30">
        <v>6.25E-2</v>
      </c>
      <c r="H15" s="31">
        <v>0.13250000000000001</v>
      </c>
      <c r="I15" s="32">
        <v>0.27750000000000002</v>
      </c>
      <c r="J15" s="33">
        <f>SUM(C15:I15)</f>
        <v>1</v>
      </c>
      <c r="P15" s="34"/>
    </row>
    <row r="16" spans="1:16" s="4" customFormat="1" ht="18.75" customHeight="1" x14ac:dyDescent="0.4">
      <c r="D16" s="184">
        <f>+K21</f>
        <v>247</v>
      </c>
      <c r="E16" s="185"/>
      <c r="F16" s="185"/>
      <c r="G16" s="190" t="s">
        <v>747</v>
      </c>
      <c r="H16" s="190"/>
      <c r="I16" s="191"/>
      <c r="J16" s="6"/>
      <c r="K16" s="7"/>
    </row>
    <row r="17" spans="1:12" s="4" customFormat="1" ht="18.75" customHeight="1" x14ac:dyDescent="0.4">
      <c r="D17" s="186"/>
      <c r="E17" s="187"/>
      <c r="F17" s="187"/>
      <c r="G17" s="192"/>
      <c r="H17" s="192"/>
      <c r="I17" s="193"/>
      <c r="J17" s="6"/>
      <c r="K17" s="7"/>
    </row>
    <row r="18" spans="1:12" s="4" customFormat="1" ht="36.6" customHeight="1" x14ac:dyDescent="0.4">
      <c r="D18" s="188"/>
      <c r="E18" s="189"/>
      <c r="F18" s="189"/>
      <c r="G18" s="194"/>
      <c r="H18" s="194"/>
      <c r="I18" s="195"/>
      <c r="J18" s="6"/>
      <c r="K18" s="7"/>
    </row>
    <row r="19" spans="1:12" s="4" customFormat="1" ht="19.2" x14ac:dyDescent="0.45">
      <c r="A19" s="75" t="s">
        <v>33</v>
      </c>
    </row>
    <row r="20" spans="1:12" s="4" customFormat="1" ht="16.8" x14ac:dyDescent="0.4">
      <c r="A20" s="8"/>
      <c r="B20" s="173" t="s">
        <v>193</v>
      </c>
      <c r="C20" s="109" t="s">
        <v>165</v>
      </c>
      <c r="D20" s="110" t="s">
        <v>34</v>
      </c>
      <c r="E20" s="111" t="s">
        <v>35</v>
      </c>
      <c r="F20" s="112" t="s">
        <v>36</v>
      </c>
      <c r="G20" s="113" t="s">
        <v>37</v>
      </c>
      <c r="H20" s="114" t="s">
        <v>38</v>
      </c>
      <c r="I20" s="115" t="s">
        <v>43</v>
      </c>
      <c r="J20" s="116" t="s">
        <v>39</v>
      </c>
      <c r="K20" s="117" t="s">
        <v>40</v>
      </c>
      <c r="L20" s="15"/>
    </row>
    <row r="21" spans="1:12" s="4" customFormat="1" ht="50.4" x14ac:dyDescent="0.4">
      <c r="A21" s="73" t="s">
        <v>172</v>
      </c>
      <c r="B21" s="174">
        <f>ROUND(0.75*$J$13*$G$87*$G$104*$A$74/12,0)</f>
        <v>25</v>
      </c>
      <c r="C21" s="118">
        <f>ROUND(0.75*$J$13*$G$87*$G$104*$B$74/12,0)</f>
        <v>17</v>
      </c>
      <c r="D21" s="119">
        <f>ROUND(0.75*$J$13*$G$87*$G$104*$C$74/12,0)</f>
        <v>12</v>
      </c>
      <c r="E21" s="120">
        <f>ROUND(0.75*$J$13*$G$87*$G$104*$D$74/12,0)</f>
        <v>15</v>
      </c>
      <c r="F21" s="121">
        <f>ROUND(0.75*$J$13*$G$87*$G$104*$E$74/12,0)</f>
        <v>54</v>
      </c>
      <c r="G21" s="122">
        <f>ROUND(0.75*$J$13*$G$87*$G$104*$F$74/12,0)</f>
        <v>42</v>
      </c>
      <c r="H21" s="123">
        <f>ROUND(0.75*$J$13*$G$87*$G$104*$G$74/12,0)</f>
        <v>52</v>
      </c>
      <c r="I21" s="124">
        <f>ROUND(0.75*$J$13*$G$87*$G$104*$H$74/12,0)</f>
        <v>20</v>
      </c>
      <c r="J21" s="125">
        <f>ROUND(0.75*$J$13*$G$87*$G$104*$I$74/12,0)</f>
        <v>10</v>
      </c>
      <c r="K21" s="126">
        <f>SUM(B21:J21)</f>
        <v>247</v>
      </c>
      <c r="L21" s="127" t="s">
        <v>27</v>
      </c>
    </row>
    <row r="22" spans="1:12" s="4" customFormat="1" ht="10.050000000000001" customHeight="1" x14ac:dyDescent="0.4">
      <c r="A22" s="74"/>
      <c r="B22" s="74"/>
      <c r="C22" s="128"/>
      <c r="D22" s="128"/>
      <c r="E22" s="128"/>
      <c r="F22" s="128"/>
      <c r="G22" s="128"/>
      <c r="H22" s="128"/>
      <c r="I22" s="128"/>
      <c r="J22" s="128"/>
      <c r="K22" s="128"/>
      <c r="L22" s="128"/>
    </row>
    <row r="23" spans="1:12" s="4" customFormat="1" ht="48" x14ac:dyDescent="0.4">
      <c r="A23" s="108" t="s">
        <v>173</v>
      </c>
      <c r="B23" s="174">
        <f>ROUND(B21*12/$J$13,0)</f>
        <v>30</v>
      </c>
      <c r="C23" s="118">
        <f>ROUND(C21*12/$J$13,0)</f>
        <v>20</v>
      </c>
      <c r="D23" s="119">
        <f t="shared" ref="D23:J23" si="0">ROUND(D21*12/$J$13,0)</f>
        <v>14</v>
      </c>
      <c r="E23" s="120">
        <f t="shared" si="0"/>
        <v>18</v>
      </c>
      <c r="F23" s="121">
        <f t="shared" si="0"/>
        <v>65</v>
      </c>
      <c r="G23" s="122">
        <f t="shared" si="0"/>
        <v>50</v>
      </c>
      <c r="H23" s="123">
        <f t="shared" si="0"/>
        <v>62</v>
      </c>
      <c r="I23" s="124">
        <f t="shared" si="0"/>
        <v>24</v>
      </c>
      <c r="J23" s="125">
        <f t="shared" si="0"/>
        <v>12</v>
      </c>
      <c r="K23" s="126">
        <f>ROUND(K21*12/$J$13,0)</f>
        <v>296</v>
      </c>
      <c r="L23" s="129" t="s">
        <v>167</v>
      </c>
    </row>
    <row r="24" spans="1:12" s="4" customFormat="1" ht="10.050000000000001" customHeight="1" x14ac:dyDescent="0.4">
      <c r="D24" s="5"/>
    </row>
    <row r="25" spans="1:12" s="4" customFormat="1" ht="10.050000000000001" customHeight="1" x14ac:dyDescent="0.4">
      <c r="D25" s="5"/>
    </row>
    <row r="26" spans="1:12" ht="17.399999999999999" x14ac:dyDescent="0.3">
      <c r="A26" s="76" t="s">
        <v>180</v>
      </c>
      <c r="B26" s="22" t="s">
        <v>178</v>
      </c>
    </row>
    <row r="27" spans="1:12" s="4" customFormat="1" ht="10.050000000000001" customHeight="1" x14ac:dyDescent="0.4">
      <c r="D27" s="5"/>
    </row>
    <row r="28" spans="1:12" s="4" customFormat="1" ht="18.600000000000001" x14ac:dyDescent="0.4">
      <c r="A28" s="98" t="s">
        <v>168</v>
      </c>
      <c r="B28" s="99"/>
      <c r="C28" s="99"/>
      <c r="D28" s="202">
        <v>45723</v>
      </c>
      <c r="E28" s="202"/>
      <c r="F28" s="99"/>
      <c r="G28" s="99"/>
      <c r="H28" s="99"/>
      <c r="I28" s="99"/>
      <c r="J28" s="99"/>
      <c r="K28" s="100"/>
    </row>
    <row r="29" spans="1:12" s="4" customFormat="1" ht="18" customHeight="1" x14ac:dyDescent="0.4">
      <c r="A29" s="101" t="s">
        <v>169</v>
      </c>
      <c r="B29" s="15"/>
      <c r="C29" s="15"/>
      <c r="D29" s="16"/>
      <c r="E29" s="15"/>
      <c r="F29" s="15"/>
      <c r="G29" s="15"/>
      <c r="H29" s="15"/>
      <c r="I29" s="15"/>
      <c r="J29" s="197">
        <f>((B21+C21+D21+E21+F21+G21+H21+I21+J21)*72)*0.25</f>
        <v>4446</v>
      </c>
      <c r="K29" s="198"/>
    </row>
    <row r="30" spans="1:12" s="4" customFormat="1" ht="18.600000000000001" x14ac:dyDescent="0.4">
      <c r="A30" s="101" t="s">
        <v>170</v>
      </c>
      <c r="B30" s="15"/>
      <c r="C30" s="15"/>
      <c r="D30" s="16"/>
      <c r="E30" s="15"/>
      <c r="F30" s="15"/>
      <c r="G30" s="15"/>
      <c r="H30" s="76">
        <f>ROUNDUP(J29/6,0)</f>
        <v>741</v>
      </c>
      <c r="I30" s="22" t="s">
        <v>749</v>
      </c>
      <c r="J30" s="15"/>
      <c r="K30" s="102"/>
    </row>
    <row r="31" spans="1:12" s="4" customFormat="1" ht="18.600000000000001" x14ac:dyDescent="0.4">
      <c r="A31" s="101" t="s">
        <v>42</v>
      </c>
      <c r="B31" s="15"/>
      <c r="C31" s="15"/>
      <c r="D31" s="15"/>
      <c r="E31" s="76">
        <f>ROUNDUP(H30/J13,0)</f>
        <v>75</v>
      </c>
      <c r="F31" s="22" t="s">
        <v>171</v>
      </c>
      <c r="G31" s="15"/>
      <c r="H31" s="15"/>
      <c r="I31" s="15"/>
      <c r="J31" s="15"/>
      <c r="K31" s="102"/>
    </row>
    <row r="32" spans="1:12" s="4" customFormat="1" ht="16.8" x14ac:dyDescent="0.4">
      <c r="A32" s="103"/>
      <c r="B32" s="15"/>
      <c r="C32" s="15"/>
      <c r="D32" s="16"/>
      <c r="E32" s="15"/>
      <c r="F32" s="15"/>
      <c r="G32" s="15"/>
      <c r="H32" s="15"/>
      <c r="I32" s="15"/>
      <c r="J32" s="15"/>
      <c r="K32" s="102"/>
    </row>
    <row r="33" spans="1:16" s="4" customFormat="1" ht="16.8" x14ac:dyDescent="0.4">
      <c r="A33" s="104" t="s">
        <v>736</v>
      </c>
      <c r="B33" s="105"/>
      <c r="C33" s="105"/>
      <c r="D33" s="106"/>
      <c r="E33" s="105"/>
      <c r="F33" s="105"/>
      <c r="G33" s="105"/>
      <c r="H33" s="105"/>
      <c r="I33" s="105"/>
      <c r="J33" s="105"/>
      <c r="K33" s="107"/>
    </row>
    <row r="36" spans="1:16" s="47" customFormat="1" hidden="1" x14ac:dyDescent="0.25">
      <c r="E36" s="48"/>
      <c r="P36" s="49"/>
    </row>
    <row r="74" spans="1:10" s="13" customFormat="1" ht="14.4" hidden="1" x14ac:dyDescent="0.35">
      <c r="A74" s="208">
        <v>0.1</v>
      </c>
      <c r="B74" s="9">
        <v>7.0000000000000007E-2</v>
      </c>
      <c r="C74" s="10">
        <v>0.05</v>
      </c>
      <c r="D74" s="11">
        <v>0.06</v>
      </c>
      <c r="E74" s="12">
        <v>0.22</v>
      </c>
      <c r="F74" s="42">
        <v>0.17</v>
      </c>
      <c r="G74" s="43">
        <v>0.21</v>
      </c>
      <c r="H74" s="44">
        <v>0.08</v>
      </c>
      <c r="I74" s="46">
        <v>0.04</v>
      </c>
      <c r="J74" s="14" t="s">
        <v>59</v>
      </c>
    </row>
    <row r="75" spans="1:10" hidden="1" x14ac:dyDescent="0.25"/>
    <row r="76" spans="1:10" hidden="1" x14ac:dyDescent="0.25"/>
    <row r="77" spans="1:10" hidden="1" x14ac:dyDescent="0.25">
      <c r="B77" s="15" t="s">
        <v>737</v>
      </c>
    </row>
    <row r="78" spans="1:10" hidden="1" x14ac:dyDescent="0.25">
      <c r="C78" s="15" t="s">
        <v>46</v>
      </c>
      <c r="E78" s="18">
        <f>GETPIVOTDATA("PGA",'PGAs by PAL'!$A$4,"Level","DAISY")</f>
        <v>317.10429447852761</v>
      </c>
      <c r="G78" s="93">
        <f>IF(J$9=C78,E78,0)</f>
        <v>317.10429447852761</v>
      </c>
    </row>
    <row r="79" spans="1:10" hidden="1" x14ac:dyDescent="0.25">
      <c r="C79" s="15" t="s">
        <v>45</v>
      </c>
      <c r="E79" s="18">
        <f>GETPIVOTDATA("PGA",'PGAs by PAL'!$A$5,"Level","BR")</f>
        <v>360.3326923076923</v>
      </c>
      <c r="G79" s="15">
        <f>IF(J$9=C79,E79,0)</f>
        <v>0</v>
      </c>
    </row>
    <row r="80" spans="1:10" hidden="1" x14ac:dyDescent="0.25">
      <c r="C80" s="15" t="s">
        <v>47</v>
      </c>
      <c r="E80" s="18">
        <f>GETPIVOTDATA("PGA",'PGAs by PAL'!$A$6,"Level","JR")</f>
        <v>413.59467455621302</v>
      </c>
      <c r="G80" s="15">
        <f>IF(J$9=C80,E80,0)</f>
        <v>0</v>
      </c>
    </row>
    <row r="81" spans="2:7" hidden="1" x14ac:dyDescent="0.25">
      <c r="C81" s="15" t="s">
        <v>48</v>
      </c>
      <c r="E81" s="18">
        <f>GETPIVOTDATA("PGA",'PGAs by PAL'!$A$7,"Level","CAD")</f>
        <v>390.12643678160919</v>
      </c>
      <c r="G81" s="15">
        <f t="shared" ref="G81:G84" si="1">IF(J$9=C81,E81,0)</f>
        <v>0</v>
      </c>
    </row>
    <row r="82" spans="2:7" hidden="1" x14ac:dyDescent="0.25">
      <c r="C82" s="15" t="s">
        <v>49</v>
      </c>
      <c r="E82" s="18">
        <f>GETPIVOTDATA("PGA",'PGAs by PAL'!$A$8,"Level","SR")</f>
        <v>383.86956521739131</v>
      </c>
      <c r="G82" s="15">
        <f t="shared" si="1"/>
        <v>0</v>
      </c>
    </row>
    <row r="83" spans="2:7" hidden="1" x14ac:dyDescent="0.25">
      <c r="C83" s="15" t="s">
        <v>50</v>
      </c>
      <c r="E83" s="18">
        <f>GETPIVOTDATA("PGA",'PGAs by PAL'!$A$9,"Level","AMB")</f>
        <v>272.37209302325579</v>
      </c>
      <c r="G83" s="15">
        <f t="shared" si="1"/>
        <v>0</v>
      </c>
    </row>
    <row r="84" spans="2:7" hidden="1" x14ac:dyDescent="0.25">
      <c r="C84" s="15" t="s">
        <v>51</v>
      </c>
      <c r="E84" s="18">
        <f>GETPIVOTDATA("PGA",'PGAs by PAL'!$A$11,"Level","OTHER")</f>
        <v>351.37370994024985</v>
      </c>
      <c r="G84" s="15">
        <f t="shared" si="1"/>
        <v>0</v>
      </c>
    </row>
    <row r="85" spans="2:7" hidden="1" x14ac:dyDescent="0.25">
      <c r="C85" s="15" t="s">
        <v>52</v>
      </c>
      <c r="E85" s="18">
        <f>GETPIVOTDATA("PGA",'PGAs by PAL'!$A$10,"Level","GRP")</f>
        <v>101.66666666666667</v>
      </c>
      <c r="G85" s="15">
        <f>IF(J$9=C85,E85,0)</f>
        <v>0</v>
      </c>
    </row>
    <row r="86" spans="2:7" hidden="1" x14ac:dyDescent="0.25">
      <c r="E86" s="23"/>
    </row>
    <row r="87" spans="2:7" hidden="1" x14ac:dyDescent="0.25">
      <c r="E87" s="23">
        <f>GETPIVOTDATA("PGA",'PGAs by PAL'!A3)</f>
        <v>359.90534262485482</v>
      </c>
      <c r="G87" s="93">
        <f>SUM(G78:G86)</f>
        <v>317.10429447852761</v>
      </c>
    </row>
    <row r="88" spans="2:7" hidden="1" x14ac:dyDescent="0.25">
      <c r="B88" s="15" t="s">
        <v>738</v>
      </c>
    </row>
    <row r="89" spans="2:7" hidden="1" x14ac:dyDescent="0.25">
      <c r="C89" t="s">
        <v>745</v>
      </c>
      <c r="E89" s="35">
        <f>'PGAs by Area'!E3</f>
        <v>1.2</v>
      </c>
      <c r="G89" s="15">
        <f>IF(J$11=C89,E89,0)</f>
        <v>0</v>
      </c>
    </row>
    <row r="90" spans="2:7" hidden="1" x14ac:dyDescent="0.25">
      <c r="C90" t="s">
        <v>742</v>
      </c>
      <c r="E90" s="35">
        <f>'PGAs by Area'!E4</f>
        <v>0.89</v>
      </c>
      <c r="G90" s="15">
        <f>IF(J$11=C90,E90,0)</f>
        <v>0</v>
      </c>
    </row>
    <row r="91" spans="2:7" hidden="1" x14ac:dyDescent="0.25">
      <c r="C91" t="s">
        <v>741</v>
      </c>
      <c r="E91" s="35">
        <f>'PGAs by Area'!E5</f>
        <v>1.24</v>
      </c>
      <c r="G91" s="15">
        <f>IF(J$11=C91,E91,0)</f>
        <v>1.24</v>
      </c>
    </row>
    <row r="92" spans="2:7" hidden="1" x14ac:dyDescent="0.25">
      <c r="C92" t="s">
        <v>743</v>
      </c>
      <c r="E92" s="35">
        <f>'PGAs by Area'!E6</f>
        <v>1</v>
      </c>
      <c r="G92" s="15">
        <f t="shared" ref="G92:G94" si="2">IF(J$11=C92,E92,0)</f>
        <v>0</v>
      </c>
    </row>
    <row r="93" spans="2:7" hidden="1" x14ac:dyDescent="0.25">
      <c r="C93" t="s">
        <v>740</v>
      </c>
      <c r="E93" s="35">
        <f>'PGAs by Area'!E7</f>
        <v>0.89</v>
      </c>
      <c r="G93" s="15">
        <f t="shared" si="2"/>
        <v>0</v>
      </c>
    </row>
    <row r="94" spans="2:7" hidden="1" x14ac:dyDescent="0.25">
      <c r="C94" t="s">
        <v>739</v>
      </c>
      <c r="E94" s="35">
        <f>'PGAs by Area'!E8</f>
        <v>0.83</v>
      </c>
      <c r="G94" s="15">
        <f t="shared" si="2"/>
        <v>0</v>
      </c>
    </row>
    <row r="95" spans="2:7" hidden="1" x14ac:dyDescent="0.25">
      <c r="C95"/>
      <c r="E95" s="35"/>
    </row>
    <row r="96" spans="2:7" hidden="1" x14ac:dyDescent="0.25">
      <c r="C96"/>
      <c r="E96" s="35"/>
    </row>
    <row r="97" spans="3:7" hidden="1" x14ac:dyDescent="0.25">
      <c r="C97" s="54"/>
      <c r="E97" s="35"/>
    </row>
    <row r="98" spans="3:7" hidden="1" x14ac:dyDescent="0.25">
      <c r="C98" s="54"/>
      <c r="E98" s="35"/>
    </row>
    <row r="99" spans="3:7" hidden="1" x14ac:dyDescent="0.25">
      <c r="C99" s="54"/>
      <c r="E99" s="35"/>
    </row>
    <row r="100" spans="3:7" hidden="1" x14ac:dyDescent="0.25">
      <c r="C100" s="54"/>
      <c r="E100" s="35"/>
    </row>
    <row r="101" spans="3:7" hidden="1" x14ac:dyDescent="0.25"/>
    <row r="102" spans="3:7" hidden="1" x14ac:dyDescent="0.25"/>
    <row r="103" spans="3:7" hidden="1" x14ac:dyDescent="0.25"/>
    <row r="104" spans="3:7" hidden="1" x14ac:dyDescent="0.25">
      <c r="G104" s="210">
        <f>SUM(G89:G94)</f>
        <v>1.24</v>
      </c>
    </row>
    <row r="105" spans="3:7" hidden="1" x14ac:dyDescent="0.25"/>
    <row r="106" spans="3:7" hidden="1" x14ac:dyDescent="0.25"/>
  </sheetData>
  <sheetProtection algorithmName="SHA-512" hashValue="jVUTOWn45sdP1iR992r6HdBycj4OHAcoN2dVz/h7oyiv0n4oeVIBTmhYNGK4Wksro8yjiodfrrsl0gZLxfKYxg==" saltValue="2Z8DHNyXd5oNwGg9nE/N4A==" spinCount="100000" sheet="1" selectLockedCells="1"/>
  <mergeCells count="10">
    <mergeCell ref="E2:K2"/>
    <mergeCell ref="D16:F18"/>
    <mergeCell ref="G16:I18"/>
    <mergeCell ref="D1:K1"/>
    <mergeCell ref="J29:K29"/>
    <mergeCell ref="A3:K7"/>
    <mergeCell ref="J9:K9"/>
    <mergeCell ref="J11:K11"/>
    <mergeCell ref="J13:K13"/>
    <mergeCell ref="D28:E28"/>
  </mergeCells>
  <dataValidations count="3">
    <dataValidation type="list" allowBlank="1" showInputMessage="1" showErrorMessage="1" sqref="JF11:JG11 TB11:TC11 ACX11:ACY11 AMT11:AMU11 AWP11:AWQ11 BGL11:BGM11 BQH11:BQI11 CAD11:CAE11 CJZ11:CKA11 CTV11:CTW11 DDR11:DDS11 DNN11:DNO11 DXJ11:DXK11 EHF11:EHG11 ERB11:ERC11 FAX11:FAY11 FKT11:FKU11 FUP11:FUQ11 GEL11:GEM11 GOH11:GOI11 GYD11:GYE11 HHZ11:HIA11 HRV11:HRW11 IBR11:IBS11 ILN11:ILO11 IVJ11:IVK11 JFF11:JFG11 JPB11:JPC11 JYX11:JYY11 KIT11:KIU11 KSP11:KSQ11 LCL11:LCM11 LMH11:LMI11 LWD11:LWE11 MFZ11:MGA11 MPV11:MPW11 MZR11:MZS11 NJN11:NJO11 NTJ11:NTK11 ODF11:ODG11 ONB11:ONC11 OWX11:OWY11 PGT11:PGU11 PQP11:PQQ11 QAL11:QAM11 QKH11:QKI11 QUD11:QUE11 RDZ11:REA11 RNV11:RNW11 RXR11:RXS11 SHN11:SHO11 SRJ11:SRK11 TBF11:TBG11 TLB11:TLC11 TUX11:TUY11 UET11:UEU11 UOP11:UOQ11 UYL11:UYM11 VIH11:VII11 VSD11:VSE11 WBZ11:WCA11 WLV11:WLW11 WVR11:WVS11 J65533:K65533 JF65533:JG65533 TB65533:TC65533 ACX65533:ACY65533 AMT65533:AMU65533 AWP65533:AWQ65533 BGL65533:BGM65533 BQH65533:BQI65533 CAD65533:CAE65533 CJZ65533:CKA65533 CTV65533:CTW65533 DDR65533:DDS65533 DNN65533:DNO65533 DXJ65533:DXK65533 EHF65533:EHG65533 ERB65533:ERC65533 FAX65533:FAY65533 FKT65533:FKU65533 FUP65533:FUQ65533 GEL65533:GEM65533 GOH65533:GOI65533 GYD65533:GYE65533 HHZ65533:HIA65533 HRV65533:HRW65533 IBR65533:IBS65533 ILN65533:ILO65533 IVJ65533:IVK65533 JFF65533:JFG65533 JPB65533:JPC65533 JYX65533:JYY65533 KIT65533:KIU65533 KSP65533:KSQ65533 LCL65533:LCM65533 LMH65533:LMI65533 LWD65533:LWE65533 MFZ65533:MGA65533 MPV65533:MPW65533 MZR65533:MZS65533 NJN65533:NJO65533 NTJ65533:NTK65533 ODF65533:ODG65533 ONB65533:ONC65533 OWX65533:OWY65533 PGT65533:PGU65533 PQP65533:PQQ65533 QAL65533:QAM65533 QKH65533:QKI65533 QUD65533:QUE65533 RDZ65533:REA65533 RNV65533:RNW65533 RXR65533:RXS65533 SHN65533:SHO65533 SRJ65533:SRK65533 TBF65533:TBG65533 TLB65533:TLC65533 TUX65533:TUY65533 UET65533:UEU65533 UOP65533:UOQ65533 UYL65533:UYM65533 VIH65533:VII65533 VSD65533:VSE65533 WBZ65533:WCA65533 WLV65533:WLW65533 WVR65533:WVS65533 J131069:K131069 JF131069:JG131069 TB131069:TC131069 ACX131069:ACY131069 AMT131069:AMU131069 AWP131069:AWQ131069 BGL131069:BGM131069 BQH131069:BQI131069 CAD131069:CAE131069 CJZ131069:CKA131069 CTV131069:CTW131069 DDR131069:DDS131069 DNN131069:DNO131069 DXJ131069:DXK131069 EHF131069:EHG131069 ERB131069:ERC131069 FAX131069:FAY131069 FKT131069:FKU131069 FUP131069:FUQ131069 GEL131069:GEM131069 GOH131069:GOI131069 GYD131069:GYE131069 HHZ131069:HIA131069 HRV131069:HRW131069 IBR131069:IBS131069 ILN131069:ILO131069 IVJ131069:IVK131069 JFF131069:JFG131069 JPB131069:JPC131069 JYX131069:JYY131069 KIT131069:KIU131069 KSP131069:KSQ131069 LCL131069:LCM131069 LMH131069:LMI131069 LWD131069:LWE131069 MFZ131069:MGA131069 MPV131069:MPW131069 MZR131069:MZS131069 NJN131069:NJO131069 NTJ131069:NTK131069 ODF131069:ODG131069 ONB131069:ONC131069 OWX131069:OWY131069 PGT131069:PGU131069 PQP131069:PQQ131069 QAL131069:QAM131069 QKH131069:QKI131069 QUD131069:QUE131069 RDZ131069:REA131069 RNV131069:RNW131069 RXR131069:RXS131069 SHN131069:SHO131069 SRJ131069:SRK131069 TBF131069:TBG131069 TLB131069:TLC131069 TUX131069:TUY131069 UET131069:UEU131069 UOP131069:UOQ131069 UYL131069:UYM131069 VIH131069:VII131069 VSD131069:VSE131069 WBZ131069:WCA131069 WLV131069:WLW131069 WVR131069:WVS131069 J196605:K196605 JF196605:JG196605 TB196605:TC196605 ACX196605:ACY196605 AMT196605:AMU196605 AWP196605:AWQ196605 BGL196605:BGM196605 BQH196605:BQI196605 CAD196605:CAE196605 CJZ196605:CKA196605 CTV196605:CTW196605 DDR196605:DDS196605 DNN196605:DNO196605 DXJ196605:DXK196605 EHF196605:EHG196605 ERB196605:ERC196605 FAX196605:FAY196605 FKT196605:FKU196605 FUP196605:FUQ196605 GEL196605:GEM196605 GOH196605:GOI196605 GYD196605:GYE196605 HHZ196605:HIA196605 HRV196605:HRW196605 IBR196605:IBS196605 ILN196605:ILO196605 IVJ196605:IVK196605 JFF196605:JFG196605 JPB196605:JPC196605 JYX196605:JYY196605 KIT196605:KIU196605 KSP196605:KSQ196605 LCL196605:LCM196605 LMH196605:LMI196605 LWD196605:LWE196605 MFZ196605:MGA196605 MPV196605:MPW196605 MZR196605:MZS196605 NJN196605:NJO196605 NTJ196605:NTK196605 ODF196605:ODG196605 ONB196605:ONC196605 OWX196605:OWY196605 PGT196605:PGU196605 PQP196605:PQQ196605 QAL196605:QAM196605 QKH196605:QKI196605 QUD196605:QUE196605 RDZ196605:REA196605 RNV196605:RNW196605 RXR196605:RXS196605 SHN196605:SHO196605 SRJ196605:SRK196605 TBF196605:TBG196605 TLB196605:TLC196605 TUX196605:TUY196605 UET196605:UEU196605 UOP196605:UOQ196605 UYL196605:UYM196605 VIH196605:VII196605 VSD196605:VSE196605 WBZ196605:WCA196605 WLV196605:WLW196605 WVR196605:WVS196605 J262141:K262141 JF262141:JG262141 TB262141:TC262141 ACX262141:ACY262141 AMT262141:AMU262141 AWP262141:AWQ262141 BGL262141:BGM262141 BQH262141:BQI262141 CAD262141:CAE262141 CJZ262141:CKA262141 CTV262141:CTW262141 DDR262141:DDS262141 DNN262141:DNO262141 DXJ262141:DXK262141 EHF262141:EHG262141 ERB262141:ERC262141 FAX262141:FAY262141 FKT262141:FKU262141 FUP262141:FUQ262141 GEL262141:GEM262141 GOH262141:GOI262141 GYD262141:GYE262141 HHZ262141:HIA262141 HRV262141:HRW262141 IBR262141:IBS262141 ILN262141:ILO262141 IVJ262141:IVK262141 JFF262141:JFG262141 JPB262141:JPC262141 JYX262141:JYY262141 KIT262141:KIU262141 KSP262141:KSQ262141 LCL262141:LCM262141 LMH262141:LMI262141 LWD262141:LWE262141 MFZ262141:MGA262141 MPV262141:MPW262141 MZR262141:MZS262141 NJN262141:NJO262141 NTJ262141:NTK262141 ODF262141:ODG262141 ONB262141:ONC262141 OWX262141:OWY262141 PGT262141:PGU262141 PQP262141:PQQ262141 QAL262141:QAM262141 QKH262141:QKI262141 QUD262141:QUE262141 RDZ262141:REA262141 RNV262141:RNW262141 RXR262141:RXS262141 SHN262141:SHO262141 SRJ262141:SRK262141 TBF262141:TBG262141 TLB262141:TLC262141 TUX262141:TUY262141 UET262141:UEU262141 UOP262141:UOQ262141 UYL262141:UYM262141 VIH262141:VII262141 VSD262141:VSE262141 WBZ262141:WCA262141 WLV262141:WLW262141 WVR262141:WVS262141 J327677:K327677 JF327677:JG327677 TB327677:TC327677 ACX327677:ACY327677 AMT327677:AMU327677 AWP327677:AWQ327677 BGL327677:BGM327677 BQH327677:BQI327677 CAD327677:CAE327677 CJZ327677:CKA327677 CTV327677:CTW327677 DDR327677:DDS327677 DNN327677:DNO327677 DXJ327677:DXK327677 EHF327677:EHG327677 ERB327677:ERC327677 FAX327677:FAY327677 FKT327677:FKU327677 FUP327677:FUQ327677 GEL327677:GEM327677 GOH327677:GOI327677 GYD327677:GYE327677 HHZ327677:HIA327677 HRV327677:HRW327677 IBR327677:IBS327677 ILN327677:ILO327677 IVJ327677:IVK327677 JFF327677:JFG327677 JPB327677:JPC327677 JYX327677:JYY327677 KIT327677:KIU327677 KSP327677:KSQ327677 LCL327677:LCM327677 LMH327677:LMI327677 LWD327677:LWE327677 MFZ327677:MGA327677 MPV327677:MPW327677 MZR327677:MZS327677 NJN327677:NJO327677 NTJ327677:NTK327677 ODF327677:ODG327677 ONB327677:ONC327677 OWX327677:OWY327677 PGT327677:PGU327677 PQP327677:PQQ327677 QAL327677:QAM327677 QKH327677:QKI327677 QUD327677:QUE327677 RDZ327677:REA327677 RNV327677:RNW327677 RXR327677:RXS327677 SHN327677:SHO327677 SRJ327677:SRK327677 TBF327677:TBG327677 TLB327677:TLC327677 TUX327677:TUY327677 UET327677:UEU327677 UOP327677:UOQ327677 UYL327677:UYM327677 VIH327677:VII327677 VSD327677:VSE327677 WBZ327677:WCA327677 WLV327677:WLW327677 WVR327677:WVS327677 J393213:K393213 JF393213:JG393213 TB393213:TC393213 ACX393213:ACY393213 AMT393213:AMU393213 AWP393213:AWQ393213 BGL393213:BGM393213 BQH393213:BQI393213 CAD393213:CAE393213 CJZ393213:CKA393213 CTV393213:CTW393213 DDR393213:DDS393213 DNN393213:DNO393213 DXJ393213:DXK393213 EHF393213:EHG393213 ERB393213:ERC393213 FAX393213:FAY393213 FKT393213:FKU393213 FUP393213:FUQ393213 GEL393213:GEM393213 GOH393213:GOI393213 GYD393213:GYE393213 HHZ393213:HIA393213 HRV393213:HRW393213 IBR393213:IBS393213 ILN393213:ILO393213 IVJ393213:IVK393213 JFF393213:JFG393213 JPB393213:JPC393213 JYX393213:JYY393213 KIT393213:KIU393213 KSP393213:KSQ393213 LCL393213:LCM393213 LMH393213:LMI393213 LWD393213:LWE393213 MFZ393213:MGA393213 MPV393213:MPW393213 MZR393213:MZS393213 NJN393213:NJO393213 NTJ393213:NTK393213 ODF393213:ODG393213 ONB393213:ONC393213 OWX393213:OWY393213 PGT393213:PGU393213 PQP393213:PQQ393213 QAL393213:QAM393213 QKH393213:QKI393213 QUD393213:QUE393213 RDZ393213:REA393213 RNV393213:RNW393213 RXR393213:RXS393213 SHN393213:SHO393213 SRJ393213:SRK393213 TBF393213:TBG393213 TLB393213:TLC393213 TUX393213:TUY393213 UET393213:UEU393213 UOP393213:UOQ393213 UYL393213:UYM393213 VIH393213:VII393213 VSD393213:VSE393213 WBZ393213:WCA393213 WLV393213:WLW393213 WVR393213:WVS393213 J458749:K458749 JF458749:JG458749 TB458749:TC458749 ACX458749:ACY458749 AMT458749:AMU458749 AWP458749:AWQ458749 BGL458749:BGM458749 BQH458749:BQI458749 CAD458749:CAE458749 CJZ458749:CKA458749 CTV458749:CTW458749 DDR458749:DDS458749 DNN458749:DNO458749 DXJ458749:DXK458749 EHF458749:EHG458749 ERB458749:ERC458749 FAX458749:FAY458749 FKT458749:FKU458749 FUP458749:FUQ458749 GEL458749:GEM458749 GOH458749:GOI458749 GYD458749:GYE458749 HHZ458749:HIA458749 HRV458749:HRW458749 IBR458749:IBS458749 ILN458749:ILO458749 IVJ458749:IVK458749 JFF458749:JFG458749 JPB458749:JPC458749 JYX458749:JYY458749 KIT458749:KIU458749 KSP458749:KSQ458749 LCL458749:LCM458749 LMH458749:LMI458749 LWD458749:LWE458749 MFZ458749:MGA458749 MPV458749:MPW458749 MZR458749:MZS458749 NJN458749:NJO458749 NTJ458749:NTK458749 ODF458749:ODG458749 ONB458749:ONC458749 OWX458749:OWY458749 PGT458749:PGU458749 PQP458749:PQQ458749 QAL458749:QAM458749 QKH458749:QKI458749 QUD458749:QUE458749 RDZ458749:REA458749 RNV458749:RNW458749 RXR458749:RXS458749 SHN458749:SHO458749 SRJ458749:SRK458749 TBF458749:TBG458749 TLB458749:TLC458749 TUX458749:TUY458749 UET458749:UEU458749 UOP458749:UOQ458749 UYL458749:UYM458749 VIH458749:VII458749 VSD458749:VSE458749 WBZ458749:WCA458749 WLV458749:WLW458749 WVR458749:WVS458749 J524285:K524285 JF524285:JG524285 TB524285:TC524285 ACX524285:ACY524285 AMT524285:AMU524285 AWP524285:AWQ524285 BGL524285:BGM524285 BQH524285:BQI524285 CAD524285:CAE524285 CJZ524285:CKA524285 CTV524285:CTW524285 DDR524285:DDS524285 DNN524285:DNO524285 DXJ524285:DXK524285 EHF524285:EHG524285 ERB524285:ERC524285 FAX524285:FAY524285 FKT524285:FKU524285 FUP524285:FUQ524285 GEL524285:GEM524285 GOH524285:GOI524285 GYD524285:GYE524285 HHZ524285:HIA524285 HRV524285:HRW524285 IBR524285:IBS524285 ILN524285:ILO524285 IVJ524285:IVK524285 JFF524285:JFG524285 JPB524285:JPC524285 JYX524285:JYY524285 KIT524285:KIU524285 KSP524285:KSQ524285 LCL524285:LCM524285 LMH524285:LMI524285 LWD524285:LWE524285 MFZ524285:MGA524285 MPV524285:MPW524285 MZR524285:MZS524285 NJN524285:NJO524285 NTJ524285:NTK524285 ODF524285:ODG524285 ONB524285:ONC524285 OWX524285:OWY524285 PGT524285:PGU524285 PQP524285:PQQ524285 QAL524285:QAM524285 QKH524285:QKI524285 QUD524285:QUE524285 RDZ524285:REA524285 RNV524285:RNW524285 RXR524285:RXS524285 SHN524285:SHO524285 SRJ524285:SRK524285 TBF524285:TBG524285 TLB524285:TLC524285 TUX524285:TUY524285 UET524285:UEU524285 UOP524285:UOQ524285 UYL524285:UYM524285 VIH524285:VII524285 VSD524285:VSE524285 WBZ524285:WCA524285 WLV524285:WLW524285 WVR524285:WVS524285 J589821:K589821 JF589821:JG589821 TB589821:TC589821 ACX589821:ACY589821 AMT589821:AMU589821 AWP589821:AWQ589821 BGL589821:BGM589821 BQH589821:BQI589821 CAD589821:CAE589821 CJZ589821:CKA589821 CTV589821:CTW589821 DDR589821:DDS589821 DNN589821:DNO589821 DXJ589821:DXK589821 EHF589821:EHG589821 ERB589821:ERC589821 FAX589821:FAY589821 FKT589821:FKU589821 FUP589821:FUQ589821 GEL589821:GEM589821 GOH589821:GOI589821 GYD589821:GYE589821 HHZ589821:HIA589821 HRV589821:HRW589821 IBR589821:IBS589821 ILN589821:ILO589821 IVJ589821:IVK589821 JFF589821:JFG589821 JPB589821:JPC589821 JYX589821:JYY589821 KIT589821:KIU589821 KSP589821:KSQ589821 LCL589821:LCM589821 LMH589821:LMI589821 LWD589821:LWE589821 MFZ589821:MGA589821 MPV589821:MPW589821 MZR589821:MZS589821 NJN589821:NJO589821 NTJ589821:NTK589821 ODF589821:ODG589821 ONB589821:ONC589821 OWX589821:OWY589821 PGT589821:PGU589821 PQP589821:PQQ589821 QAL589821:QAM589821 QKH589821:QKI589821 QUD589821:QUE589821 RDZ589821:REA589821 RNV589821:RNW589821 RXR589821:RXS589821 SHN589821:SHO589821 SRJ589821:SRK589821 TBF589821:TBG589821 TLB589821:TLC589821 TUX589821:TUY589821 UET589821:UEU589821 UOP589821:UOQ589821 UYL589821:UYM589821 VIH589821:VII589821 VSD589821:VSE589821 WBZ589821:WCA589821 WLV589821:WLW589821 WVR589821:WVS589821 J655357:K655357 JF655357:JG655357 TB655357:TC655357 ACX655357:ACY655357 AMT655357:AMU655357 AWP655357:AWQ655357 BGL655357:BGM655357 BQH655357:BQI655357 CAD655357:CAE655357 CJZ655357:CKA655357 CTV655357:CTW655357 DDR655357:DDS655357 DNN655357:DNO655357 DXJ655357:DXK655357 EHF655357:EHG655357 ERB655357:ERC655357 FAX655357:FAY655357 FKT655357:FKU655357 FUP655357:FUQ655357 GEL655357:GEM655357 GOH655357:GOI655357 GYD655357:GYE655357 HHZ655357:HIA655357 HRV655357:HRW655357 IBR655357:IBS655357 ILN655357:ILO655357 IVJ655357:IVK655357 JFF655357:JFG655357 JPB655357:JPC655357 JYX655357:JYY655357 KIT655357:KIU655357 KSP655357:KSQ655357 LCL655357:LCM655357 LMH655357:LMI655357 LWD655357:LWE655357 MFZ655357:MGA655357 MPV655357:MPW655357 MZR655357:MZS655357 NJN655357:NJO655357 NTJ655357:NTK655357 ODF655357:ODG655357 ONB655357:ONC655357 OWX655357:OWY655357 PGT655357:PGU655357 PQP655357:PQQ655357 QAL655357:QAM655357 QKH655357:QKI655357 QUD655357:QUE655357 RDZ655357:REA655357 RNV655357:RNW655357 RXR655357:RXS655357 SHN655357:SHO655357 SRJ655357:SRK655357 TBF655357:TBG655357 TLB655357:TLC655357 TUX655357:TUY655357 UET655357:UEU655357 UOP655357:UOQ655357 UYL655357:UYM655357 VIH655357:VII655357 VSD655357:VSE655357 WBZ655357:WCA655357 WLV655357:WLW655357 WVR655357:WVS655357 J720893:K720893 JF720893:JG720893 TB720893:TC720893 ACX720893:ACY720893 AMT720893:AMU720893 AWP720893:AWQ720893 BGL720893:BGM720893 BQH720893:BQI720893 CAD720893:CAE720893 CJZ720893:CKA720893 CTV720893:CTW720893 DDR720893:DDS720893 DNN720893:DNO720893 DXJ720893:DXK720893 EHF720893:EHG720893 ERB720893:ERC720893 FAX720893:FAY720893 FKT720893:FKU720893 FUP720893:FUQ720893 GEL720893:GEM720893 GOH720893:GOI720893 GYD720893:GYE720893 HHZ720893:HIA720893 HRV720893:HRW720893 IBR720893:IBS720893 ILN720893:ILO720893 IVJ720893:IVK720893 JFF720893:JFG720893 JPB720893:JPC720893 JYX720893:JYY720893 KIT720893:KIU720893 KSP720893:KSQ720893 LCL720893:LCM720893 LMH720893:LMI720893 LWD720893:LWE720893 MFZ720893:MGA720893 MPV720893:MPW720893 MZR720893:MZS720893 NJN720893:NJO720893 NTJ720893:NTK720893 ODF720893:ODG720893 ONB720893:ONC720893 OWX720893:OWY720893 PGT720893:PGU720893 PQP720893:PQQ720893 QAL720893:QAM720893 QKH720893:QKI720893 QUD720893:QUE720893 RDZ720893:REA720893 RNV720893:RNW720893 RXR720893:RXS720893 SHN720893:SHO720893 SRJ720893:SRK720893 TBF720893:TBG720893 TLB720893:TLC720893 TUX720893:TUY720893 UET720893:UEU720893 UOP720893:UOQ720893 UYL720893:UYM720893 VIH720893:VII720893 VSD720893:VSE720893 WBZ720893:WCA720893 WLV720893:WLW720893 WVR720893:WVS720893 J786429:K786429 JF786429:JG786429 TB786429:TC786429 ACX786429:ACY786429 AMT786429:AMU786429 AWP786429:AWQ786429 BGL786429:BGM786429 BQH786429:BQI786429 CAD786429:CAE786429 CJZ786429:CKA786429 CTV786429:CTW786429 DDR786429:DDS786429 DNN786429:DNO786429 DXJ786429:DXK786429 EHF786429:EHG786429 ERB786429:ERC786429 FAX786429:FAY786429 FKT786429:FKU786429 FUP786429:FUQ786429 GEL786429:GEM786429 GOH786429:GOI786429 GYD786429:GYE786429 HHZ786429:HIA786429 HRV786429:HRW786429 IBR786429:IBS786429 ILN786429:ILO786429 IVJ786429:IVK786429 JFF786429:JFG786429 JPB786429:JPC786429 JYX786429:JYY786429 KIT786429:KIU786429 KSP786429:KSQ786429 LCL786429:LCM786429 LMH786429:LMI786429 LWD786429:LWE786429 MFZ786429:MGA786429 MPV786429:MPW786429 MZR786429:MZS786429 NJN786429:NJO786429 NTJ786429:NTK786429 ODF786429:ODG786429 ONB786429:ONC786429 OWX786429:OWY786429 PGT786429:PGU786429 PQP786429:PQQ786429 QAL786429:QAM786429 QKH786429:QKI786429 QUD786429:QUE786429 RDZ786429:REA786429 RNV786429:RNW786429 RXR786429:RXS786429 SHN786429:SHO786429 SRJ786429:SRK786429 TBF786429:TBG786429 TLB786429:TLC786429 TUX786429:TUY786429 UET786429:UEU786429 UOP786429:UOQ786429 UYL786429:UYM786429 VIH786429:VII786429 VSD786429:VSE786429 WBZ786429:WCA786429 WLV786429:WLW786429 WVR786429:WVS786429 J851965:K851965 JF851965:JG851965 TB851965:TC851965 ACX851965:ACY851965 AMT851965:AMU851965 AWP851965:AWQ851965 BGL851965:BGM851965 BQH851965:BQI851965 CAD851965:CAE851965 CJZ851965:CKA851965 CTV851965:CTW851965 DDR851965:DDS851965 DNN851965:DNO851965 DXJ851965:DXK851965 EHF851965:EHG851965 ERB851965:ERC851965 FAX851965:FAY851965 FKT851965:FKU851965 FUP851965:FUQ851965 GEL851965:GEM851965 GOH851965:GOI851965 GYD851965:GYE851965 HHZ851965:HIA851965 HRV851965:HRW851965 IBR851965:IBS851965 ILN851965:ILO851965 IVJ851965:IVK851965 JFF851965:JFG851965 JPB851965:JPC851965 JYX851965:JYY851965 KIT851965:KIU851965 KSP851965:KSQ851965 LCL851965:LCM851965 LMH851965:LMI851965 LWD851965:LWE851965 MFZ851965:MGA851965 MPV851965:MPW851965 MZR851965:MZS851965 NJN851965:NJO851965 NTJ851965:NTK851965 ODF851965:ODG851965 ONB851965:ONC851965 OWX851965:OWY851965 PGT851965:PGU851965 PQP851965:PQQ851965 QAL851965:QAM851965 QKH851965:QKI851965 QUD851965:QUE851965 RDZ851965:REA851965 RNV851965:RNW851965 RXR851965:RXS851965 SHN851965:SHO851965 SRJ851965:SRK851965 TBF851965:TBG851965 TLB851965:TLC851965 TUX851965:TUY851965 UET851965:UEU851965 UOP851965:UOQ851965 UYL851965:UYM851965 VIH851965:VII851965 VSD851965:VSE851965 WBZ851965:WCA851965 WLV851965:WLW851965 WVR851965:WVS851965 J917501:K917501 JF917501:JG917501 TB917501:TC917501 ACX917501:ACY917501 AMT917501:AMU917501 AWP917501:AWQ917501 BGL917501:BGM917501 BQH917501:BQI917501 CAD917501:CAE917501 CJZ917501:CKA917501 CTV917501:CTW917501 DDR917501:DDS917501 DNN917501:DNO917501 DXJ917501:DXK917501 EHF917501:EHG917501 ERB917501:ERC917501 FAX917501:FAY917501 FKT917501:FKU917501 FUP917501:FUQ917501 GEL917501:GEM917501 GOH917501:GOI917501 GYD917501:GYE917501 HHZ917501:HIA917501 HRV917501:HRW917501 IBR917501:IBS917501 ILN917501:ILO917501 IVJ917501:IVK917501 JFF917501:JFG917501 JPB917501:JPC917501 JYX917501:JYY917501 KIT917501:KIU917501 KSP917501:KSQ917501 LCL917501:LCM917501 LMH917501:LMI917501 LWD917501:LWE917501 MFZ917501:MGA917501 MPV917501:MPW917501 MZR917501:MZS917501 NJN917501:NJO917501 NTJ917501:NTK917501 ODF917501:ODG917501 ONB917501:ONC917501 OWX917501:OWY917501 PGT917501:PGU917501 PQP917501:PQQ917501 QAL917501:QAM917501 QKH917501:QKI917501 QUD917501:QUE917501 RDZ917501:REA917501 RNV917501:RNW917501 RXR917501:RXS917501 SHN917501:SHO917501 SRJ917501:SRK917501 TBF917501:TBG917501 TLB917501:TLC917501 TUX917501:TUY917501 UET917501:UEU917501 UOP917501:UOQ917501 UYL917501:UYM917501 VIH917501:VII917501 VSD917501:VSE917501 WBZ917501:WCA917501 WLV917501:WLW917501 WVR917501:WVS917501 J983037:K983037 JF983037:JG983037 TB983037:TC983037 ACX983037:ACY983037 AMT983037:AMU983037 AWP983037:AWQ983037 BGL983037:BGM983037 BQH983037:BQI983037 CAD983037:CAE983037 CJZ983037:CKA983037 CTV983037:CTW983037 DDR983037:DDS983037 DNN983037:DNO983037 DXJ983037:DXK983037 EHF983037:EHG983037 ERB983037:ERC983037 FAX983037:FAY983037 FKT983037:FKU983037 FUP983037:FUQ983037 GEL983037:GEM983037 GOH983037:GOI983037 GYD983037:GYE983037 HHZ983037:HIA983037 HRV983037:HRW983037 IBR983037:IBS983037 ILN983037:ILO983037 IVJ983037:IVK983037 JFF983037:JFG983037 JPB983037:JPC983037 JYX983037:JYY983037 KIT983037:KIU983037 KSP983037:KSQ983037 LCL983037:LCM983037 LMH983037:LMI983037 LWD983037:LWE983037 MFZ983037:MGA983037 MPV983037:MPW983037 MZR983037:MZS983037 NJN983037:NJO983037 NTJ983037:NTK983037 ODF983037:ODG983037 ONB983037:ONC983037 OWX983037:OWY983037 PGT983037:PGU983037 PQP983037:PQQ983037 QAL983037:QAM983037 QKH983037:QKI983037 QUD983037:QUE983037 RDZ983037:REA983037 RNV983037:RNW983037 RXR983037:RXS983037 SHN983037:SHO983037 SRJ983037:SRK983037 TBF983037:TBG983037 TLB983037:TLC983037 TUX983037:TUY983037 UET983037:UEU983037 UOP983037:UOQ983037 UYL983037:UYM983037 VIH983037:VII983037 VSD983037:VSE983037 WBZ983037:WCA983037 WLV983037:WLW983037 WVR983037:WVS983037" xr:uid="{00000000-0002-0000-0000-000000000000}">
      <formula1>$C$89:$C$95</formula1>
    </dataValidation>
    <dataValidation type="list" allowBlank="1" showInputMessage="1" showErrorMessage="1" sqref="J9:K9 JF9:JG9 TB9:TC9 ACX9:ACY9 AMT9:AMU9 AWP9:AWQ9 BGL9:BGM9 BQH9:BQI9 CAD9:CAE9 CJZ9:CKA9 CTV9:CTW9 DDR9:DDS9 DNN9:DNO9 DXJ9:DXK9 EHF9:EHG9 ERB9:ERC9 FAX9:FAY9 FKT9:FKU9 FUP9:FUQ9 GEL9:GEM9 GOH9:GOI9 GYD9:GYE9 HHZ9:HIA9 HRV9:HRW9 IBR9:IBS9 ILN9:ILO9 IVJ9:IVK9 JFF9:JFG9 JPB9:JPC9 JYX9:JYY9 KIT9:KIU9 KSP9:KSQ9 LCL9:LCM9 LMH9:LMI9 LWD9:LWE9 MFZ9:MGA9 MPV9:MPW9 MZR9:MZS9 NJN9:NJO9 NTJ9:NTK9 ODF9:ODG9 ONB9:ONC9 OWX9:OWY9 PGT9:PGU9 PQP9:PQQ9 QAL9:QAM9 QKH9:QKI9 QUD9:QUE9 RDZ9:REA9 RNV9:RNW9 RXR9:RXS9 SHN9:SHO9 SRJ9:SRK9 TBF9:TBG9 TLB9:TLC9 TUX9:TUY9 UET9:UEU9 UOP9:UOQ9 UYL9:UYM9 VIH9:VII9 VSD9:VSE9 WBZ9:WCA9 WLV9:WLW9 WVR9:WVS9 J65531:K65531 JF65531:JG65531 TB65531:TC65531 ACX65531:ACY65531 AMT65531:AMU65531 AWP65531:AWQ65531 BGL65531:BGM65531 BQH65531:BQI65531 CAD65531:CAE65531 CJZ65531:CKA65531 CTV65531:CTW65531 DDR65531:DDS65531 DNN65531:DNO65531 DXJ65531:DXK65531 EHF65531:EHG65531 ERB65531:ERC65531 FAX65531:FAY65531 FKT65531:FKU65531 FUP65531:FUQ65531 GEL65531:GEM65531 GOH65531:GOI65531 GYD65531:GYE65531 HHZ65531:HIA65531 HRV65531:HRW65531 IBR65531:IBS65531 ILN65531:ILO65531 IVJ65531:IVK65531 JFF65531:JFG65531 JPB65531:JPC65531 JYX65531:JYY65531 KIT65531:KIU65531 KSP65531:KSQ65531 LCL65531:LCM65531 LMH65531:LMI65531 LWD65531:LWE65531 MFZ65531:MGA65531 MPV65531:MPW65531 MZR65531:MZS65531 NJN65531:NJO65531 NTJ65531:NTK65531 ODF65531:ODG65531 ONB65531:ONC65531 OWX65531:OWY65531 PGT65531:PGU65531 PQP65531:PQQ65531 QAL65531:QAM65531 QKH65531:QKI65531 QUD65531:QUE65531 RDZ65531:REA65531 RNV65531:RNW65531 RXR65531:RXS65531 SHN65531:SHO65531 SRJ65531:SRK65531 TBF65531:TBG65531 TLB65531:TLC65531 TUX65531:TUY65531 UET65531:UEU65531 UOP65531:UOQ65531 UYL65531:UYM65531 VIH65531:VII65531 VSD65531:VSE65531 WBZ65531:WCA65531 WLV65531:WLW65531 WVR65531:WVS65531 J131067:K131067 JF131067:JG131067 TB131067:TC131067 ACX131067:ACY131067 AMT131067:AMU131067 AWP131067:AWQ131067 BGL131067:BGM131067 BQH131067:BQI131067 CAD131067:CAE131067 CJZ131067:CKA131067 CTV131067:CTW131067 DDR131067:DDS131067 DNN131067:DNO131067 DXJ131067:DXK131067 EHF131067:EHG131067 ERB131067:ERC131067 FAX131067:FAY131067 FKT131067:FKU131067 FUP131067:FUQ131067 GEL131067:GEM131067 GOH131067:GOI131067 GYD131067:GYE131067 HHZ131067:HIA131067 HRV131067:HRW131067 IBR131067:IBS131067 ILN131067:ILO131067 IVJ131067:IVK131067 JFF131067:JFG131067 JPB131067:JPC131067 JYX131067:JYY131067 KIT131067:KIU131067 KSP131067:KSQ131067 LCL131067:LCM131067 LMH131067:LMI131067 LWD131067:LWE131067 MFZ131067:MGA131067 MPV131067:MPW131067 MZR131067:MZS131067 NJN131067:NJO131067 NTJ131067:NTK131067 ODF131067:ODG131067 ONB131067:ONC131067 OWX131067:OWY131067 PGT131067:PGU131067 PQP131067:PQQ131067 QAL131067:QAM131067 QKH131067:QKI131067 QUD131067:QUE131067 RDZ131067:REA131067 RNV131067:RNW131067 RXR131067:RXS131067 SHN131067:SHO131067 SRJ131067:SRK131067 TBF131067:TBG131067 TLB131067:TLC131067 TUX131067:TUY131067 UET131067:UEU131067 UOP131067:UOQ131067 UYL131067:UYM131067 VIH131067:VII131067 VSD131067:VSE131067 WBZ131067:WCA131067 WLV131067:WLW131067 WVR131067:WVS131067 J196603:K196603 JF196603:JG196603 TB196603:TC196603 ACX196603:ACY196603 AMT196603:AMU196603 AWP196603:AWQ196603 BGL196603:BGM196603 BQH196603:BQI196603 CAD196603:CAE196603 CJZ196603:CKA196603 CTV196603:CTW196603 DDR196603:DDS196603 DNN196603:DNO196603 DXJ196603:DXK196603 EHF196603:EHG196603 ERB196603:ERC196603 FAX196603:FAY196603 FKT196603:FKU196603 FUP196603:FUQ196603 GEL196603:GEM196603 GOH196603:GOI196603 GYD196603:GYE196603 HHZ196603:HIA196603 HRV196603:HRW196603 IBR196603:IBS196603 ILN196603:ILO196603 IVJ196603:IVK196603 JFF196603:JFG196603 JPB196603:JPC196603 JYX196603:JYY196603 KIT196603:KIU196603 KSP196603:KSQ196603 LCL196603:LCM196603 LMH196603:LMI196603 LWD196603:LWE196603 MFZ196603:MGA196603 MPV196603:MPW196603 MZR196603:MZS196603 NJN196603:NJO196603 NTJ196603:NTK196603 ODF196603:ODG196603 ONB196603:ONC196603 OWX196603:OWY196603 PGT196603:PGU196603 PQP196603:PQQ196603 QAL196603:QAM196603 QKH196603:QKI196603 QUD196603:QUE196603 RDZ196603:REA196603 RNV196603:RNW196603 RXR196603:RXS196603 SHN196603:SHO196603 SRJ196603:SRK196603 TBF196603:TBG196603 TLB196603:TLC196603 TUX196603:TUY196603 UET196603:UEU196603 UOP196603:UOQ196603 UYL196603:UYM196603 VIH196603:VII196603 VSD196603:VSE196603 WBZ196603:WCA196603 WLV196603:WLW196603 WVR196603:WVS196603 J262139:K262139 JF262139:JG262139 TB262139:TC262139 ACX262139:ACY262139 AMT262139:AMU262139 AWP262139:AWQ262139 BGL262139:BGM262139 BQH262139:BQI262139 CAD262139:CAE262139 CJZ262139:CKA262139 CTV262139:CTW262139 DDR262139:DDS262139 DNN262139:DNO262139 DXJ262139:DXK262139 EHF262139:EHG262139 ERB262139:ERC262139 FAX262139:FAY262139 FKT262139:FKU262139 FUP262139:FUQ262139 GEL262139:GEM262139 GOH262139:GOI262139 GYD262139:GYE262139 HHZ262139:HIA262139 HRV262139:HRW262139 IBR262139:IBS262139 ILN262139:ILO262139 IVJ262139:IVK262139 JFF262139:JFG262139 JPB262139:JPC262139 JYX262139:JYY262139 KIT262139:KIU262139 KSP262139:KSQ262139 LCL262139:LCM262139 LMH262139:LMI262139 LWD262139:LWE262139 MFZ262139:MGA262139 MPV262139:MPW262139 MZR262139:MZS262139 NJN262139:NJO262139 NTJ262139:NTK262139 ODF262139:ODG262139 ONB262139:ONC262139 OWX262139:OWY262139 PGT262139:PGU262139 PQP262139:PQQ262139 QAL262139:QAM262139 QKH262139:QKI262139 QUD262139:QUE262139 RDZ262139:REA262139 RNV262139:RNW262139 RXR262139:RXS262139 SHN262139:SHO262139 SRJ262139:SRK262139 TBF262139:TBG262139 TLB262139:TLC262139 TUX262139:TUY262139 UET262139:UEU262139 UOP262139:UOQ262139 UYL262139:UYM262139 VIH262139:VII262139 VSD262139:VSE262139 WBZ262139:WCA262139 WLV262139:WLW262139 WVR262139:WVS262139 J327675:K327675 JF327675:JG327675 TB327675:TC327675 ACX327675:ACY327675 AMT327675:AMU327675 AWP327675:AWQ327675 BGL327675:BGM327675 BQH327675:BQI327675 CAD327675:CAE327675 CJZ327675:CKA327675 CTV327675:CTW327675 DDR327675:DDS327675 DNN327675:DNO327675 DXJ327675:DXK327675 EHF327675:EHG327675 ERB327675:ERC327675 FAX327675:FAY327675 FKT327675:FKU327675 FUP327675:FUQ327675 GEL327675:GEM327675 GOH327675:GOI327675 GYD327675:GYE327675 HHZ327675:HIA327675 HRV327675:HRW327675 IBR327675:IBS327675 ILN327675:ILO327675 IVJ327675:IVK327675 JFF327675:JFG327675 JPB327675:JPC327675 JYX327675:JYY327675 KIT327675:KIU327675 KSP327675:KSQ327675 LCL327675:LCM327675 LMH327675:LMI327675 LWD327675:LWE327675 MFZ327675:MGA327675 MPV327675:MPW327675 MZR327675:MZS327675 NJN327675:NJO327675 NTJ327675:NTK327675 ODF327675:ODG327675 ONB327675:ONC327675 OWX327675:OWY327675 PGT327675:PGU327675 PQP327675:PQQ327675 QAL327675:QAM327675 QKH327675:QKI327675 QUD327675:QUE327675 RDZ327675:REA327675 RNV327675:RNW327675 RXR327675:RXS327675 SHN327675:SHO327675 SRJ327675:SRK327675 TBF327675:TBG327675 TLB327675:TLC327675 TUX327675:TUY327675 UET327675:UEU327675 UOP327675:UOQ327675 UYL327675:UYM327675 VIH327675:VII327675 VSD327675:VSE327675 WBZ327675:WCA327675 WLV327675:WLW327675 WVR327675:WVS327675 J393211:K393211 JF393211:JG393211 TB393211:TC393211 ACX393211:ACY393211 AMT393211:AMU393211 AWP393211:AWQ393211 BGL393211:BGM393211 BQH393211:BQI393211 CAD393211:CAE393211 CJZ393211:CKA393211 CTV393211:CTW393211 DDR393211:DDS393211 DNN393211:DNO393211 DXJ393211:DXK393211 EHF393211:EHG393211 ERB393211:ERC393211 FAX393211:FAY393211 FKT393211:FKU393211 FUP393211:FUQ393211 GEL393211:GEM393211 GOH393211:GOI393211 GYD393211:GYE393211 HHZ393211:HIA393211 HRV393211:HRW393211 IBR393211:IBS393211 ILN393211:ILO393211 IVJ393211:IVK393211 JFF393211:JFG393211 JPB393211:JPC393211 JYX393211:JYY393211 KIT393211:KIU393211 KSP393211:KSQ393211 LCL393211:LCM393211 LMH393211:LMI393211 LWD393211:LWE393211 MFZ393211:MGA393211 MPV393211:MPW393211 MZR393211:MZS393211 NJN393211:NJO393211 NTJ393211:NTK393211 ODF393211:ODG393211 ONB393211:ONC393211 OWX393211:OWY393211 PGT393211:PGU393211 PQP393211:PQQ393211 QAL393211:QAM393211 QKH393211:QKI393211 QUD393211:QUE393211 RDZ393211:REA393211 RNV393211:RNW393211 RXR393211:RXS393211 SHN393211:SHO393211 SRJ393211:SRK393211 TBF393211:TBG393211 TLB393211:TLC393211 TUX393211:TUY393211 UET393211:UEU393211 UOP393211:UOQ393211 UYL393211:UYM393211 VIH393211:VII393211 VSD393211:VSE393211 WBZ393211:WCA393211 WLV393211:WLW393211 WVR393211:WVS393211 J458747:K458747 JF458747:JG458747 TB458747:TC458747 ACX458747:ACY458747 AMT458747:AMU458747 AWP458747:AWQ458747 BGL458747:BGM458747 BQH458747:BQI458747 CAD458747:CAE458747 CJZ458747:CKA458747 CTV458747:CTW458747 DDR458747:DDS458747 DNN458747:DNO458747 DXJ458747:DXK458747 EHF458747:EHG458747 ERB458747:ERC458747 FAX458747:FAY458747 FKT458747:FKU458747 FUP458747:FUQ458747 GEL458747:GEM458747 GOH458747:GOI458747 GYD458747:GYE458747 HHZ458747:HIA458747 HRV458747:HRW458747 IBR458747:IBS458747 ILN458747:ILO458747 IVJ458747:IVK458747 JFF458747:JFG458747 JPB458747:JPC458747 JYX458747:JYY458747 KIT458747:KIU458747 KSP458747:KSQ458747 LCL458747:LCM458747 LMH458747:LMI458747 LWD458747:LWE458747 MFZ458747:MGA458747 MPV458747:MPW458747 MZR458747:MZS458747 NJN458747:NJO458747 NTJ458747:NTK458747 ODF458747:ODG458747 ONB458747:ONC458747 OWX458747:OWY458747 PGT458747:PGU458747 PQP458747:PQQ458747 QAL458747:QAM458747 QKH458747:QKI458747 QUD458747:QUE458747 RDZ458747:REA458747 RNV458747:RNW458747 RXR458747:RXS458747 SHN458747:SHO458747 SRJ458747:SRK458747 TBF458747:TBG458747 TLB458747:TLC458747 TUX458747:TUY458747 UET458747:UEU458747 UOP458747:UOQ458747 UYL458747:UYM458747 VIH458747:VII458747 VSD458747:VSE458747 WBZ458747:WCA458747 WLV458747:WLW458747 WVR458747:WVS458747 J524283:K524283 JF524283:JG524283 TB524283:TC524283 ACX524283:ACY524283 AMT524283:AMU524283 AWP524283:AWQ524283 BGL524283:BGM524283 BQH524283:BQI524283 CAD524283:CAE524283 CJZ524283:CKA524283 CTV524283:CTW524283 DDR524283:DDS524283 DNN524283:DNO524283 DXJ524283:DXK524283 EHF524283:EHG524283 ERB524283:ERC524283 FAX524283:FAY524283 FKT524283:FKU524283 FUP524283:FUQ524283 GEL524283:GEM524283 GOH524283:GOI524283 GYD524283:GYE524283 HHZ524283:HIA524283 HRV524283:HRW524283 IBR524283:IBS524283 ILN524283:ILO524283 IVJ524283:IVK524283 JFF524283:JFG524283 JPB524283:JPC524283 JYX524283:JYY524283 KIT524283:KIU524283 KSP524283:KSQ524283 LCL524283:LCM524283 LMH524283:LMI524283 LWD524283:LWE524283 MFZ524283:MGA524283 MPV524283:MPW524283 MZR524283:MZS524283 NJN524283:NJO524283 NTJ524283:NTK524283 ODF524283:ODG524283 ONB524283:ONC524283 OWX524283:OWY524283 PGT524283:PGU524283 PQP524283:PQQ524283 QAL524283:QAM524283 QKH524283:QKI524283 QUD524283:QUE524283 RDZ524283:REA524283 RNV524283:RNW524283 RXR524283:RXS524283 SHN524283:SHO524283 SRJ524283:SRK524283 TBF524283:TBG524283 TLB524283:TLC524283 TUX524283:TUY524283 UET524283:UEU524283 UOP524283:UOQ524283 UYL524283:UYM524283 VIH524283:VII524283 VSD524283:VSE524283 WBZ524283:WCA524283 WLV524283:WLW524283 WVR524283:WVS524283 J589819:K589819 JF589819:JG589819 TB589819:TC589819 ACX589819:ACY589819 AMT589819:AMU589819 AWP589819:AWQ589819 BGL589819:BGM589819 BQH589819:BQI589819 CAD589819:CAE589819 CJZ589819:CKA589819 CTV589819:CTW589819 DDR589819:DDS589819 DNN589819:DNO589819 DXJ589819:DXK589819 EHF589819:EHG589819 ERB589819:ERC589819 FAX589819:FAY589819 FKT589819:FKU589819 FUP589819:FUQ589819 GEL589819:GEM589819 GOH589819:GOI589819 GYD589819:GYE589819 HHZ589819:HIA589819 HRV589819:HRW589819 IBR589819:IBS589819 ILN589819:ILO589819 IVJ589819:IVK589819 JFF589819:JFG589819 JPB589819:JPC589819 JYX589819:JYY589819 KIT589819:KIU589819 KSP589819:KSQ589819 LCL589819:LCM589819 LMH589819:LMI589819 LWD589819:LWE589819 MFZ589819:MGA589819 MPV589819:MPW589819 MZR589819:MZS589819 NJN589819:NJO589819 NTJ589819:NTK589819 ODF589819:ODG589819 ONB589819:ONC589819 OWX589819:OWY589819 PGT589819:PGU589819 PQP589819:PQQ589819 QAL589819:QAM589819 QKH589819:QKI589819 QUD589819:QUE589819 RDZ589819:REA589819 RNV589819:RNW589819 RXR589819:RXS589819 SHN589819:SHO589819 SRJ589819:SRK589819 TBF589819:TBG589819 TLB589819:TLC589819 TUX589819:TUY589819 UET589819:UEU589819 UOP589819:UOQ589819 UYL589819:UYM589819 VIH589819:VII589819 VSD589819:VSE589819 WBZ589819:WCA589819 WLV589819:WLW589819 WVR589819:WVS589819 J655355:K655355 JF655355:JG655355 TB655355:TC655355 ACX655355:ACY655355 AMT655355:AMU655355 AWP655355:AWQ655355 BGL655355:BGM655355 BQH655355:BQI655355 CAD655355:CAE655355 CJZ655355:CKA655355 CTV655355:CTW655355 DDR655355:DDS655355 DNN655355:DNO655355 DXJ655355:DXK655355 EHF655355:EHG655355 ERB655355:ERC655355 FAX655355:FAY655355 FKT655355:FKU655355 FUP655355:FUQ655355 GEL655355:GEM655355 GOH655355:GOI655355 GYD655355:GYE655355 HHZ655355:HIA655355 HRV655355:HRW655355 IBR655355:IBS655355 ILN655355:ILO655355 IVJ655355:IVK655355 JFF655355:JFG655355 JPB655355:JPC655355 JYX655355:JYY655355 KIT655355:KIU655355 KSP655355:KSQ655355 LCL655355:LCM655355 LMH655355:LMI655355 LWD655355:LWE655355 MFZ655355:MGA655355 MPV655355:MPW655355 MZR655355:MZS655355 NJN655355:NJO655355 NTJ655355:NTK655355 ODF655355:ODG655355 ONB655355:ONC655355 OWX655355:OWY655355 PGT655355:PGU655355 PQP655355:PQQ655355 QAL655355:QAM655355 QKH655355:QKI655355 QUD655355:QUE655355 RDZ655355:REA655355 RNV655355:RNW655355 RXR655355:RXS655355 SHN655355:SHO655355 SRJ655355:SRK655355 TBF655355:TBG655355 TLB655355:TLC655355 TUX655355:TUY655355 UET655355:UEU655355 UOP655355:UOQ655355 UYL655355:UYM655355 VIH655355:VII655355 VSD655355:VSE655355 WBZ655355:WCA655355 WLV655355:WLW655355 WVR655355:WVS655355 J720891:K720891 JF720891:JG720891 TB720891:TC720891 ACX720891:ACY720891 AMT720891:AMU720891 AWP720891:AWQ720891 BGL720891:BGM720891 BQH720891:BQI720891 CAD720891:CAE720891 CJZ720891:CKA720891 CTV720891:CTW720891 DDR720891:DDS720891 DNN720891:DNO720891 DXJ720891:DXK720891 EHF720891:EHG720891 ERB720891:ERC720891 FAX720891:FAY720891 FKT720891:FKU720891 FUP720891:FUQ720891 GEL720891:GEM720891 GOH720891:GOI720891 GYD720891:GYE720891 HHZ720891:HIA720891 HRV720891:HRW720891 IBR720891:IBS720891 ILN720891:ILO720891 IVJ720891:IVK720891 JFF720891:JFG720891 JPB720891:JPC720891 JYX720891:JYY720891 KIT720891:KIU720891 KSP720891:KSQ720891 LCL720891:LCM720891 LMH720891:LMI720891 LWD720891:LWE720891 MFZ720891:MGA720891 MPV720891:MPW720891 MZR720891:MZS720891 NJN720891:NJO720891 NTJ720891:NTK720891 ODF720891:ODG720891 ONB720891:ONC720891 OWX720891:OWY720891 PGT720891:PGU720891 PQP720891:PQQ720891 QAL720891:QAM720891 QKH720891:QKI720891 QUD720891:QUE720891 RDZ720891:REA720891 RNV720891:RNW720891 RXR720891:RXS720891 SHN720891:SHO720891 SRJ720891:SRK720891 TBF720891:TBG720891 TLB720891:TLC720891 TUX720891:TUY720891 UET720891:UEU720891 UOP720891:UOQ720891 UYL720891:UYM720891 VIH720891:VII720891 VSD720891:VSE720891 WBZ720891:WCA720891 WLV720891:WLW720891 WVR720891:WVS720891 J786427:K786427 JF786427:JG786427 TB786427:TC786427 ACX786427:ACY786427 AMT786427:AMU786427 AWP786427:AWQ786427 BGL786427:BGM786427 BQH786427:BQI786427 CAD786427:CAE786427 CJZ786427:CKA786427 CTV786427:CTW786427 DDR786427:DDS786427 DNN786427:DNO786427 DXJ786427:DXK786427 EHF786427:EHG786427 ERB786427:ERC786427 FAX786427:FAY786427 FKT786427:FKU786427 FUP786427:FUQ786427 GEL786427:GEM786427 GOH786427:GOI786427 GYD786427:GYE786427 HHZ786427:HIA786427 HRV786427:HRW786427 IBR786427:IBS786427 ILN786427:ILO786427 IVJ786427:IVK786427 JFF786427:JFG786427 JPB786427:JPC786427 JYX786427:JYY786427 KIT786427:KIU786427 KSP786427:KSQ786427 LCL786427:LCM786427 LMH786427:LMI786427 LWD786427:LWE786427 MFZ786427:MGA786427 MPV786427:MPW786427 MZR786427:MZS786427 NJN786427:NJO786427 NTJ786427:NTK786427 ODF786427:ODG786427 ONB786427:ONC786427 OWX786427:OWY786427 PGT786427:PGU786427 PQP786427:PQQ786427 QAL786427:QAM786427 QKH786427:QKI786427 QUD786427:QUE786427 RDZ786427:REA786427 RNV786427:RNW786427 RXR786427:RXS786427 SHN786427:SHO786427 SRJ786427:SRK786427 TBF786427:TBG786427 TLB786427:TLC786427 TUX786427:TUY786427 UET786427:UEU786427 UOP786427:UOQ786427 UYL786427:UYM786427 VIH786427:VII786427 VSD786427:VSE786427 WBZ786427:WCA786427 WLV786427:WLW786427 WVR786427:WVS786427 J851963:K851963 JF851963:JG851963 TB851963:TC851963 ACX851963:ACY851963 AMT851963:AMU851963 AWP851963:AWQ851963 BGL851963:BGM851963 BQH851963:BQI851963 CAD851963:CAE851963 CJZ851963:CKA851963 CTV851963:CTW851963 DDR851963:DDS851963 DNN851963:DNO851963 DXJ851963:DXK851963 EHF851963:EHG851963 ERB851963:ERC851963 FAX851963:FAY851963 FKT851963:FKU851963 FUP851963:FUQ851963 GEL851963:GEM851963 GOH851963:GOI851963 GYD851963:GYE851963 HHZ851963:HIA851963 HRV851963:HRW851963 IBR851963:IBS851963 ILN851963:ILO851963 IVJ851963:IVK851963 JFF851963:JFG851963 JPB851963:JPC851963 JYX851963:JYY851963 KIT851963:KIU851963 KSP851963:KSQ851963 LCL851963:LCM851963 LMH851963:LMI851963 LWD851963:LWE851963 MFZ851963:MGA851963 MPV851963:MPW851963 MZR851963:MZS851963 NJN851963:NJO851963 NTJ851963:NTK851963 ODF851963:ODG851963 ONB851963:ONC851963 OWX851963:OWY851963 PGT851963:PGU851963 PQP851963:PQQ851963 QAL851963:QAM851963 QKH851963:QKI851963 QUD851963:QUE851963 RDZ851963:REA851963 RNV851963:RNW851963 RXR851963:RXS851963 SHN851963:SHO851963 SRJ851963:SRK851963 TBF851963:TBG851963 TLB851963:TLC851963 TUX851963:TUY851963 UET851963:UEU851963 UOP851963:UOQ851963 UYL851963:UYM851963 VIH851963:VII851963 VSD851963:VSE851963 WBZ851963:WCA851963 WLV851963:WLW851963 WVR851963:WVS851963 J917499:K917499 JF917499:JG917499 TB917499:TC917499 ACX917499:ACY917499 AMT917499:AMU917499 AWP917499:AWQ917499 BGL917499:BGM917499 BQH917499:BQI917499 CAD917499:CAE917499 CJZ917499:CKA917499 CTV917499:CTW917499 DDR917499:DDS917499 DNN917499:DNO917499 DXJ917499:DXK917499 EHF917499:EHG917499 ERB917499:ERC917499 FAX917499:FAY917499 FKT917499:FKU917499 FUP917499:FUQ917499 GEL917499:GEM917499 GOH917499:GOI917499 GYD917499:GYE917499 HHZ917499:HIA917499 HRV917499:HRW917499 IBR917499:IBS917499 ILN917499:ILO917499 IVJ917499:IVK917499 JFF917499:JFG917499 JPB917499:JPC917499 JYX917499:JYY917499 KIT917499:KIU917499 KSP917499:KSQ917499 LCL917499:LCM917499 LMH917499:LMI917499 LWD917499:LWE917499 MFZ917499:MGA917499 MPV917499:MPW917499 MZR917499:MZS917499 NJN917499:NJO917499 NTJ917499:NTK917499 ODF917499:ODG917499 ONB917499:ONC917499 OWX917499:OWY917499 PGT917499:PGU917499 PQP917499:PQQ917499 QAL917499:QAM917499 QKH917499:QKI917499 QUD917499:QUE917499 RDZ917499:REA917499 RNV917499:RNW917499 RXR917499:RXS917499 SHN917499:SHO917499 SRJ917499:SRK917499 TBF917499:TBG917499 TLB917499:TLC917499 TUX917499:TUY917499 UET917499:UEU917499 UOP917499:UOQ917499 UYL917499:UYM917499 VIH917499:VII917499 VSD917499:VSE917499 WBZ917499:WCA917499 WLV917499:WLW917499 WVR917499:WVS917499 J983035:K983035 JF983035:JG983035 TB983035:TC983035 ACX983035:ACY983035 AMT983035:AMU983035 AWP983035:AWQ983035 BGL983035:BGM983035 BQH983035:BQI983035 CAD983035:CAE983035 CJZ983035:CKA983035 CTV983035:CTW983035 DDR983035:DDS983035 DNN983035:DNO983035 DXJ983035:DXK983035 EHF983035:EHG983035 ERB983035:ERC983035 FAX983035:FAY983035 FKT983035:FKU983035 FUP983035:FUQ983035 GEL983035:GEM983035 GOH983035:GOI983035 GYD983035:GYE983035 HHZ983035:HIA983035 HRV983035:HRW983035 IBR983035:IBS983035 ILN983035:ILO983035 IVJ983035:IVK983035 JFF983035:JFG983035 JPB983035:JPC983035 JYX983035:JYY983035 KIT983035:KIU983035 KSP983035:KSQ983035 LCL983035:LCM983035 LMH983035:LMI983035 LWD983035:LWE983035 MFZ983035:MGA983035 MPV983035:MPW983035 MZR983035:MZS983035 NJN983035:NJO983035 NTJ983035:NTK983035 ODF983035:ODG983035 ONB983035:ONC983035 OWX983035:OWY983035 PGT983035:PGU983035 PQP983035:PQQ983035 QAL983035:QAM983035 QKH983035:QKI983035 QUD983035:QUE983035 RDZ983035:REA983035 RNV983035:RNW983035 RXR983035:RXS983035 SHN983035:SHO983035 SRJ983035:SRK983035 TBF983035:TBG983035 TLB983035:TLC983035 TUX983035:TUY983035 UET983035:UEU983035 UOP983035:UOQ983035 UYL983035:UYM983035 VIH983035:VII983035 VSD983035:VSE983035 WBZ983035:WCA983035 WLV983035:WLW983035 WVR983035:WVS983035" xr:uid="{00000000-0002-0000-0000-000001000000}">
      <formula1>$C$78:$C$85</formula1>
    </dataValidation>
    <dataValidation type="list" allowBlank="1" showInputMessage="1" showErrorMessage="1" sqref="J11:K11" xr:uid="{00000000-0002-0000-0000-000002000000}">
      <formula1>$C$89:$C$100</formula1>
    </dataValidation>
  </dataValidations>
  <printOptions horizontalCentered="1"/>
  <pageMargins left="0.25" right="0.25" top="0.25" bottom="0.5" header="0.25" footer="0.25"/>
  <pageSetup orientation="portrait" r:id="rId1"/>
  <headerFooter>
    <oddFooter>&amp;L&amp;"Arial,Italic"&amp;8/&amp;F/&amp;A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50"/>
    <pageSetUpPr fitToPage="1"/>
  </sheetPr>
  <dimension ref="A1:L60"/>
  <sheetViews>
    <sheetView zoomScaleNormal="100" zoomScaleSheetLayoutView="100" workbookViewId="0">
      <selection activeCell="F5" sqref="F5"/>
    </sheetView>
  </sheetViews>
  <sheetFormatPr defaultRowHeight="15" x14ac:dyDescent="0.25"/>
  <cols>
    <col min="1" max="1" width="16.796875" style="15" customWidth="1"/>
    <col min="2" max="3" width="10.19921875" style="15" customWidth="1"/>
    <col min="4" max="4" width="10.19921875" style="16" customWidth="1"/>
    <col min="5" max="9" width="10.19921875" style="15" customWidth="1"/>
    <col min="10" max="10" width="10.5" style="15" customWidth="1"/>
    <col min="11" max="11" width="11.69921875" style="15" customWidth="1"/>
    <col min="12" max="12" width="11" style="15" customWidth="1"/>
    <col min="13" max="14" width="8.5" style="15" customWidth="1"/>
    <col min="15" max="256" width="9" style="15"/>
    <col min="257" max="257" width="2.296875" style="15" customWidth="1"/>
    <col min="258" max="258" width="8.09765625" style="15" bestFit="1" customWidth="1"/>
    <col min="259" max="270" width="8.5" style="15" customWidth="1"/>
    <col min="271" max="512" width="9" style="15"/>
    <col min="513" max="513" width="2.296875" style="15" customWidth="1"/>
    <col min="514" max="514" width="8.09765625" style="15" bestFit="1" customWidth="1"/>
    <col min="515" max="526" width="8.5" style="15" customWidth="1"/>
    <col min="527" max="768" width="9" style="15"/>
    <col min="769" max="769" width="2.296875" style="15" customWidth="1"/>
    <col min="770" max="770" width="8.09765625" style="15" bestFit="1" customWidth="1"/>
    <col min="771" max="782" width="8.5" style="15" customWidth="1"/>
    <col min="783" max="1024" width="9" style="15"/>
    <col min="1025" max="1025" width="2.296875" style="15" customWidth="1"/>
    <col min="1026" max="1026" width="8.09765625" style="15" bestFit="1" customWidth="1"/>
    <col min="1027" max="1038" width="8.5" style="15" customWidth="1"/>
    <col min="1039" max="1280" width="9" style="15"/>
    <col min="1281" max="1281" width="2.296875" style="15" customWidth="1"/>
    <col min="1282" max="1282" width="8.09765625" style="15" bestFit="1" customWidth="1"/>
    <col min="1283" max="1294" width="8.5" style="15" customWidth="1"/>
    <col min="1295" max="1536" width="9" style="15"/>
    <col min="1537" max="1537" width="2.296875" style="15" customWidth="1"/>
    <col min="1538" max="1538" width="8.09765625" style="15" bestFit="1" customWidth="1"/>
    <col min="1539" max="1550" width="8.5" style="15" customWidth="1"/>
    <col min="1551" max="1792" width="9" style="15"/>
    <col min="1793" max="1793" width="2.296875" style="15" customWidth="1"/>
    <col min="1794" max="1794" width="8.09765625" style="15" bestFit="1" customWidth="1"/>
    <col min="1795" max="1806" width="8.5" style="15" customWidth="1"/>
    <col min="1807" max="2048" width="9" style="15"/>
    <col min="2049" max="2049" width="2.296875" style="15" customWidth="1"/>
    <col min="2050" max="2050" width="8.09765625" style="15" bestFit="1" customWidth="1"/>
    <col min="2051" max="2062" width="8.5" style="15" customWidth="1"/>
    <col min="2063" max="2304" width="9" style="15"/>
    <col min="2305" max="2305" width="2.296875" style="15" customWidth="1"/>
    <col min="2306" max="2306" width="8.09765625" style="15" bestFit="1" customWidth="1"/>
    <col min="2307" max="2318" width="8.5" style="15" customWidth="1"/>
    <col min="2319" max="2560" width="9" style="15"/>
    <col min="2561" max="2561" width="2.296875" style="15" customWidth="1"/>
    <col min="2562" max="2562" width="8.09765625" style="15" bestFit="1" customWidth="1"/>
    <col min="2563" max="2574" width="8.5" style="15" customWidth="1"/>
    <col min="2575" max="2816" width="9" style="15"/>
    <col min="2817" max="2817" width="2.296875" style="15" customWidth="1"/>
    <col min="2818" max="2818" width="8.09765625" style="15" bestFit="1" customWidth="1"/>
    <col min="2819" max="2830" width="8.5" style="15" customWidth="1"/>
    <col min="2831" max="3072" width="9" style="15"/>
    <col min="3073" max="3073" width="2.296875" style="15" customWidth="1"/>
    <col min="3074" max="3074" width="8.09765625" style="15" bestFit="1" customWidth="1"/>
    <col min="3075" max="3086" width="8.5" style="15" customWidth="1"/>
    <col min="3087" max="3328" width="9" style="15"/>
    <col min="3329" max="3329" width="2.296875" style="15" customWidth="1"/>
    <col min="3330" max="3330" width="8.09765625" style="15" bestFit="1" customWidth="1"/>
    <col min="3331" max="3342" width="8.5" style="15" customWidth="1"/>
    <col min="3343" max="3584" width="9" style="15"/>
    <col min="3585" max="3585" width="2.296875" style="15" customWidth="1"/>
    <col min="3586" max="3586" width="8.09765625" style="15" bestFit="1" customWidth="1"/>
    <col min="3587" max="3598" width="8.5" style="15" customWidth="1"/>
    <col min="3599" max="3840" width="9" style="15"/>
    <col min="3841" max="3841" width="2.296875" style="15" customWidth="1"/>
    <col min="3842" max="3842" width="8.09765625" style="15" bestFit="1" customWidth="1"/>
    <col min="3843" max="3854" width="8.5" style="15" customWidth="1"/>
    <col min="3855" max="4096" width="9" style="15"/>
    <col min="4097" max="4097" width="2.296875" style="15" customWidth="1"/>
    <col min="4098" max="4098" width="8.09765625" style="15" bestFit="1" customWidth="1"/>
    <col min="4099" max="4110" width="8.5" style="15" customWidth="1"/>
    <col min="4111" max="4352" width="9" style="15"/>
    <col min="4353" max="4353" width="2.296875" style="15" customWidth="1"/>
    <col min="4354" max="4354" width="8.09765625" style="15" bestFit="1" customWidth="1"/>
    <col min="4355" max="4366" width="8.5" style="15" customWidth="1"/>
    <col min="4367" max="4608" width="9" style="15"/>
    <col min="4609" max="4609" width="2.296875" style="15" customWidth="1"/>
    <col min="4610" max="4610" width="8.09765625" style="15" bestFit="1" customWidth="1"/>
    <col min="4611" max="4622" width="8.5" style="15" customWidth="1"/>
    <col min="4623" max="4864" width="9" style="15"/>
    <col min="4865" max="4865" width="2.296875" style="15" customWidth="1"/>
    <col min="4866" max="4866" width="8.09765625" style="15" bestFit="1" customWidth="1"/>
    <col min="4867" max="4878" width="8.5" style="15" customWidth="1"/>
    <col min="4879" max="5120" width="9" style="15"/>
    <col min="5121" max="5121" width="2.296875" style="15" customWidth="1"/>
    <col min="5122" max="5122" width="8.09765625" style="15" bestFit="1" customWidth="1"/>
    <col min="5123" max="5134" width="8.5" style="15" customWidth="1"/>
    <col min="5135" max="5376" width="9" style="15"/>
    <col min="5377" max="5377" width="2.296875" style="15" customWidth="1"/>
    <col min="5378" max="5378" width="8.09765625" style="15" bestFit="1" customWidth="1"/>
    <col min="5379" max="5390" width="8.5" style="15" customWidth="1"/>
    <col min="5391" max="5632" width="9" style="15"/>
    <col min="5633" max="5633" width="2.296875" style="15" customWidth="1"/>
    <col min="5634" max="5634" width="8.09765625" style="15" bestFit="1" customWidth="1"/>
    <col min="5635" max="5646" width="8.5" style="15" customWidth="1"/>
    <col min="5647" max="5888" width="9" style="15"/>
    <col min="5889" max="5889" width="2.296875" style="15" customWidth="1"/>
    <col min="5890" max="5890" width="8.09765625" style="15" bestFit="1" customWidth="1"/>
    <col min="5891" max="5902" width="8.5" style="15" customWidth="1"/>
    <col min="5903" max="6144" width="9" style="15"/>
    <col min="6145" max="6145" width="2.296875" style="15" customWidth="1"/>
    <col min="6146" max="6146" width="8.09765625" style="15" bestFit="1" customWidth="1"/>
    <col min="6147" max="6158" width="8.5" style="15" customWidth="1"/>
    <col min="6159" max="6400" width="9" style="15"/>
    <col min="6401" max="6401" width="2.296875" style="15" customWidth="1"/>
    <col min="6402" max="6402" width="8.09765625" style="15" bestFit="1" customWidth="1"/>
    <col min="6403" max="6414" width="8.5" style="15" customWidth="1"/>
    <col min="6415" max="6656" width="9" style="15"/>
    <col min="6657" max="6657" width="2.296875" style="15" customWidth="1"/>
    <col min="6658" max="6658" width="8.09765625" style="15" bestFit="1" customWidth="1"/>
    <col min="6659" max="6670" width="8.5" style="15" customWidth="1"/>
    <col min="6671" max="6912" width="9" style="15"/>
    <col min="6913" max="6913" width="2.296875" style="15" customWidth="1"/>
    <col min="6914" max="6914" width="8.09765625" style="15" bestFit="1" customWidth="1"/>
    <col min="6915" max="6926" width="8.5" style="15" customWidth="1"/>
    <col min="6927" max="7168" width="9" style="15"/>
    <col min="7169" max="7169" width="2.296875" style="15" customWidth="1"/>
    <col min="7170" max="7170" width="8.09765625" style="15" bestFit="1" customWidth="1"/>
    <col min="7171" max="7182" width="8.5" style="15" customWidth="1"/>
    <col min="7183" max="7424" width="9" style="15"/>
    <col min="7425" max="7425" width="2.296875" style="15" customWidth="1"/>
    <col min="7426" max="7426" width="8.09765625" style="15" bestFit="1" customWidth="1"/>
    <col min="7427" max="7438" width="8.5" style="15" customWidth="1"/>
    <col min="7439" max="7680" width="9" style="15"/>
    <col min="7681" max="7681" width="2.296875" style="15" customWidth="1"/>
    <col min="7682" max="7682" width="8.09765625" style="15" bestFit="1" customWidth="1"/>
    <col min="7683" max="7694" width="8.5" style="15" customWidth="1"/>
    <col min="7695" max="7936" width="9" style="15"/>
    <col min="7937" max="7937" width="2.296875" style="15" customWidth="1"/>
    <col min="7938" max="7938" width="8.09765625" style="15" bestFit="1" customWidth="1"/>
    <col min="7939" max="7950" width="8.5" style="15" customWidth="1"/>
    <col min="7951" max="8192" width="9" style="15"/>
    <col min="8193" max="8193" width="2.296875" style="15" customWidth="1"/>
    <col min="8194" max="8194" width="8.09765625" style="15" bestFit="1" customWidth="1"/>
    <col min="8195" max="8206" width="8.5" style="15" customWidth="1"/>
    <col min="8207" max="8448" width="9" style="15"/>
    <col min="8449" max="8449" width="2.296875" style="15" customWidth="1"/>
    <col min="8450" max="8450" width="8.09765625" style="15" bestFit="1" customWidth="1"/>
    <col min="8451" max="8462" width="8.5" style="15" customWidth="1"/>
    <col min="8463" max="8704" width="9" style="15"/>
    <col min="8705" max="8705" width="2.296875" style="15" customWidth="1"/>
    <col min="8706" max="8706" width="8.09765625" style="15" bestFit="1" customWidth="1"/>
    <col min="8707" max="8718" width="8.5" style="15" customWidth="1"/>
    <col min="8719" max="8960" width="9" style="15"/>
    <col min="8961" max="8961" width="2.296875" style="15" customWidth="1"/>
    <col min="8962" max="8962" width="8.09765625" style="15" bestFit="1" customWidth="1"/>
    <col min="8963" max="8974" width="8.5" style="15" customWidth="1"/>
    <col min="8975" max="9216" width="9" style="15"/>
    <col min="9217" max="9217" width="2.296875" style="15" customWidth="1"/>
    <col min="9218" max="9218" width="8.09765625" style="15" bestFit="1" customWidth="1"/>
    <col min="9219" max="9230" width="8.5" style="15" customWidth="1"/>
    <col min="9231" max="9472" width="9" style="15"/>
    <col min="9473" max="9473" width="2.296875" style="15" customWidth="1"/>
    <col min="9474" max="9474" width="8.09765625" style="15" bestFit="1" customWidth="1"/>
    <col min="9475" max="9486" width="8.5" style="15" customWidth="1"/>
    <col min="9487" max="9728" width="9" style="15"/>
    <col min="9729" max="9729" width="2.296875" style="15" customWidth="1"/>
    <col min="9730" max="9730" width="8.09765625" style="15" bestFit="1" customWidth="1"/>
    <col min="9731" max="9742" width="8.5" style="15" customWidth="1"/>
    <col min="9743" max="9984" width="9" style="15"/>
    <col min="9985" max="9985" width="2.296875" style="15" customWidth="1"/>
    <col min="9986" max="9986" width="8.09765625" style="15" bestFit="1" customWidth="1"/>
    <col min="9987" max="9998" width="8.5" style="15" customWidth="1"/>
    <col min="9999" max="10240" width="9" style="15"/>
    <col min="10241" max="10241" width="2.296875" style="15" customWidth="1"/>
    <col min="10242" max="10242" width="8.09765625" style="15" bestFit="1" customWidth="1"/>
    <col min="10243" max="10254" width="8.5" style="15" customWidth="1"/>
    <col min="10255" max="10496" width="9" style="15"/>
    <col min="10497" max="10497" width="2.296875" style="15" customWidth="1"/>
    <col min="10498" max="10498" width="8.09765625" style="15" bestFit="1" customWidth="1"/>
    <col min="10499" max="10510" width="8.5" style="15" customWidth="1"/>
    <col min="10511" max="10752" width="9" style="15"/>
    <col min="10753" max="10753" width="2.296875" style="15" customWidth="1"/>
    <col min="10754" max="10754" width="8.09765625" style="15" bestFit="1" customWidth="1"/>
    <col min="10755" max="10766" width="8.5" style="15" customWidth="1"/>
    <col min="10767" max="11008" width="9" style="15"/>
    <col min="11009" max="11009" width="2.296875" style="15" customWidth="1"/>
    <col min="11010" max="11010" width="8.09765625" style="15" bestFit="1" customWidth="1"/>
    <col min="11011" max="11022" width="8.5" style="15" customWidth="1"/>
    <col min="11023" max="11264" width="9" style="15"/>
    <col min="11265" max="11265" width="2.296875" style="15" customWidth="1"/>
    <col min="11266" max="11266" width="8.09765625" style="15" bestFit="1" customWidth="1"/>
    <col min="11267" max="11278" width="8.5" style="15" customWidth="1"/>
    <col min="11279" max="11520" width="9" style="15"/>
    <col min="11521" max="11521" width="2.296875" style="15" customWidth="1"/>
    <col min="11522" max="11522" width="8.09765625" style="15" bestFit="1" customWidth="1"/>
    <col min="11523" max="11534" width="8.5" style="15" customWidth="1"/>
    <col min="11535" max="11776" width="9" style="15"/>
    <col min="11777" max="11777" width="2.296875" style="15" customWidth="1"/>
    <col min="11778" max="11778" width="8.09765625" style="15" bestFit="1" customWidth="1"/>
    <col min="11779" max="11790" width="8.5" style="15" customWidth="1"/>
    <col min="11791" max="12032" width="9" style="15"/>
    <col min="12033" max="12033" width="2.296875" style="15" customWidth="1"/>
    <col min="12034" max="12034" width="8.09765625" style="15" bestFit="1" customWidth="1"/>
    <col min="12035" max="12046" width="8.5" style="15" customWidth="1"/>
    <col min="12047" max="12288" width="9" style="15"/>
    <col min="12289" max="12289" width="2.296875" style="15" customWidth="1"/>
    <col min="12290" max="12290" width="8.09765625" style="15" bestFit="1" customWidth="1"/>
    <col min="12291" max="12302" width="8.5" style="15" customWidth="1"/>
    <col min="12303" max="12544" width="9" style="15"/>
    <col min="12545" max="12545" width="2.296875" style="15" customWidth="1"/>
    <col min="12546" max="12546" width="8.09765625" style="15" bestFit="1" customWidth="1"/>
    <col min="12547" max="12558" width="8.5" style="15" customWidth="1"/>
    <col min="12559" max="12800" width="9" style="15"/>
    <col min="12801" max="12801" width="2.296875" style="15" customWidth="1"/>
    <col min="12802" max="12802" width="8.09765625" style="15" bestFit="1" customWidth="1"/>
    <col min="12803" max="12814" width="8.5" style="15" customWidth="1"/>
    <col min="12815" max="13056" width="9" style="15"/>
    <col min="13057" max="13057" width="2.296875" style="15" customWidth="1"/>
    <col min="13058" max="13058" width="8.09765625" style="15" bestFit="1" customWidth="1"/>
    <col min="13059" max="13070" width="8.5" style="15" customWidth="1"/>
    <col min="13071" max="13312" width="9" style="15"/>
    <col min="13313" max="13313" width="2.296875" style="15" customWidth="1"/>
    <col min="13314" max="13314" width="8.09765625" style="15" bestFit="1" customWidth="1"/>
    <col min="13315" max="13326" width="8.5" style="15" customWidth="1"/>
    <col min="13327" max="13568" width="9" style="15"/>
    <col min="13569" max="13569" width="2.296875" style="15" customWidth="1"/>
    <col min="13570" max="13570" width="8.09765625" style="15" bestFit="1" customWidth="1"/>
    <col min="13571" max="13582" width="8.5" style="15" customWidth="1"/>
    <col min="13583" max="13824" width="9" style="15"/>
    <col min="13825" max="13825" width="2.296875" style="15" customWidth="1"/>
    <col min="13826" max="13826" width="8.09765625" style="15" bestFit="1" customWidth="1"/>
    <col min="13827" max="13838" width="8.5" style="15" customWidth="1"/>
    <col min="13839" max="14080" width="9" style="15"/>
    <col min="14081" max="14081" width="2.296875" style="15" customWidth="1"/>
    <col min="14082" max="14082" width="8.09765625" style="15" bestFit="1" customWidth="1"/>
    <col min="14083" max="14094" width="8.5" style="15" customWidth="1"/>
    <col min="14095" max="14336" width="9" style="15"/>
    <col min="14337" max="14337" width="2.296875" style="15" customWidth="1"/>
    <col min="14338" max="14338" width="8.09765625" style="15" bestFit="1" customWidth="1"/>
    <col min="14339" max="14350" width="8.5" style="15" customWidth="1"/>
    <col min="14351" max="14592" width="9" style="15"/>
    <col min="14593" max="14593" width="2.296875" style="15" customWidth="1"/>
    <col min="14594" max="14594" width="8.09765625" style="15" bestFit="1" customWidth="1"/>
    <col min="14595" max="14606" width="8.5" style="15" customWidth="1"/>
    <col min="14607" max="14848" width="9" style="15"/>
    <col min="14849" max="14849" width="2.296875" style="15" customWidth="1"/>
    <col min="14850" max="14850" width="8.09765625" style="15" bestFit="1" customWidth="1"/>
    <col min="14851" max="14862" width="8.5" style="15" customWidth="1"/>
    <col min="14863" max="15104" width="9" style="15"/>
    <col min="15105" max="15105" width="2.296875" style="15" customWidth="1"/>
    <col min="15106" max="15106" width="8.09765625" style="15" bestFit="1" customWidth="1"/>
    <col min="15107" max="15118" width="8.5" style="15" customWidth="1"/>
    <col min="15119" max="15360" width="9" style="15"/>
    <col min="15361" max="15361" width="2.296875" style="15" customWidth="1"/>
    <col min="15362" max="15362" width="8.09765625" style="15" bestFit="1" customWidth="1"/>
    <col min="15363" max="15374" width="8.5" style="15" customWidth="1"/>
    <col min="15375" max="15616" width="9" style="15"/>
    <col min="15617" max="15617" width="2.296875" style="15" customWidth="1"/>
    <col min="15618" max="15618" width="8.09765625" style="15" bestFit="1" customWidth="1"/>
    <col min="15619" max="15630" width="8.5" style="15" customWidth="1"/>
    <col min="15631" max="15872" width="9" style="15"/>
    <col min="15873" max="15873" width="2.296875" style="15" customWidth="1"/>
    <col min="15874" max="15874" width="8.09765625" style="15" bestFit="1" customWidth="1"/>
    <col min="15875" max="15886" width="8.5" style="15" customWidth="1"/>
    <col min="15887" max="16128" width="9" style="15"/>
    <col min="16129" max="16129" width="2.296875" style="15" customWidth="1"/>
    <col min="16130" max="16130" width="8.09765625" style="15" bestFit="1" customWidth="1"/>
    <col min="16131" max="16142" width="8.5" style="15" customWidth="1"/>
    <col min="16143" max="16384" width="9" style="15"/>
  </cols>
  <sheetData>
    <row r="1" spans="1:11" ht="33.6" customHeight="1" x14ac:dyDescent="0.25">
      <c r="D1" s="203" t="s">
        <v>158</v>
      </c>
      <c r="E1" s="203"/>
      <c r="F1" s="203"/>
      <c r="G1" s="203"/>
      <c r="H1" s="203"/>
      <c r="I1" s="203"/>
      <c r="J1" s="203"/>
      <c r="K1" s="203"/>
    </row>
    <row r="2" spans="1:11" ht="62.55" customHeight="1" x14ac:dyDescent="0.25">
      <c r="F2" s="205" t="s">
        <v>25</v>
      </c>
      <c r="G2" s="205"/>
      <c r="H2" s="205"/>
      <c r="I2" s="205"/>
      <c r="J2" s="205"/>
      <c r="K2" s="205"/>
    </row>
    <row r="3" spans="1:11" s="16" customFormat="1" ht="75" customHeight="1" x14ac:dyDescent="0.25">
      <c r="A3" s="206" t="s">
        <v>182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</row>
    <row r="4" spans="1:11" ht="15" customHeigh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ht="17.399999999999999" x14ac:dyDescent="0.3">
      <c r="A5" s="130" t="s">
        <v>160</v>
      </c>
      <c r="B5" s="22" t="s">
        <v>174</v>
      </c>
      <c r="F5" s="131">
        <v>54321</v>
      </c>
      <c r="G5" s="132" t="s">
        <v>26</v>
      </c>
      <c r="H5" s="15" t="str">
        <f>VLOOKUP(F5,'eBudde Report'!A6:M616,3,FALSE)</f>
        <v>Rivers Edge</v>
      </c>
    </row>
    <row r="6" spans="1:11" ht="10.050000000000001" customHeight="1" x14ac:dyDescent="0.25"/>
    <row r="7" spans="1:11" ht="15.6" x14ac:dyDescent="0.25">
      <c r="A7" s="15" t="s">
        <v>183</v>
      </c>
      <c r="E7" s="77" t="s">
        <v>175</v>
      </c>
      <c r="F7" s="77" t="s">
        <v>27</v>
      </c>
    </row>
    <row r="8" spans="1:11" ht="15.6" x14ac:dyDescent="0.3">
      <c r="B8" s="78" t="s">
        <v>28</v>
      </c>
      <c r="D8" s="15"/>
      <c r="E8" s="79">
        <f>VLOOKUP(F5,'eBudde Report'!A6:M616,10,FALSE)</f>
        <v>3001</v>
      </c>
      <c r="F8" s="80">
        <f>ROUND(E8/12,1)</f>
        <v>250.1</v>
      </c>
      <c r="I8" s="79">
        <f>VLOOKUP(F5,'eBudde Report'!A6:M616,6,FALSE)</f>
        <v>9</v>
      </c>
      <c r="J8" s="78" t="s">
        <v>29</v>
      </c>
    </row>
    <row r="9" spans="1:11" ht="15.6" x14ac:dyDescent="0.3">
      <c r="B9" s="78" t="s">
        <v>30</v>
      </c>
      <c r="D9" s="15"/>
      <c r="E9" s="79">
        <f>-VLOOKUP(F5,'eBudde Report'!A6:M616,9,FALSE)</f>
        <v>-118</v>
      </c>
      <c r="F9" s="80">
        <f>ROUND(E9/12,1)</f>
        <v>-9.8000000000000007</v>
      </c>
    </row>
    <row r="10" spans="1:11" ht="16.2" thickBot="1" x14ac:dyDescent="0.35">
      <c r="B10" s="81" t="s">
        <v>31</v>
      </c>
      <c r="C10" s="82"/>
      <c r="D10" s="82"/>
      <c r="E10" s="83">
        <f>+E8+E9</f>
        <v>2883</v>
      </c>
      <c r="F10" s="84">
        <f>+E10/12</f>
        <v>240.25</v>
      </c>
      <c r="H10" s="77" t="s">
        <v>735</v>
      </c>
      <c r="I10" s="85">
        <f>+E10/I8</f>
        <v>320.33333333333331</v>
      </c>
      <c r="J10" s="86" t="s">
        <v>32</v>
      </c>
      <c r="K10" s="93"/>
    </row>
    <row r="12" spans="1:11" ht="17.399999999999999" x14ac:dyDescent="0.3">
      <c r="A12" s="130" t="s">
        <v>162</v>
      </c>
      <c r="B12" s="22" t="s">
        <v>734</v>
      </c>
      <c r="I12" s="131">
        <v>10</v>
      </c>
    </row>
    <row r="13" spans="1:11" ht="10.050000000000001" customHeight="1" x14ac:dyDescent="0.25"/>
    <row r="14" spans="1:11" ht="18.75" customHeight="1" x14ac:dyDescent="0.25">
      <c r="D14" s="184">
        <f>+K19</f>
        <v>200</v>
      </c>
      <c r="E14" s="185"/>
      <c r="F14" s="185"/>
      <c r="G14" s="190" t="s">
        <v>748</v>
      </c>
      <c r="H14" s="190"/>
      <c r="I14" s="191"/>
      <c r="J14" s="133"/>
      <c r="K14" s="134"/>
    </row>
    <row r="15" spans="1:11" ht="18.75" customHeight="1" x14ac:dyDescent="0.25">
      <c r="D15" s="186"/>
      <c r="E15" s="187"/>
      <c r="F15" s="187"/>
      <c r="G15" s="192"/>
      <c r="H15" s="192"/>
      <c r="I15" s="193"/>
      <c r="J15" s="133"/>
      <c r="K15" s="134"/>
    </row>
    <row r="16" spans="1:11" ht="26.55" customHeight="1" x14ac:dyDescent="0.25">
      <c r="D16" s="188"/>
      <c r="E16" s="189"/>
      <c r="F16" s="189"/>
      <c r="G16" s="194"/>
      <c r="H16" s="194"/>
      <c r="I16" s="195"/>
      <c r="J16" s="133"/>
      <c r="K16" s="134"/>
    </row>
    <row r="17" spans="1:12" ht="18" thickBot="1" x14ac:dyDescent="0.35">
      <c r="A17" s="22" t="s">
        <v>33</v>
      </c>
      <c r="D17" s="15"/>
    </row>
    <row r="18" spans="1:12" ht="15.6" x14ac:dyDescent="0.3">
      <c r="A18" s="135"/>
      <c r="B18" s="173" t="s">
        <v>193</v>
      </c>
      <c r="C18" s="109" t="s">
        <v>165</v>
      </c>
      <c r="D18" s="110" t="s">
        <v>34</v>
      </c>
      <c r="E18" s="111" t="s">
        <v>35</v>
      </c>
      <c r="F18" s="112" t="s">
        <v>36</v>
      </c>
      <c r="G18" s="113" t="s">
        <v>37</v>
      </c>
      <c r="H18" s="114" t="s">
        <v>38</v>
      </c>
      <c r="I18" s="115" t="s">
        <v>43</v>
      </c>
      <c r="J18" s="116" t="s">
        <v>39</v>
      </c>
      <c r="K18" s="117" t="s">
        <v>40</v>
      </c>
    </row>
    <row r="19" spans="1:12" ht="46.8" x14ac:dyDescent="0.3">
      <c r="A19" s="136" t="s">
        <v>176</v>
      </c>
      <c r="B19" s="175">
        <f>ROUND(0.75*$I12*$I$10*A$60/12,0)</f>
        <v>20</v>
      </c>
      <c r="C19" s="137">
        <f>ROUND(0.75*$I12*$I$10*B$60/12,0)</f>
        <v>14</v>
      </c>
      <c r="D19" s="138">
        <f t="shared" ref="B19:J19" si="0">ROUND(0.75*$I12*$I$10*C$60/12,0)</f>
        <v>10</v>
      </c>
      <c r="E19" s="139">
        <f t="shared" si="0"/>
        <v>12</v>
      </c>
      <c r="F19" s="140">
        <f t="shared" si="0"/>
        <v>44</v>
      </c>
      <c r="G19" s="141">
        <f t="shared" si="0"/>
        <v>34</v>
      </c>
      <c r="H19" s="142">
        <f t="shared" si="0"/>
        <v>42</v>
      </c>
      <c r="I19" s="143">
        <f t="shared" si="0"/>
        <v>16</v>
      </c>
      <c r="J19" s="144">
        <f t="shared" si="0"/>
        <v>8</v>
      </c>
      <c r="K19" s="145">
        <f>SUM(B19:J19)</f>
        <v>200</v>
      </c>
      <c r="L19" s="127" t="s">
        <v>27</v>
      </c>
    </row>
    <row r="20" spans="1:12" ht="10.050000000000001" customHeight="1" x14ac:dyDescent="0.25">
      <c r="A20" s="146"/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28"/>
    </row>
    <row r="21" spans="1:12" ht="47.4" thickBot="1" x14ac:dyDescent="0.35">
      <c r="A21" s="148" t="s">
        <v>166</v>
      </c>
      <c r="B21" s="175">
        <f>ROUND(B19*12/$I$12,0)</f>
        <v>24</v>
      </c>
      <c r="C21" s="137">
        <f t="shared" ref="C21:J21" si="1">ROUND(C19*12/$I$12,0)</f>
        <v>17</v>
      </c>
      <c r="D21" s="138">
        <f t="shared" si="1"/>
        <v>12</v>
      </c>
      <c r="E21" s="139">
        <f t="shared" si="1"/>
        <v>14</v>
      </c>
      <c r="F21" s="140">
        <f t="shared" si="1"/>
        <v>53</v>
      </c>
      <c r="G21" s="141">
        <f t="shared" si="1"/>
        <v>41</v>
      </c>
      <c r="H21" s="142">
        <f t="shared" si="1"/>
        <v>50</v>
      </c>
      <c r="I21" s="143">
        <f t="shared" si="1"/>
        <v>19</v>
      </c>
      <c r="J21" s="144">
        <f t="shared" si="1"/>
        <v>10</v>
      </c>
      <c r="K21" s="145">
        <f>SUM(B21:J21)</f>
        <v>240</v>
      </c>
      <c r="L21" s="129" t="s">
        <v>167</v>
      </c>
    </row>
    <row r="22" spans="1:12" ht="10.050000000000001" customHeight="1" x14ac:dyDescent="0.25"/>
    <row r="23" spans="1:12" ht="15" customHeight="1" x14ac:dyDescent="0.25">
      <c r="A23" s="149"/>
    </row>
    <row r="24" spans="1:12" ht="17.399999999999999" x14ac:dyDescent="0.3">
      <c r="A24" s="130" t="s">
        <v>177</v>
      </c>
      <c r="B24" s="22" t="s">
        <v>178</v>
      </c>
    </row>
    <row r="25" spans="1:12" ht="10.050000000000001" customHeight="1" thickBot="1" x14ac:dyDescent="0.3"/>
    <row r="26" spans="1:12" ht="17.399999999999999" x14ac:dyDescent="0.3">
      <c r="A26" s="150" t="s">
        <v>168</v>
      </c>
      <c r="B26" s="99"/>
      <c r="C26" s="99"/>
      <c r="D26" s="204">
        <v>45723</v>
      </c>
      <c r="E26" s="204"/>
      <c r="F26" s="99"/>
      <c r="G26" s="99"/>
      <c r="H26" s="99"/>
      <c r="I26" s="99"/>
      <c r="J26" s="99"/>
      <c r="K26" s="100"/>
    </row>
    <row r="27" spans="1:12" ht="18" customHeight="1" x14ac:dyDescent="0.3">
      <c r="A27" s="151" t="s">
        <v>179</v>
      </c>
      <c r="J27" s="197">
        <f>((B19+C19+D19+E19+F19+G19+H19+I19+J19)*72)*0.25</f>
        <v>3600</v>
      </c>
      <c r="K27" s="198"/>
    </row>
    <row r="28" spans="1:12" ht="17.399999999999999" x14ac:dyDescent="0.3">
      <c r="A28" s="151" t="s">
        <v>170</v>
      </c>
      <c r="H28" s="76">
        <f>ROUNDUP(J27/6,0)</f>
        <v>600</v>
      </c>
      <c r="I28" s="22" t="s">
        <v>41</v>
      </c>
      <c r="K28" s="102"/>
    </row>
    <row r="29" spans="1:12" ht="17.399999999999999" x14ac:dyDescent="0.3">
      <c r="A29" s="101" t="s">
        <v>42</v>
      </c>
      <c r="D29" s="15"/>
      <c r="E29" s="76">
        <f>ROUNDUP(H28/I12,0)</f>
        <v>60</v>
      </c>
      <c r="F29" s="22" t="s">
        <v>171</v>
      </c>
      <c r="K29" s="102"/>
    </row>
    <row r="30" spans="1:12" x14ac:dyDescent="0.25">
      <c r="A30" s="103"/>
      <c r="K30" s="102"/>
    </row>
    <row r="31" spans="1:12" x14ac:dyDescent="0.25">
      <c r="A31" s="104" t="s">
        <v>736</v>
      </c>
      <c r="B31" s="105"/>
      <c r="C31" s="105"/>
      <c r="D31" s="106"/>
      <c r="E31" s="105"/>
      <c r="F31" s="105"/>
      <c r="G31" s="105"/>
      <c r="H31" s="105"/>
      <c r="I31" s="105"/>
      <c r="J31" s="105"/>
      <c r="K31" s="107"/>
    </row>
    <row r="34" spans="1:4" s="152" customFormat="1" hidden="1" x14ac:dyDescent="0.25">
      <c r="D34" s="153"/>
    </row>
    <row r="38" spans="1:4" hidden="1" x14ac:dyDescent="0.25">
      <c r="A38" s="154">
        <v>0.75</v>
      </c>
    </row>
    <row r="39" spans="1:4" x14ac:dyDescent="0.25">
      <c r="A39" s="154"/>
    </row>
    <row r="60" spans="1:11" s="24" customFormat="1" ht="13.2" hidden="1" x14ac:dyDescent="0.25">
      <c r="A60" s="209">
        <v>0.1</v>
      </c>
      <c r="B60" s="155">
        <v>7.0000000000000007E-2</v>
      </c>
      <c r="C60" s="156">
        <v>0.05</v>
      </c>
      <c r="D60" s="157">
        <v>0.06</v>
      </c>
      <c r="E60" s="158">
        <v>0.22</v>
      </c>
      <c r="F60" s="159">
        <v>0.17</v>
      </c>
      <c r="G60" s="160">
        <v>0.21</v>
      </c>
      <c r="H60" s="161">
        <v>0.08</v>
      </c>
      <c r="I60" s="162">
        <v>0.04</v>
      </c>
      <c r="J60" s="163"/>
      <c r="K60" s="164"/>
    </row>
  </sheetData>
  <sheetProtection algorithmName="SHA-512" hashValue="6sm+LQbu11T4OslA4v21CmaKKUit+phExiyvlUdVcdmNKAcQh0p0tTcwCnhoX9wPy/Qxl6mdzHnMW60jif2t/g==" saltValue="y4xRdFQ23q1bEyNYJjdkaQ==" spinCount="100000" sheet="1" selectLockedCells="1"/>
  <mergeCells count="7">
    <mergeCell ref="D1:K1"/>
    <mergeCell ref="D26:E26"/>
    <mergeCell ref="J27:K27"/>
    <mergeCell ref="F2:K2"/>
    <mergeCell ref="A3:K3"/>
    <mergeCell ref="D14:F16"/>
    <mergeCell ref="G14:I16"/>
  </mergeCells>
  <printOptions horizontalCentered="1"/>
  <pageMargins left="0.5" right="0.5" top="0.5" bottom="0.5" header="0.25" footer="0.25"/>
  <pageSetup scale="94" orientation="portrait" r:id="rId1"/>
  <headerFooter>
    <oddFooter>&amp;L&amp;"Arial,Italic"&amp;8/&amp;F/&amp;A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H656"/>
  <sheetViews>
    <sheetView workbookViewId="0">
      <pane ySplit="1" topLeftCell="A533" activePane="bottomLeft" state="frozen"/>
      <selection pane="bottomLeft" activeCell="D2" sqref="D2"/>
    </sheetView>
  </sheetViews>
  <sheetFormatPr defaultColWidth="8.69921875" defaultRowHeight="13.8" x14ac:dyDescent="0.25"/>
  <cols>
    <col min="1" max="1" width="12.296875" style="88" bestFit="1" customWidth="1"/>
    <col min="2" max="2" width="14.5" style="88" bestFit="1" customWidth="1"/>
    <col min="3" max="3" width="35.69921875" style="88" bestFit="1" customWidth="1"/>
    <col min="4" max="7" width="8.69921875" style="87"/>
    <col min="8" max="8" width="11.59765625" style="87" customWidth="1"/>
    <col min="9" max="16384" width="8.69921875" style="87"/>
  </cols>
  <sheetData>
    <row r="1" spans="1:8" ht="42.6" customHeight="1" thickBot="1" x14ac:dyDescent="0.3">
      <c r="A1" s="97" t="s">
        <v>185</v>
      </c>
      <c r="B1" s="89" t="s">
        <v>189</v>
      </c>
      <c r="C1" s="89" t="s">
        <v>184</v>
      </c>
      <c r="D1" s="207" t="s">
        <v>188</v>
      </c>
      <c r="E1" s="207"/>
      <c r="F1" s="207"/>
      <c r="G1" s="207"/>
      <c r="H1" s="207"/>
    </row>
    <row r="2" spans="1:8" ht="14.4" thickTop="1" x14ac:dyDescent="0.25">
      <c r="A2" s="68">
        <v>40058</v>
      </c>
      <c r="B2" s="68" t="str">
        <f>VLOOKUP(C2,'[2]SU List with Assignment Master'!$F$2:$G$128,2,FALSE)</f>
        <v>South 6</v>
      </c>
      <c r="C2" s="68" t="s">
        <v>126</v>
      </c>
    </row>
    <row r="3" spans="1:8" x14ac:dyDescent="0.25">
      <c r="A3" s="68">
        <v>20063</v>
      </c>
      <c r="B3" s="68" t="str">
        <f>VLOOKUP(C3,'[2]SU List with Assignment Master'!$F$2:$G$128,2,FALSE)</f>
        <v>North 2</v>
      </c>
      <c r="C3" s="68" t="s">
        <v>72</v>
      </c>
    </row>
    <row r="4" spans="1:8" x14ac:dyDescent="0.25">
      <c r="A4" s="68">
        <v>30087</v>
      </c>
      <c r="B4" s="68" t="str">
        <f>VLOOKUP(C4,'[2]SU List with Assignment Master'!$F$2:$G$128,2,FALSE)</f>
        <v>North 3</v>
      </c>
      <c r="C4" s="68" t="s">
        <v>107</v>
      </c>
    </row>
    <row r="5" spans="1:8" x14ac:dyDescent="0.25">
      <c r="A5" s="68">
        <v>40294</v>
      </c>
      <c r="B5" s="68" t="str">
        <f>VLOOKUP(C5,'[2]SU List with Assignment Master'!$F$2:$G$128,2,FALSE)</f>
        <v>South 5</v>
      </c>
      <c r="C5" s="68" t="s">
        <v>101</v>
      </c>
    </row>
    <row r="6" spans="1:8" x14ac:dyDescent="0.25">
      <c r="A6" s="68">
        <v>83028</v>
      </c>
      <c r="B6" s="68" t="str">
        <f>VLOOKUP(C6,'[2]SU List with Assignment Master'!$F$2:$G$128,2,FALSE)</f>
        <v>North 1</v>
      </c>
      <c r="C6" s="68" t="s">
        <v>191</v>
      </c>
    </row>
    <row r="7" spans="1:8" x14ac:dyDescent="0.25">
      <c r="A7" s="68">
        <v>50582</v>
      </c>
      <c r="B7" s="68" t="str">
        <f>VLOOKUP(C7,'[2]SU List with Assignment Master'!$F$2:$G$128,2,FALSE)</f>
        <v>South 5</v>
      </c>
      <c r="C7" s="68" t="s">
        <v>187</v>
      </c>
    </row>
    <row r="8" spans="1:8" x14ac:dyDescent="0.25">
      <c r="A8" s="68">
        <v>40259</v>
      </c>
      <c r="B8" s="68" t="str">
        <f>VLOOKUP(C8,'[2]SU List with Assignment Master'!$F$2:$G$128,2,FALSE)</f>
        <v>South 5</v>
      </c>
      <c r="C8" s="68" t="s">
        <v>187</v>
      </c>
    </row>
    <row r="9" spans="1:8" x14ac:dyDescent="0.25">
      <c r="A9" s="68">
        <v>40744</v>
      </c>
      <c r="B9" s="68" t="str">
        <f>VLOOKUP(C9,'[2]SU List with Assignment Master'!$F$2:$G$128,2,FALSE)</f>
        <v>South 5</v>
      </c>
      <c r="C9" s="68" t="s">
        <v>68</v>
      </c>
    </row>
    <row r="10" spans="1:8" x14ac:dyDescent="0.25">
      <c r="A10" s="68">
        <v>50618</v>
      </c>
      <c r="B10" s="68" t="str">
        <f>VLOOKUP(C10,'[2]SU List with Assignment Master'!$F$2:$G$128,2,FALSE)</f>
        <v>South 5</v>
      </c>
      <c r="C10" s="68" t="s">
        <v>101</v>
      </c>
    </row>
    <row r="11" spans="1:8" x14ac:dyDescent="0.25">
      <c r="A11" s="68">
        <v>40701</v>
      </c>
      <c r="B11" s="68" t="str">
        <f>VLOOKUP(C11,'[2]SU List with Assignment Master'!$F$2:$G$128,2,FALSE)</f>
        <v>South 6</v>
      </c>
      <c r="C11" s="68" t="s">
        <v>102</v>
      </c>
    </row>
    <row r="12" spans="1:8" x14ac:dyDescent="0.25">
      <c r="A12" s="68">
        <v>20256</v>
      </c>
      <c r="B12" s="68" t="str">
        <f>VLOOKUP(C12,'[2]SU List with Assignment Master'!$F$2:$G$128,2,FALSE)</f>
        <v>North 2</v>
      </c>
      <c r="C12" s="68" t="s">
        <v>105</v>
      </c>
    </row>
    <row r="13" spans="1:8" x14ac:dyDescent="0.25">
      <c r="A13" s="68">
        <v>41218</v>
      </c>
      <c r="B13" s="68" t="str">
        <f>VLOOKUP(C13,'[2]SU List with Assignment Master'!$F$2:$G$128,2,FALSE)</f>
        <v>South 6</v>
      </c>
      <c r="C13" s="68" t="s">
        <v>114</v>
      </c>
    </row>
    <row r="14" spans="1:8" x14ac:dyDescent="0.25">
      <c r="A14" s="68">
        <v>41472</v>
      </c>
      <c r="B14" s="68" t="str">
        <f>VLOOKUP(C14,'[2]SU List with Assignment Master'!$F$2:$G$128,2,FALSE)</f>
        <v>South 6</v>
      </c>
      <c r="C14" s="68" t="s">
        <v>91</v>
      </c>
    </row>
    <row r="15" spans="1:8" x14ac:dyDescent="0.25">
      <c r="A15" s="68">
        <v>41803</v>
      </c>
      <c r="B15" s="68" t="str">
        <f>VLOOKUP(C15,'[2]SU List with Assignment Master'!$F$2:$G$128,2,FALSE)</f>
        <v>South 6</v>
      </c>
      <c r="C15" s="68" t="s">
        <v>135</v>
      </c>
    </row>
    <row r="16" spans="1:8" x14ac:dyDescent="0.25">
      <c r="A16" s="68">
        <v>41464</v>
      </c>
      <c r="B16" s="68" t="str">
        <f>VLOOKUP(C16,'[2]SU List with Assignment Master'!$F$2:$G$128,2,FALSE)</f>
        <v>South 6</v>
      </c>
      <c r="C16" s="68" t="s">
        <v>91</v>
      </c>
    </row>
    <row r="17" spans="1:3" x14ac:dyDescent="0.25">
      <c r="A17" s="68">
        <v>20924</v>
      </c>
      <c r="B17" s="68" t="str">
        <f>VLOOKUP(C17,'[2]SU List with Assignment Master'!$F$2:$G$128,2,FALSE)</f>
        <v>North 3</v>
      </c>
      <c r="C17" s="68" t="s">
        <v>196</v>
      </c>
    </row>
    <row r="18" spans="1:3" x14ac:dyDescent="0.25">
      <c r="A18" s="68">
        <v>40704</v>
      </c>
      <c r="B18" s="68" t="str">
        <f>VLOOKUP(C18,'[2]SU List with Assignment Master'!$F$2:$G$128,2,FALSE)</f>
        <v>South 6</v>
      </c>
      <c r="C18" s="68" t="s">
        <v>91</v>
      </c>
    </row>
    <row r="19" spans="1:3" x14ac:dyDescent="0.25">
      <c r="A19" s="68">
        <v>20558</v>
      </c>
      <c r="B19" s="68" t="str">
        <f>VLOOKUP(C19,'[2]SU List with Assignment Master'!$F$2:$G$128,2,FALSE)</f>
        <v>North 2</v>
      </c>
      <c r="C19" s="68" t="s">
        <v>78</v>
      </c>
    </row>
    <row r="20" spans="1:3" x14ac:dyDescent="0.25">
      <c r="A20" s="68">
        <v>40214</v>
      </c>
      <c r="B20" s="68" t="str">
        <f>VLOOKUP(C20,'[2]SU List with Assignment Master'!$F$2:$G$128,2,FALSE)</f>
        <v>South 6</v>
      </c>
      <c r="C20" s="68" t="s">
        <v>114</v>
      </c>
    </row>
    <row r="21" spans="1:3" x14ac:dyDescent="0.25">
      <c r="A21" s="68">
        <v>40223</v>
      </c>
      <c r="B21" s="68" t="str">
        <f>VLOOKUP(C21,'[2]SU List with Assignment Master'!$F$2:$G$128,2,FALSE)</f>
        <v>South 6</v>
      </c>
      <c r="C21" s="68" t="s">
        <v>91</v>
      </c>
    </row>
    <row r="22" spans="1:3" x14ac:dyDescent="0.25">
      <c r="A22" s="68">
        <v>40272</v>
      </c>
      <c r="B22" s="68" t="str">
        <f>VLOOKUP(C22,'[2]SU List with Assignment Master'!$F$2:$G$128,2,FALSE)</f>
        <v>South 5</v>
      </c>
      <c r="C22" s="68" t="s">
        <v>101</v>
      </c>
    </row>
    <row r="23" spans="1:3" x14ac:dyDescent="0.25">
      <c r="A23" s="68">
        <v>40270</v>
      </c>
      <c r="B23" s="68" t="str">
        <f>VLOOKUP(C23,'[2]SU List with Assignment Master'!$F$2:$G$128,2,FALSE)</f>
        <v>South 5</v>
      </c>
      <c r="C23" s="68" t="s">
        <v>101</v>
      </c>
    </row>
    <row r="24" spans="1:3" x14ac:dyDescent="0.25">
      <c r="A24" s="68">
        <v>33000</v>
      </c>
      <c r="B24" s="68" t="str">
        <f>VLOOKUP(C24,'[2]SU List with Assignment Master'!$F$2:$G$128,2,FALSE)</f>
        <v>North 3</v>
      </c>
      <c r="C24" s="68" t="s">
        <v>224</v>
      </c>
    </row>
    <row r="25" spans="1:3" x14ac:dyDescent="0.25">
      <c r="A25" s="68">
        <v>40038</v>
      </c>
      <c r="B25" s="68" t="str">
        <f>VLOOKUP(C25,'[2]SU List with Assignment Master'!$F$2:$G$128,2,FALSE)</f>
        <v>South 6</v>
      </c>
      <c r="C25" s="68" t="s">
        <v>102</v>
      </c>
    </row>
    <row r="26" spans="1:3" x14ac:dyDescent="0.25">
      <c r="A26" s="68">
        <v>40226</v>
      </c>
      <c r="B26" s="68" t="str">
        <f>VLOOKUP(C26,'[2]SU List with Assignment Master'!$F$2:$G$128,2,FALSE)</f>
        <v>South 4</v>
      </c>
      <c r="C26" s="68" t="s">
        <v>84</v>
      </c>
    </row>
    <row r="27" spans="1:3" x14ac:dyDescent="0.25">
      <c r="A27" s="68">
        <v>20198</v>
      </c>
      <c r="B27" s="68" t="str">
        <f>VLOOKUP(C27,'[2]SU List with Assignment Master'!$F$2:$G$128,2,FALSE)</f>
        <v>North 2</v>
      </c>
      <c r="C27" s="68" t="s">
        <v>732</v>
      </c>
    </row>
    <row r="28" spans="1:3" x14ac:dyDescent="0.25">
      <c r="A28" s="68">
        <v>40230</v>
      </c>
      <c r="B28" s="68" t="str">
        <f>VLOOKUP(C28,'[2]SU List with Assignment Master'!$F$2:$G$128,2,FALSE)</f>
        <v>South 5</v>
      </c>
      <c r="C28" s="68" t="s">
        <v>68</v>
      </c>
    </row>
    <row r="29" spans="1:3" x14ac:dyDescent="0.25">
      <c r="A29" s="68">
        <v>30393</v>
      </c>
      <c r="B29" s="68" t="str">
        <f>VLOOKUP(C29,'[2]SU List with Assignment Master'!$F$2:$G$128,2,FALSE)</f>
        <v>North 3</v>
      </c>
      <c r="C29" s="68" t="s">
        <v>224</v>
      </c>
    </row>
    <row r="30" spans="1:3" x14ac:dyDescent="0.25">
      <c r="A30" s="68">
        <v>40118</v>
      </c>
      <c r="B30" s="68" t="str">
        <f>VLOOKUP(C30,'[2]SU List with Assignment Master'!$F$2:$G$128,2,FALSE)</f>
        <v>South 5</v>
      </c>
      <c r="C30" s="68" t="s">
        <v>133</v>
      </c>
    </row>
    <row r="31" spans="1:3" x14ac:dyDescent="0.25">
      <c r="A31" s="68">
        <v>40733</v>
      </c>
      <c r="B31" s="68" t="str">
        <f>VLOOKUP(C31,'[2]SU List with Assignment Master'!$F$2:$G$128,2,FALSE)</f>
        <v>South 6</v>
      </c>
      <c r="C31" s="68" t="s">
        <v>114</v>
      </c>
    </row>
    <row r="32" spans="1:3" x14ac:dyDescent="0.25">
      <c r="A32" s="68">
        <v>77110</v>
      </c>
      <c r="B32" s="68" t="str">
        <f>VLOOKUP(C32,'[2]SU List with Assignment Master'!$F$2:$G$128,2,FALSE)</f>
        <v>South 4</v>
      </c>
      <c r="C32" s="68" t="s">
        <v>84</v>
      </c>
    </row>
    <row r="33" spans="1:3" x14ac:dyDescent="0.25">
      <c r="A33" s="68">
        <v>41111</v>
      </c>
      <c r="B33" s="68" t="str">
        <f>VLOOKUP(C33,'[2]SU List with Assignment Master'!$F$2:$G$128,2,FALSE)</f>
        <v>South 5</v>
      </c>
      <c r="C33" s="68" t="s">
        <v>101</v>
      </c>
    </row>
    <row r="34" spans="1:3" x14ac:dyDescent="0.25">
      <c r="A34" s="68">
        <v>40944</v>
      </c>
      <c r="B34" s="68" t="str">
        <f>VLOOKUP(C34,'[2]SU List with Assignment Master'!$F$2:$G$128,2,FALSE)</f>
        <v>South 6</v>
      </c>
      <c r="C34" s="68" t="s">
        <v>85</v>
      </c>
    </row>
    <row r="35" spans="1:3" x14ac:dyDescent="0.25">
      <c r="A35" s="68">
        <v>41417</v>
      </c>
      <c r="B35" s="68" t="str">
        <f>VLOOKUP(C35,'[2]SU List with Assignment Master'!$F$2:$G$128,2,FALSE)</f>
        <v>South 6</v>
      </c>
      <c r="C35" s="68" t="s">
        <v>114</v>
      </c>
    </row>
    <row r="36" spans="1:3" x14ac:dyDescent="0.25">
      <c r="A36" s="68">
        <v>41424</v>
      </c>
      <c r="B36" s="68" t="str">
        <f>VLOOKUP(C36,'[2]SU List with Assignment Master'!$F$2:$G$128,2,FALSE)</f>
        <v>South 6</v>
      </c>
      <c r="C36" s="68" t="s">
        <v>85</v>
      </c>
    </row>
    <row r="37" spans="1:3" x14ac:dyDescent="0.25">
      <c r="A37" s="68">
        <v>33034</v>
      </c>
      <c r="B37" s="68" t="str">
        <f>VLOOKUP(C37,'[2]SU List with Assignment Master'!$F$2:$G$128,2,FALSE)</f>
        <v>North 3</v>
      </c>
      <c r="C37" s="68" t="s">
        <v>196</v>
      </c>
    </row>
    <row r="38" spans="1:3" x14ac:dyDescent="0.25">
      <c r="A38" s="68">
        <v>76323</v>
      </c>
      <c r="B38" s="68" t="str">
        <f>VLOOKUP(C38,'[2]SU List with Assignment Master'!$F$2:$G$128,2,FALSE)</f>
        <v>South 4</v>
      </c>
      <c r="C38" s="68" t="s">
        <v>120</v>
      </c>
    </row>
    <row r="39" spans="1:3" x14ac:dyDescent="0.25">
      <c r="A39" s="68">
        <v>40271</v>
      </c>
      <c r="B39" s="68" t="str">
        <f>VLOOKUP(C39,'[2]SU List with Assignment Master'!$F$2:$G$128,2,FALSE)</f>
        <v>South 5</v>
      </c>
      <c r="C39" s="68" t="s">
        <v>101</v>
      </c>
    </row>
    <row r="40" spans="1:3" x14ac:dyDescent="0.25">
      <c r="A40" s="68">
        <v>72106</v>
      </c>
      <c r="B40" s="68" t="str">
        <f>VLOOKUP(C40,'[2]SU List with Assignment Master'!$F$2:$G$128,2,FALSE)</f>
        <v>South 4</v>
      </c>
      <c r="C40" s="68" t="s">
        <v>89</v>
      </c>
    </row>
    <row r="41" spans="1:3" x14ac:dyDescent="0.25">
      <c r="A41" s="68">
        <v>10065</v>
      </c>
      <c r="B41" s="68" t="str">
        <f>VLOOKUP(C41,'[2]SU List with Assignment Master'!$F$2:$G$128,2,FALSE)</f>
        <v>North 1</v>
      </c>
      <c r="C41" s="68" t="s">
        <v>186</v>
      </c>
    </row>
    <row r="42" spans="1:3" x14ac:dyDescent="0.25">
      <c r="A42" s="68">
        <v>70022</v>
      </c>
      <c r="B42" s="68" t="str">
        <f>VLOOKUP(C42,'[2]SU List with Assignment Master'!$F$2:$G$128,2,FALSE)</f>
        <v>South 4</v>
      </c>
      <c r="C42" s="68" t="s">
        <v>89</v>
      </c>
    </row>
    <row r="43" spans="1:3" x14ac:dyDescent="0.25">
      <c r="A43" s="68">
        <v>40137</v>
      </c>
      <c r="B43" s="68" t="str">
        <f>VLOOKUP(C43,'[2]SU List with Assignment Master'!$F$2:$G$128,2,FALSE)</f>
        <v>South 5</v>
      </c>
      <c r="C43" s="68" t="s">
        <v>133</v>
      </c>
    </row>
    <row r="44" spans="1:3" x14ac:dyDescent="0.25">
      <c r="A44" s="68">
        <v>30471</v>
      </c>
      <c r="B44" s="68" t="str">
        <f>VLOOKUP(C44,'[2]SU List with Assignment Master'!$F$2:$G$128,2,FALSE)</f>
        <v>North 3</v>
      </c>
      <c r="C44" s="68" t="s">
        <v>99</v>
      </c>
    </row>
    <row r="45" spans="1:3" x14ac:dyDescent="0.25">
      <c r="A45" s="68">
        <v>30309</v>
      </c>
      <c r="B45" s="68" t="str">
        <f>VLOOKUP(C45,'[2]SU List with Assignment Master'!$F$2:$G$128,2,FALSE)</f>
        <v>North 3</v>
      </c>
      <c r="C45" s="68" t="s">
        <v>107</v>
      </c>
    </row>
    <row r="46" spans="1:3" x14ac:dyDescent="0.25">
      <c r="A46" s="68">
        <v>50622</v>
      </c>
      <c r="B46" s="68" t="str">
        <f>VLOOKUP(C46,'[2]SU List with Assignment Master'!$F$2:$G$128,2,FALSE)</f>
        <v>South 5</v>
      </c>
      <c r="C46" s="68" t="s">
        <v>187</v>
      </c>
    </row>
    <row r="47" spans="1:3" x14ac:dyDescent="0.25">
      <c r="A47" s="68">
        <v>20177</v>
      </c>
      <c r="B47" s="68" t="str">
        <f>VLOOKUP(C47,'[2]SU List with Assignment Master'!$F$2:$G$128,2,FALSE)</f>
        <v>North 2</v>
      </c>
      <c r="C47" s="68" t="s">
        <v>732</v>
      </c>
    </row>
    <row r="48" spans="1:3" x14ac:dyDescent="0.25">
      <c r="A48" s="68">
        <v>10235</v>
      </c>
      <c r="B48" s="68" t="str">
        <f>VLOOKUP(C48,'[2]SU List with Assignment Master'!$F$2:$G$128,2,FALSE)</f>
        <v>North 1</v>
      </c>
      <c r="C48" s="68" t="s">
        <v>83</v>
      </c>
    </row>
    <row r="49" spans="1:3" x14ac:dyDescent="0.25">
      <c r="A49" s="68">
        <v>30071</v>
      </c>
      <c r="B49" s="68" t="str">
        <f>VLOOKUP(C49,'[2]SU List with Assignment Master'!$F$2:$G$128,2,FALSE)</f>
        <v>North 3</v>
      </c>
      <c r="C49" s="68" t="s">
        <v>733</v>
      </c>
    </row>
    <row r="50" spans="1:3" x14ac:dyDescent="0.25">
      <c r="A50" s="68">
        <v>20203</v>
      </c>
      <c r="B50" s="68" t="str">
        <f>VLOOKUP(C50,'[2]SU List with Assignment Master'!$F$2:$G$128,2,FALSE)</f>
        <v>North 2</v>
      </c>
      <c r="C50" s="68" t="s">
        <v>92</v>
      </c>
    </row>
    <row r="51" spans="1:3" x14ac:dyDescent="0.25">
      <c r="A51" s="68">
        <v>10044</v>
      </c>
      <c r="B51" s="68" t="str">
        <f>VLOOKUP(C51,'[2]SU List with Assignment Master'!$F$2:$G$128,2,FALSE)</f>
        <v>North 1</v>
      </c>
      <c r="C51" s="68" t="s">
        <v>186</v>
      </c>
    </row>
    <row r="52" spans="1:3" x14ac:dyDescent="0.25">
      <c r="A52" s="68">
        <v>40186</v>
      </c>
      <c r="B52" s="68" t="str">
        <f>VLOOKUP(C52,'[2]SU List with Assignment Master'!$F$2:$G$128,2,FALSE)</f>
        <v>South 5</v>
      </c>
      <c r="C52" s="68" t="s">
        <v>133</v>
      </c>
    </row>
    <row r="53" spans="1:3" x14ac:dyDescent="0.25">
      <c r="A53" s="68">
        <v>83032</v>
      </c>
      <c r="B53" s="68" t="str">
        <f>VLOOKUP(C53,'[2]SU List with Assignment Master'!$F$2:$G$128,2,FALSE)</f>
        <v>North 1</v>
      </c>
      <c r="C53" s="68" t="s">
        <v>191</v>
      </c>
    </row>
    <row r="54" spans="1:3" x14ac:dyDescent="0.25">
      <c r="A54" s="68">
        <v>40032</v>
      </c>
      <c r="B54" s="68" t="str">
        <f>VLOOKUP(C54,'[2]SU List with Assignment Master'!$F$2:$G$128,2,FALSE)</f>
        <v>South 6</v>
      </c>
      <c r="C54" s="68" t="s">
        <v>85</v>
      </c>
    </row>
    <row r="55" spans="1:3" x14ac:dyDescent="0.25">
      <c r="A55" s="68">
        <v>20253</v>
      </c>
      <c r="B55" s="68" t="str">
        <f>VLOOKUP(C55,'[2]SU List with Assignment Master'!$F$2:$G$128,2,FALSE)</f>
        <v>North 2</v>
      </c>
      <c r="C55" s="68" t="s">
        <v>78</v>
      </c>
    </row>
    <row r="56" spans="1:3" x14ac:dyDescent="0.25">
      <c r="A56" s="68">
        <v>30293</v>
      </c>
      <c r="B56" s="68" t="str">
        <f>VLOOKUP(C56,'[2]SU List with Assignment Master'!$F$2:$G$128,2,FALSE)</f>
        <v>North 3</v>
      </c>
      <c r="C56" s="68" t="s">
        <v>224</v>
      </c>
    </row>
    <row r="57" spans="1:3" x14ac:dyDescent="0.25">
      <c r="A57" s="68">
        <v>30415</v>
      </c>
      <c r="B57" s="68" t="str">
        <f>VLOOKUP(C57,'[2]SU List with Assignment Master'!$F$2:$G$128,2,FALSE)</f>
        <v>North 3</v>
      </c>
      <c r="C57" s="68" t="s">
        <v>224</v>
      </c>
    </row>
    <row r="58" spans="1:3" x14ac:dyDescent="0.25">
      <c r="A58" s="68">
        <v>30042</v>
      </c>
      <c r="B58" s="68" t="str">
        <f>VLOOKUP(C58,'[2]SU List with Assignment Master'!$F$2:$G$128,2,FALSE)</f>
        <v>North 3</v>
      </c>
      <c r="C58" s="68" t="s">
        <v>224</v>
      </c>
    </row>
    <row r="59" spans="1:3" x14ac:dyDescent="0.25">
      <c r="A59" s="68">
        <v>40614</v>
      </c>
      <c r="B59" s="68" t="str">
        <f>VLOOKUP(C59,'[2]SU List with Assignment Master'!$F$2:$G$128,2,FALSE)</f>
        <v>South 4</v>
      </c>
      <c r="C59" s="68" t="s">
        <v>84</v>
      </c>
    </row>
    <row r="60" spans="1:3" x14ac:dyDescent="0.25">
      <c r="A60" s="68">
        <v>86591</v>
      </c>
      <c r="B60" s="68" t="str">
        <f>VLOOKUP(C60,'[2]SU List with Assignment Master'!$F$2:$G$128,2,FALSE)</f>
        <v>North 1</v>
      </c>
      <c r="C60" s="68" t="s">
        <v>110</v>
      </c>
    </row>
    <row r="61" spans="1:3" x14ac:dyDescent="0.25">
      <c r="A61" s="68">
        <v>41214</v>
      </c>
      <c r="B61" s="68" t="str">
        <f>VLOOKUP(C61,'[2]SU List with Assignment Master'!$F$2:$G$128,2,FALSE)</f>
        <v>South 5</v>
      </c>
      <c r="C61" s="68" t="s">
        <v>133</v>
      </c>
    </row>
    <row r="62" spans="1:3" x14ac:dyDescent="0.25">
      <c r="A62" s="68">
        <v>40265</v>
      </c>
      <c r="B62" s="68" t="str">
        <f>VLOOKUP(C62,'[2]SU List with Assignment Master'!$F$2:$G$128,2,FALSE)</f>
        <v>South 6</v>
      </c>
      <c r="C62" s="68" t="s">
        <v>95</v>
      </c>
    </row>
    <row r="63" spans="1:3" x14ac:dyDescent="0.25">
      <c r="A63" s="68">
        <v>83044</v>
      </c>
      <c r="B63" s="68" t="str">
        <f>VLOOKUP(C63,'[2]SU List with Assignment Master'!$F$2:$G$128,2,FALSE)</f>
        <v>North 1</v>
      </c>
      <c r="C63" s="68" t="s">
        <v>191</v>
      </c>
    </row>
    <row r="64" spans="1:3" x14ac:dyDescent="0.25">
      <c r="A64" s="68">
        <v>46282</v>
      </c>
      <c r="B64" s="68" t="str">
        <f>VLOOKUP(C64,'[2]SU List with Assignment Master'!$F$2:$G$128,2,FALSE)</f>
        <v>South 5</v>
      </c>
      <c r="C64" s="68" t="s">
        <v>100</v>
      </c>
    </row>
    <row r="65" spans="1:3" x14ac:dyDescent="0.25">
      <c r="A65" s="68">
        <v>44224</v>
      </c>
      <c r="B65" s="68" t="str">
        <f>VLOOKUP(C65,'[2]SU List with Assignment Master'!$F$2:$G$128,2,FALSE)</f>
        <v>South 5</v>
      </c>
      <c r="C65" s="68" t="s">
        <v>82</v>
      </c>
    </row>
    <row r="66" spans="1:3" x14ac:dyDescent="0.25">
      <c r="A66" s="68">
        <v>71138</v>
      </c>
      <c r="B66" s="68" t="str">
        <f>VLOOKUP(C66,'[2]SU List with Assignment Master'!$F$2:$G$128,2,FALSE)</f>
        <v>South 4</v>
      </c>
      <c r="C66" s="68" t="s">
        <v>76</v>
      </c>
    </row>
    <row r="67" spans="1:3" x14ac:dyDescent="0.25">
      <c r="A67" s="68">
        <v>40238</v>
      </c>
      <c r="B67" s="68" t="str">
        <f>VLOOKUP(C67,'[2]SU List with Assignment Master'!$F$2:$G$128,2,FALSE)</f>
        <v>South 5</v>
      </c>
      <c r="C67" s="68" t="s">
        <v>94</v>
      </c>
    </row>
    <row r="68" spans="1:3" x14ac:dyDescent="0.25">
      <c r="A68" s="68">
        <v>30707</v>
      </c>
      <c r="B68" s="68" t="str">
        <f>VLOOKUP(C68,'[2]SU List with Assignment Master'!$F$2:$G$128,2,FALSE)</f>
        <v>North 3</v>
      </c>
      <c r="C68" s="68" t="s">
        <v>224</v>
      </c>
    </row>
    <row r="69" spans="1:3" x14ac:dyDescent="0.25">
      <c r="A69" s="68">
        <v>40731</v>
      </c>
      <c r="B69" s="68" t="str">
        <f>VLOOKUP(C69,'[2]SU List with Assignment Master'!$F$2:$G$128,2,FALSE)</f>
        <v>South 5</v>
      </c>
      <c r="C69" s="68" t="s">
        <v>187</v>
      </c>
    </row>
    <row r="70" spans="1:3" x14ac:dyDescent="0.25">
      <c r="A70" s="68">
        <v>40724</v>
      </c>
      <c r="B70" s="68" t="str">
        <f>VLOOKUP(C70,'[2]SU List with Assignment Master'!$F$2:$G$128,2,FALSE)</f>
        <v>South 5</v>
      </c>
      <c r="C70" s="68" t="s">
        <v>187</v>
      </c>
    </row>
    <row r="71" spans="1:3" x14ac:dyDescent="0.25">
      <c r="A71" s="68">
        <v>31008</v>
      </c>
      <c r="B71" s="68" t="str">
        <f>VLOOKUP(C71,'[2]SU List with Assignment Master'!$F$2:$G$128,2,FALSE)</f>
        <v>North 3</v>
      </c>
      <c r="C71" s="68" t="s">
        <v>107</v>
      </c>
    </row>
    <row r="72" spans="1:3" x14ac:dyDescent="0.25">
      <c r="A72" s="68">
        <v>83053</v>
      </c>
      <c r="B72" s="68" t="str">
        <f>VLOOKUP(C72,'[2]SU List with Assignment Master'!$F$2:$G$128,2,FALSE)</f>
        <v>North 1</v>
      </c>
      <c r="C72" s="68" t="s">
        <v>191</v>
      </c>
    </row>
    <row r="73" spans="1:3" x14ac:dyDescent="0.25">
      <c r="A73" s="68">
        <v>40931</v>
      </c>
      <c r="B73" s="68" t="str">
        <f>VLOOKUP(C73,'[2]SU List with Assignment Master'!$F$2:$G$128,2,FALSE)</f>
        <v>South 5</v>
      </c>
      <c r="C73" s="68" t="s">
        <v>187</v>
      </c>
    </row>
    <row r="74" spans="1:3" x14ac:dyDescent="0.25">
      <c r="A74" s="68">
        <v>83056</v>
      </c>
      <c r="B74" s="68" t="str">
        <f>VLOOKUP(C74,'[2]SU List with Assignment Master'!$F$2:$G$128,2,FALSE)</f>
        <v>North 1</v>
      </c>
      <c r="C74" s="68" t="s">
        <v>191</v>
      </c>
    </row>
    <row r="75" spans="1:3" x14ac:dyDescent="0.25">
      <c r="A75" s="68">
        <v>31024</v>
      </c>
      <c r="B75" s="68" t="str">
        <f>VLOOKUP(C75,'[2]SU List with Assignment Master'!$F$2:$G$128,2,FALSE)</f>
        <v>North 3</v>
      </c>
      <c r="C75" s="68" t="s">
        <v>107</v>
      </c>
    </row>
    <row r="76" spans="1:3" x14ac:dyDescent="0.25">
      <c r="A76" s="68">
        <v>41423</v>
      </c>
      <c r="B76" s="68" t="str">
        <f>VLOOKUP(C76,'[2]SU List with Assignment Master'!$F$2:$G$128,2,FALSE)</f>
        <v>South 5</v>
      </c>
      <c r="C76" s="68" t="s">
        <v>66</v>
      </c>
    </row>
    <row r="77" spans="1:3" x14ac:dyDescent="0.25">
      <c r="A77" s="68">
        <v>50708</v>
      </c>
      <c r="B77" s="68" t="str">
        <f>VLOOKUP(C77,'[2]SU List with Assignment Master'!$F$2:$G$128,2,FALSE)</f>
        <v>South 5</v>
      </c>
      <c r="C77" s="68" t="s">
        <v>100</v>
      </c>
    </row>
    <row r="78" spans="1:3" x14ac:dyDescent="0.25">
      <c r="A78" s="68">
        <v>10318</v>
      </c>
      <c r="B78" s="68" t="str">
        <f>VLOOKUP(C78,'[2]SU List with Assignment Master'!$F$2:$G$128,2,FALSE)</f>
        <v>North 2</v>
      </c>
      <c r="C78" s="68" t="s">
        <v>106</v>
      </c>
    </row>
    <row r="79" spans="1:3" x14ac:dyDescent="0.25">
      <c r="A79" s="68">
        <v>33016</v>
      </c>
      <c r="B79" s="68" t="str">
        <f>VLOOKUP(C79,'[2]SU List with Assignment Master'!$F$2:$G$128,2,FALSE)</f>
        <v>North 3</v>
      </c>
      <c r="C79" s="68" t="s">
        <v>74</v>
      </c>
    </row>
    <row r="80" spans="1:3" x14ac:dyDescent="0.25">
      <c r="A80" s="68">
        <v>42102</v>
      </c>
      <c r="B80" s="68" t="str">
        <f>VLOOKUP(C80,'[2]SU List with Assignment Master'!$F$2:$G$128,2,FALSE)</f>
        <v>South 6</v>
      </c>
      <c r="C80" s="68" t="s">
        <v>114</v>
      </c>
    </row>
    <row r="81" spans="1:3" x14ac:dyDescent="0.25">
      <c r="A81" s="68">
        <v>44105</v>
      </c>
      <c r="B81" s="68" t="str">
        <f>VLOOKUP(C81,'[2]SU List with Assignment Master'!$F$2:$G$128,2,FALSE)</f>
        <v>South 6</v>
      </c>
      <c r="C81" s="68" t="s">
        <v>126</v>
      </c>
    </row>
    <row r="82" spans="1:3" x14ac:dyDescent="0.25">
      <c r="A82" s="68">
        <v>33013</v>
      </c>
      <c r="B82" s="68" t="str">
        <f>VLOOKUP(C82,'[2]SU List with Assignment Master'!$F$2:$G$128,2,FALSE)</f>
        <v>North 1</v>
      </c>
      <c r="C82" s="68" t="s">
        <v>191</v>
      </c>
    </row>
    <row r="83" spans="1:3" x14ac:dyDescent="0.25">
      <c r="A83" s="68">
        <v>33042</v>
      </c>
      <c r="B83" s="68" t="str">
        <f>VLOOKUP(C83,'[2]SU List with Assignment Master'!$F$2:$G$128,2,FALSE)</f>
        <v>North 3</v>
      </c>
      <c r="C83" s="68" t="s">
        <v>196</v>
      </c>
    </row>
    <row r="84" spans="1:3" x14ac:dyDescent="0.25">
      <c r="A84" s="68">
        <v>50664</v>
      </c>
      <c r="B84" s="68" t="str">
        <f>VLOOKUP(C84,'[2]SU List with Assignment Master'!$F$2:$G$128,2,FALSE)</f>
        <v>South 4</v>
      </c>
      <c r="C84" s="68" t="s">
        <v>84</v>
      </c>
    </row>
    <row r="85" spans="1:3" x14ac:dyDescent="0.25">
      <c r="A85" s="68">
        <v>50742</v>
      </c>
      <c r="B85" s="68" t="str">
        <f>VLOOKUP(C85,'[2]SU List with Assignment Master'!$F$2:$G$128,2,FALSE)</f>
        <v>South 5</v>
      </c>
      <c r="C85" s="68" t="s">
        <v>133</v>
      </c>
    </row>
    <row r="86" spans="1:3" x14ac:dyDescent="0.25">
      <c r="A86" s="68">
        <v>83080</v>
      </c>
      <c r="B86" s="68" t="str">
        <f>VLOOKUP(C86,'[2]SU List with Assignment Master'!$F$2:$G$128,2,FALSE)</f>
        <v>North 3</v>
      </c>
      <c r="C86" s="68" t="s">
        <v>733</v>
      </c>
    </row>
    <row r="87" spans="1:3" x14ac:dyDescent="0.25">
      <c r="A87" s="68">
        <v>10233</v>
      </c>
      <c r="B87" s="68" t="str">
        <f>VLOOKUP(C87,'[2]SU List with Assignment Master'!$F$2:$G$128,2,FALSE)</f>
        <v>North 1</v>
      </c>
      <c r="C87" s="68" t="s">
        <v>83</v>
      </c>
    </row>
    <row r="88" spans="1:3" x14ac:dyDescent="0.25">
      <c r="A88" s="68">
        <v>80020</v>
      </c>
      <c r="B88" s="68" t="str">
        <f>VLOOKUP(C88,'[2]SU List with Assignment Master'!$F$2:$G$128,2,FALSE)</f>
        <v>North 1</v>
      </c>
      <c r="C88" s="68" t="s">
        <v>191</v>
      </c>
    </row>
    <row r="89" spans="1:3" x14ac:dyDescent="0.25">
      <c r="A89" s="68">
        <v>10365</v>
      </c>
      <c r="B89" s="68" t="str">
        <f>VLOOKUP(C89,'[2]SU List with Assignment Master'!$F$2:$G$128,2,FALSE)</f>
        <v>North 1</v>
      </c>
      <c r="C89" s="68" t="s">
        <v>186</v>
      </c>
    </row>
    <row r="90" spans="1:3" x14ac:dyDescent="0.25">
      <c r="A90" s="68">
        <v>20528</v>
      </c>
      <c r="B90" s="68" t="str">
        <f>VLOOKUP(C90,'[2]SU List with Assignment Master'!$F$2:$G$128,2,FALSE)</f>
        <v>North 2</v>
      </c>
      <c r="C90" s="68" t="s">
        <v>105</v>
      </c>
    </row>
    <row r="91" spans="1:3" x14ac:dyDescent="0.25">
      <c r="A91" s="68">
        <v>10364</v>
      </c>
      <c r="B91" s="68" t="str">
        <f>VLOOKUP(C91,'[2]SU List with Assignment Master'!$F$2:$G$128,2,FALSE)</f>
        <v>North 1</v>
      </c>
      <c r="C91" s="68" t="s">
        <v>186</v>
      </c>
    </row>
    <row r="92" spans="1:3" x14ac:dyDescent="0.25">
      <c r="A92" s="68">
        <v>20524</v>
      </c>
      <c r="B92" s="68" t="str">
        <f>VLOOKUP(C92,'[2]SU List with Assignment Master'!$F$2:$G$128,2,FALSE)</f>
        <v>North 2</v>
      </c>
      <c r="C92" s="68" t="s">
        <v>105</v>
      </c>
    </row>
    <row r="93" spans="1:3" x14ac:dyDescent="0.25">
      <c r="A93" s="68">
        <v>50734</v>
      </c>
      <c r="B93" s="68" t="str">
        <f>VLOOKUP(C93,'[2]SU List with Assignment Master'!$F$2:$G$128,2,FALSE)</f>
        <v>South 5</v>
      </c>
      <c r="C93" s="68" t="s">
        <v>124</v>
      </c>
    </row>
    <row r="94" spans="1:3" x14ac:dyDescent="0.25">
      <c r="A94" s="68">
        <v>83048</v>
      </c>
      <c r="B94" s="68" t="str">
        <f>VLOOKUP(C94,'[2]SU List with Assignment Master'!$F$2:$G$128,2,FALSE)</f>
        <v>North 1</v>
      </c>
      <c r="C94" s="68" t="s">
        <v>191</v>
      </c>
    </row>
    <row r="95" spans="1:3" x14ac:dyDescent="0.25">
      <c r="A95" s="68">
        <v>30305</v>
      </c>
      <c r="B95" s="68" t="str">
        <f>VLOOKUP(C95,'[2]SU List with Assignment Master'!$F$2:$G$128,2,FALSE)</f>
        <v>North 3</v>
      </c>
      <c r="C95" s="68" t="s">
        <v>196</v>
      </c>
    </row>
    <row r="96" spans="1:3" x14ac:dyDescent="0.25">
      <c r="A96" s="68">
        <v>30017</v>
      </c>
      <c r="B96" s="68" t="str">
        <f>VLOOKUP(C96,'[2]SU List with Assignment Master'!$F$2:$G$128,2,FALSE)</f>
        <v>North 3</v>
      </c>
      <c r="C96" s="68" t="s">
        <v>196</v>
      </c>
    </row>
    <row r="97" spans="1:3" x14ac:dyDescent="0.25">
      <c r="A97" s="68">
        <v>83020</v>
      </c>
      <c r="B97" s="68" t="str">
        <f>VLOOKUP(C97,'[2]SU List with Assignment Master'!$F$2:$G$128,2,FALSE)</f>
        <v>North 1</v>
      </c>
      <c r="C97" s="68" t="s">
        <v>191</v>
      </c>
    </row>
    <row r="98" spans="1:3" x14ac:dyDescent="0.25">
      <c r="A98" s="68">
        <v>42125</v>
      </c>
      <c r="B98" s="68" t="str">
        <f>VLOOKUP(C98,'[2]SU List with Assignment Master'!$F$2:$G$128,2,FALSE)</f>
        <v>South 5</v>
      </c>
      <c r="C98" s="68" t="s">
        <v>100</v>
      </c>
    </row>
    <row r="99" spans="1:3" x14ac:dyDescent="0.25">
      <c r="A99" s="68">
        <v>50019</v>
      </c>
      <c r="B99" s="68" t="str">
        <f>VLOOKUP(C99,'[2]SU List with Assignment Master'!$F$2:$G$128,2,FALSE)</f>
        <v>South 6</v>
      </c>
      <c r="C99" s="68" t="s">
        <v>112</v>
      </c>
    </row>
    <row r="100" spans="1:3" x14ac:dyDescent="0.25">
      <c r="A100" s="68">
        <v>40281</v>
      </c>
      <c r="B100" s="68" t="str">
        <f>VLOOKUP(C100,'[2]SU List with Assignment Master'!$F$2:$G$128,2,FALSE)</f>
        <v>South 6</v>
      </c>
      <c r="C100" s="68" t="s">
        <v>102</v>
      </c>
    </row>
    <row r="101" spans="1:3" x14ac:dyDescent="0.25">
      <c r="A101" s="68">
        <v>30480</v>
      </c>
      <c r="B101" s="68" t="str">
        <f>VLOOKUP(C101,'[2]SU List with Assignment Master'!$F$2:$G$128,2,FALSE)</f>
        <v>North 3</v>
      </c>
      <c r="C101" s="68" t="s">
        <v>224</v>
      </c>
    </row>
    <row r="102" spans="1:3" x14ac:dyDescent="0.25">
      <c r="A102" s="68">
        <v>40075</v>
      </c>
      <c r="B102" s="68" t="str">
        <f>VLOOKUP(C102,'[2]SU List with Assignment Master'!$F$2:$G$128,2,FALSE)</f>
        <v>South 5</v>
      </c>
      <c r="C102" s="68" t="s">
        <v>97</v>
      </c>
    </row>
    <row r="103" spans="1:3" x14ac:dyDescent="0.25">
      <c r="A103" s="68">
        <v>40601</v>
      </c>
      <c r="B103" s="68" t="str">
        <f>VLOOKUP(C103,'[2]SU List with Assignment Master'!$F$2:$G$128,2,FALSE)</f>
        <v>South 5</v>
      </c>
      <c r="C103" s="68" t="s">
        <v>133</v>
      </c>
    </row>
    <row r="104" spans="1:3" x14ac:dyDescent="0.25">
      <c r="A104" s="68">
        <v>40245</v>
      </c>
      <c r="B104" s="68" t="str">
        <f>VLOOKUP(C104,'[2]SU List with Assignment Master'!$F$2:$G$128,2,FALSE)</f>
        <v>South 5</v>
      </c>
      <c r="C104" s="68" t="s">
        <v>100</v>
      </c>
    </row>
    <row r="105" spans="1:3" x14ac:dyDescent="0.25">
      <c r="A105" s="68">
        <v>40290</v>
      </c>
      <c r="B105" s="68" t="str">
        <f>VLOOKUP(C105,'[2]SU List with Assignment Master'!$F$2:$G$128,2,FALSE)</f>
        <v>South 6</v>
      </c>
      <c r="C105" s="68" t="s">
        <v>114</v>
      </c>
    </row>
    <row r="106" spans="1:3" x14ac:dyDescent="0.25">
      <c r="A106" s="68">
        <v>20145</v>
      </c>
      <c r="B106" s="68" t="str">
        <f>VLOOKUP(C106,'[2]SU List with Assignment Master'!$F$2:$G$128,2,FALSE)</f>
        <v>North 2</v>
      </c>
      <c r="C106" s="68" t="s">
        <v>72</v>
      </c>
    </row>
    <row r="107" spans="1:3" x14ac:dyDescent="0.25">
      <c r="A107" s="68">
        <v>86703</v>
      </c>
      <c r="B107" s="68" t="str">
        <f>VLOOKUP(C107,'[2]SU List with Assignment Master'!$F$2:$G$128,2,FALSE)</f>
        <v>North 1</v>
      </c>
      <c r="C107" s="68" t="s">
        <v>110</v>
      </c>
    </row>
    <row r="108" spans="1:3" x14ac:dyDescent="0.25">
      <c r="A108" s="68">
        <v>30984</v>
      </c>
      <c r="B108" s="68" t="str">
        <f>VLOOKUP(C108,'[2]SU List with Assignment Master'!$F$2:$G$128,2,FALSE)</f>
        <v>North 3</v>
      </c>
      <c r="C108" s="68" t="s">
        <v>99</v>
      </c>
    </row>
    <row r="109" spans="1:3" x14ac:dyDescent="0.25">
      <c r="A109" s="68">
        <v>40249</v>
      </c>
      <c r="B109" s="68" t="str">
        <f>VLOOKUP(C109,'[2]SU List with Assignment Master'!$F$2:$G$128,2,FALSE)</f>
        <v>South 5</v>
      </c>
      <c r="C109" s="68" t="s">
        <v>133</v>
      </c>
    </row>
    <row r="110" spans="1:3" x14ac:dyDescent="0.25">
      <c r="A110" s="68">
        <v>30320</v>
      </c>
      <c r="B110" s="68" t="str">
        <f>VLOOKUP(C110,'[2]SU List with Assignment Master'!$F$2:$G$128,2,FALSE)</f>
        <v>North 3</v>
      </c>
      <c r="C110" s="68" t="s">
        <v>196</v>
      </c>
    </row>
    <row r="111" spans="1:3" x14ac:dyDescent="0.25">
      <c r="A111" s="68">
        <v>30455</v>
      </c>
      <c r="B111" s="68" t="str">
        <f>VLOOKUP(C111,'[2]SU List with Assignment Master'!$F$2:$G$128,2,FALSE)</f>
        <v>North 3</v>
      </c>
      <c r="C111" s="68" t="s">
        <v>74</v>
      </c>
    </row>
    <row r="112" spans="1:3" x14ac:dyDescent="0.25">
      <c r="A112" s="68">
        <v>40232</v>
      </c>
      <c r="B112" s="68" t="str">
        <f>VLOOKUP(C112,'[2]SU List with Assignment Master'!$F$2:$G$128,2,FALSE)</f>
        <v>South 5</v>
      </c>
      <c r="C112" s="68" t="s">
        <v>68</v>
      </c>
    </row>
    <row r="113" spans="1:3" x14ac:dyDescent="0.25">
      <c r="A113" s="68">
        <v>20641</v>
      </c>
      <c r="B113" s="68" t="str">
        <f>VLOOKUP(C113,'[2]SU List with Assignment Master'!$F$2:$G$128,2,FALSE)</f>
        <v>North 2</v>
      </c>
      <c r="C113" s="68" t="s">
        <v>105</v>
      </c>
    </row>
    <row r="114" spans="1:3" x14ac:dyDescent="0.25">
      <c r="A114" s="68">
        <v>57705</v>
      </c>
      <c r="B114" s="68" t="str">
        <f>VLOOKUP(C114,'[2]SU List with Assignment Master'!$F$2:$G$128,2,FALSE)</f>
        <v>South 6</v>
      </c>
      <c r="C114" s="68" t="s">
        <v>91</v>
      </c>
    </row>
    <row r="115" spans="1:3" x14ac:dyDescent="0.25">
      <c r="A115" s="68">
        <v>30684</v>
      </c>
      <c r="B115" s="68" t="str">
        <f>VLOOKUP(C115,'[2]SU List with Assignment Master'!$F$2:$G$128,2,FALSE)</f>
        <v>North 3</v>
      </c>
      <c r="C115" s="68" t="s">
        <v>224</v>
      </c>
    </row>
    <row r="116" spans="1:3" x14ac:dyDescent="0.25">
      <c r="A116" s="68">
        <v>40298</v>
      </c>
      <c r="B116" s="68" t="str">
        <f>VLOOKUP(C116,'[2]SU List with Assignment Master'!$F$2:$G$128,2,FALSE)</f>
        <v>South 5</v>
      </c>
      <c r="C116" s="68" t="s">
        <v>66</v>
      </c>
    </row>
    <row r="117" spans="1:3" x14ac:dyDescent="0.25">
      <c r="A117" s="68">
        <v>40743</v>
      </c>
      <c r="B117" s="68" t="str">
        <f>VLOOKUP(C117,'[2]SU List with Assignment Master'!$F$2:$G$128,2,FALSE)</f>
        <v>South 5</v>
      </c>
      <c r="C117" s="68" t="s">
        <v>187</v>
      </c>
    </row>
    <row r="118" spans="1:3" x14ac:dyDescent="0.25">
      <c r="A118" s="68">
        <v>40623</v>
      </c>
      <c r="B118" s="68" t="str">
        <f>VLOOKUP(C118,'[2]SU List with Assignment Master'!$F$2:$G$128,2,FALSE)</f>
        <v>South 4</v>
      </c>
      <c r="C118" s="68" t="s">
        <v>104</v>
      </c>
    </row>
    <row r="119" spans="1:3" x14ac:dyDescent="0.25">
      <c r="A119" s="68">
        <v>42203</v>
      </c>
      <c r="B119" s="68" t="str">
        <f>VLOOKUP(C119,'[2]SU List with Assignment Master'!$F$2:$G$128,2,FALSE)</f>
        <v>South 5</v>
      </c>
      <c r="C119" s="68" t="s">
        <v>100</v>
      </c>
    </row>
    <row r="120" spans="1:3" x14ac:dyDescent="0.25">
      <c r="A120" s="68">
        <v>10180</v>
      </c>
      <c r="B120" s="68" t="str">
        <f>VLOOKUP(C120,'[2]SU List with Assignment Master'!$F$2:$G$128,2,FALSE)</f>
        <v>North 1</v>
      </c>
      <c r="C120" s="68" t="s">
        <v>83</v>
      </c>
    </row>
    <row r="121" spans="1:3" x14ac:dyDescent="0.25">
      <c r="A121" s="68">
        <v>10243</v>
      </c>
      <c r="B121" s="68" t="str">
        <f>VLOOKUP(C121,'[2]SU List with Assignment Master'!$F$2:$G$128,2,FALSE)</f>
        <v>North 1</v>
      </c>
      <c r="C121" s="68" t="s">
        <v>186</v>
      </c>
    </row>
    <row r="122" spans="1:3" x14ac:dyDescent="0.25">
      <c r="A122" s="68">
        <v>20376</v>
      </c>
      <c r="B122" s="68" t="str">
        <f>VLOOKUP(C122,'[2]SU List with Assignment Master'!$F$2:$G$128,2,FALSE)</f>
        <v>North 2</v>
      </c>
      <c r="C122" s="68" t="s">
        <v>732</v>
      </c>
    </row>
    <row r="123" spans="1:3" x14ac:dyDescent="0.25">
      <c r="A123" s="68">
        <v>77104</v>
      </c>
      <c r="B123" s="68" t="str">
        <f>VLOOKUP(C123,'[2]SU List with Assignment Master'!$F$2:$G$128,2,FALSE)</f>
        <v>South 4</v>
      </c>
      <c r="C123" s="68" t="s">
        <v>84</v>
      </c>
    </row>
    <row r="124" spans="1:3" x14ac:dyDescent="0.25">
      <c r="A124" s="68">
        <v>50661</v>
      </c>
      <c r="B124" s="68" t="str">
        <f>VLOOKUP(C124,'[2]SU List with Assignment Master'!$F$2:$G$128,2,FALSE)</f>
        <v>South 4</v>
      </c>
      <c r="C124" s="68" t="s">
        <v>84</v>
      </c>
    </row>
    <row r="125" spans="1:3" x14ac:dyDescent="0.25">
      <c r="A125" s="68">
        <v>71313</v>
      </c>
      <c r="B125" s="68" t="str">
        <f>VLOOKUP(C125,'[2]SU List with Assignment Master'!$F$2:$G$128,2,FALSE)</f>
        <v>South 6</v>
      </c>
      <c r="C125" s="68" t="s">
        <v>91</v>
      </c>
    </row>
    <row r="126" spans="1:3" x14ac:dyDescent="0.25">
      <c r="A126" s="68">
        <v>46141</v>
      </c>
      <c r="B126" s="68" t="str">
        <f>VLOOKUP(C126,'[2]SU List with Assignment Master'!$F$2:$G$128,2,FALSE)</f>
        <v>South 5</v>
      </c>
      <c r="C126" s="68" t="s">
        <v>81</v>
      </c>
    </row>
    <row r="127" spans="1:3" x14ac:dyDescent="0.25">
      <c r="A127" s="68">
        <v>41312</v>
      </c>
      <c r="B127" s="68" t="str">
        <f>VLOOKUP(C127,'[2]SU List with Assignment Master'!$F$2:$G$128,2,FALSE)</f>
        <v>South 5</v>
      </c>
      <c r="C127" s="68" t="s">
        <v>133</v>
      </c>
    </row>
    <row r="128" spans="1:3" x14ac:dyDescent="0.25">
      <c r="A128" s="68">
        <v>10325</v>
      </c>
      <c r="B128" s="68" t="str">
        <f>VLOOKUP(C128,'[2]SU List with Assignment Master'!$F$2:$G$128,2,FALSE)</f>
        <v>North 2</v>
      </c>
      <c r="C128" s="68" t="s">
        <v>128</v>
      </c>
    </row>
    <row r="129" spans="1:3" x14ac:dyDescent="0.25">
      <c r="A129" s="68">
        <v>72244</v>
      </c>
      <c r="B129" s="68" t="str">
        <f>VLOOKUP(C129,'[2]SU List with Assignment Master'!$F$2:$G$128,2,FALSE)</f>
        <v>South 4</v>
      </c>
      <c r="C129" s="68" t="s">
        <v>122</v>
      </c>
    </row>
    <row r="130" spans="1:3" x14ac:dyDescent="0.25">
      <c r="A130" s="68">
        <v>70047</v>
      </c>
      <c r="B130" s="68" t="str">
        <f>VLOOKUP(C130,'[2]SU List with Assignment Master'!$F$2:$G$128,2,FALSE)</f>
        <v>South 4</v>
      </c>
      <c r="C130" s="68" t="s">
        <v>76</v>
      </c>
    </row>
    <row r="131" spans="1:3" x14ac:dyDescent="0.25">
      <c r="A131" s="68">
        <v>41114</v>
      </c>
      <c r="B131" s="68" t="str">
        <f>VLOOKUP(C131,'[2]SU List with Assignment Master'!$F$2:$G$128,2,FALSE)</f>
        <v>South 5</v>
      </c>
      <c r="C131" s="68" t="s">
        <v>124</v>
      </c>
    </row>
    <row r="132" spans="1:3" x14ac:dyDescent="0.25">
      <c r="A132" s="68">
        <v>71004</v>
      </c>
      <c r="B132" s="68" t="str">
        <f>VLOOKUP(C132,'[2]SU List with Assignment Master'!$F$2:$G$128,2,FALSE)</f>
        <v>South 4</v>
      </c>
      <c r="C132" s="68" t="s">
        <v>89</v>
      </c>
    </row>
    <row r="133" spans="1:3" x14ac:dyDescent="0.25">
      <c r="A133" s="68">
        <v>41474</v>
      </c>
      <c r="B133" s="68" t="str">
        <f>VLOOKUP(C133,'[2]SU List with Assignment Master'!$F$2:$G$128,2,FALSE)</f>
        <v>South 6</v>
      </c>
      <c r="C133" s="68" t="s">
        <v>91</v>
      </c>
    </row>
    <row r="134" spans="1:3" x14ac:dyDescent="0.25">
      <c r="A134" s="68">
        <v>10251</v>
      </c>
      <c r="B134" s="68" t="str">
        <f>VLOOKUP(C134,'[2]SU List with Assignment Master'!$F$2:$G$128,2,FALSE)</f>
        <v>North 1</v>
      </c>
      <c r="C134" s="68" t="s">
        <v>83</v>
      </c>
    </row>
    <row r="135" spans="1:3" x14ac:dyDescent="0.25">
      <c r="A135" s="68">
        <v>76315</v>
      </c>
      <c r="B135" s="68" t="str">
        <f>VLOOKUP(C135,'[2]SU List with Assignment Master'!$F$2:$G$128,2,FALSE)</f>
        <v>South 4</v>
      </c>
      <c r="C135" s="68" t="s">
        <v>118</v>
      </c>
    </row>
    <row r="136" spans="1:3" x14ac:dyDescent="0.25">
      <c r="A136" s="68">
        <v>50725</v>
      </c>
      <c r="B136" s="68" t="str">
        <f>VLOOKUP(C136,'[2]SU List with Assignment Master'!$F$2:$G$128,2,FALSE)</f>
        <v>South 5</v>
      </c>
      <c r="C136" s="68" t="s">
        <v>82</v>
      </c>
    </row>
    <row r="137" spans="1:3" x14ac:dyDescent="0.25">
      <c r="A137" s="68">
        <v>50733</v>
      </c>
      <c r="B137" s="68" t="str">
        <f>VLOOKUP(C137,'[2]SU List with Assignment Master'!$F$2:$G$128,2,FALSE)</f>
        <v>South 5</v>
      </c>
      <c r="C137" s="68" t="s">
        <v>82</v>
      </c>
    </row>
    <row r="138" spans="1:3" x14ac:dyDescent="0.25">
      <c r="A138" s="68">
        <v>41506</v>
      </c>
      <c r="B138" s="68" t="str">
        <f>VLOOKUP(C138,'[2]SU List with Assignment Master'!$F$2:$G$128,2,FALSE)</f>
        <v>South 5</v>
      </c>
      <c r="C138" s="68" t="s">
        <v>101</v>
      </c>
    </row>
    <row r="139" spans="1:3" x14ac:dyDescent="0.25">
      <c r="A139" s="68">
        <v>80122</v>
      </c>
      <c r="B139" s="68" t="str">
        <f>VLOOKUP(C139,'[2]SU List with Assignment Master'!$F$2:$G$128,2,FALSE)</f>
        <v>North 1</v>
      </c>
      <c r="C139" s="68" t="s">
        <v>191</v>
      </c>
    </row>
    <row r="140" spans="1:3" x14ac:dyDescent="0.25">
      <c r="A140" s="68">
        <v>20507</v>
      </c>
      <c r="B140" s="68" t="str">
        <f>VLOOKUP(C140,'[2]SU List with Assignment Master'!$F$2:$G$128,2,FALSE)</f>
        <v>North 3</v>
      </c>
      <c r="C140" s="68" t="s">
        <v>107</v>
      </c>
    </row>
    <row r="141" spans="1:3" x14ac:dyDescent="0.25">
      <c r="A141" s="68">
        <v>33048</v>
      </c>
      <c r="B141" s="68" t="str">
        <f>VLOOKUP(C141,'[2]SU List with Assignment Master'!$F$2:$G$128,2,FALSE)</f>
        <v>North 3</v>
      </c>
      <c r="C141" s="68" t="s">
        <v>196</v>
      </c>
    </row>
    <row r="142" spans="1:3" x14ac:dyDescent="0.25">
      <c r="A142" s="68">
        <v>50656</v>
      </c>
      <c r="B142" s="68" t="str">
        <f>VLOOKUP(C142,'[2]SU List with Assignment Master'!$F$2:$G$128,2,FALSE)</f>
        <v>South 5</v>
      </c>
      <c r="C142" s="68" t="s">
        <v>68</v>
      </c>
    </row>
    <row r="143" spans="1:3" x14ac:dyDescent="0.25">
      <c r="A143" s="68">
        <v>74025</v>
      </c>
      <c r="B143" s="68" t="str">
        <f>VLOOKUP(C143,'[2]SU List with Assignment Master'!$F$2:$G$128,2,FALSE)</f>
        <v>South 4</v>
      </c>
      <c r="C143" s="68" t="s">
        <v>76</v>
      </c>
    </row>
    <row r="144" spans="1:3" x14ac:dyDescent="0.25">
      <c r="A144" s="68">
        <v>83007</v>
      </c>
      <c r="B144" s="68" t="str">
        <f>VLOOKUP(C144,'[2]SU List with Assignment Master'!$F$2:$G$128,2,FALSE)</f>
        <v>North 1</v>
      </c>
      <c r="C144" s="68" t="s">
        <v>191</v>
      </c>
    </row>
    <row r="145" spans="1:3" x14ac:dyDescent="0.25">
      <c r="A145" s="68">
        <v>20204</v>
      </c>
      <c r="B145" s="68" t="str">
        <f>VLOOKUP(C145,'[2]SU List with Assignment Master'!$F$2:$G$128,2,FALSE)</f>
        <v>North 2</v>
      </c>
      <c r="C145" s="68" t="s">
        <v>105</v>
      </c>
    </row>
    <row r="146" spans="1:3" x14ac:dyDescent="0.25">
      <c r="A146" s="68">
        <v>40203</v>
      </c>
      <c r="B146" s="68" t="str">
        <f>VLOOKUP(C146,'[2]SU List with Assignment Master'!$F$2:$G$128,2,FALSE)</f>
        <v>South 5</v>
      </c>
      <c r="C146" s="68" t="s">
        <v>66</v>
      </c>
    </row>
    <row r="147" spans="1:3" x14ac:dyDescent="0.25">
      <c r="A147" s="68">
        <v>30627</v>
      </c>
      <c r="B147" s="68" t="str">
        <f>VLOOKUP(C147,'[2]SU List with Assignment Master'!$F$2:$G$128,2,FALSE)</f>
        <v>North 3</v>
      </c>
      <c r="C147" s="68" t="s">
        <v>99</v>
      </c>
    </row>
    <row r="148" spans="1:3" x14ac:dyDescent="0.25">
      <c r="A148" s="68">
        <v>20819</v>
      </c>
      <c r="B148" s="68" t="str">
        <f>VLOOKUP(C148,'[2]SU List with Assignment Master'!$F$2:$G$128,2,FALSE)</f>
        <v>North 2</v>
      </c>
      <c r="C148" s="68" t="s">
        <v>116</v>
      </c>
    </row>
    <row r="149" spans="1:3" x14ac:dyDescent="0.25">
      <c r="A149" s="68">
        <v>30217</v>
      </c>
      <c r="B149" s="68" t="str">
        <f>VLOOKUP(C149,'[2]SU List with Assignment Master'!$F$2:$G$128,2,FALSE)</f>
        <v>North 3</v>
      </c>
      <c r="C149" s="68" t="s">
        <v>99</v>
      </c>
    </row>
    <row r="150" spans="1:3" x14ac:dyDescent="0.25">
      <c r="A150" s="68">
        <v>75116</v>
      </c>
      <c r="B150" s="68" t="str">
        <f>VLOOKUP(C150,'[2]SU List with Assignment Master'!$F$2:$G$128,2,FALSE)</f>
        <v>South 4</v>
      </c>
      <c r="C150" s="68" t="s">
        <v>76</v>
      </c>
    </row>
    <row r="151" spans="1:3" x14ac:dyDescent="0.25">
      <c r="A151" s="68">
        <v>20739</v>
      </c>
      <c r="B151" s="68" t="str">
        <f>VLOOKUP(C151,'[2]SU List with Assignment Master'!$F$2:$G$128,2,FALSE)</f>
        <v>North 2</v>
      </c>
      <c r="C151" s="68" t="s">
        <v>105</v>
      </c>
    </row>
    <row r="152" spans="1:3" x14ac:dyDescent="0.25">
      <c r="A152" s="68">
        <v>30315</v>
      </c>
      <c r="B152" s="68" t="str">
        <f>VLOOKUP(C152,'[2]SU List with Assignment Master'!$F$2:$G$128,2,FALSE)</f>
        <v>North 3</v>
      </c>
      <c r="C152" s="68" t="s">
        <v>196</v>
      </c>
    </row>
    <row r="153" spans="1:3" x14ac:dyDescent="0.25">
      <c r="A153" s="68">
        <v>10028</v>
      </c>
      <c r="B153" s="68" t="str">
        <f>VLOOKUP(C153,'[2]SU List with Assignment Master'!$F$2:$G$128,2,FALSE)</f>
        <v>North 1</v>
      </c>
      <c r="C153" s="68" t="s">
        <v>83</v>
      </c>
    </row>
    <row r="154" spans="1:3" x14ac:dyDescent="0.25">
      <c r="A154" s="68">
        <v>10087</v>
      </c>
      <c r="B154" s="68" t="str">
        <f>VLOOKUP(C154,'[2]SU List with Assignment Master'!$F$2:$G$128,2,FALSE)</f>
        <v>North 1</v>
      </c>
      <c r="C154" s="68" t="s">
        <v>83</v>
      </c>
    </row>
    <row r="155" spans="1:3" x14ac:dyDescent="0.25">
      <c r="A155" s="68">
        <v>30112</v>
      </c>
      <c r="B155" s="68" t="str">
        <f>VLOOKUP(C155,'[2]SU List with Assignment Master'!$F$2:$G$128,2,FALSE)</f>
        <v>North 3</v>
      </c>
      <c r="C155" s="68" t="s">
        <v>107</v>
      </c>
    </row>
    <row r="156" spans="1:3" x14ac:dyDescent="0.25">
      <c r="A156" s="68">
        <v>30492</v>
      </c>
      <c r="B156" s="68" t="str">
        <f>VLOOKUP(C156,'[2]SU List with Assignment Master'!$F$2:$G$128,2,FALSE)</f>
        <v>North 3</v>
      </c>
      <c r="C156" s="68" t="s">
        <v>224</v>
      </c>
    </row>
    <row r="157" spans="1:3" x14ac:dyDescent="0.25">
      <c r="A157" s="68">
        <v>30652</v>
      </c>
      <c r="B157" s="68" t="str">
        <f>VLOOKUP(C157,'[2]SU List with Assignment Master'!$F$2:$G$128,2,FALSE)</f>
        <v>North 3</v>
      </c>
      <c r="C157" s="68" t="s">
        <v>733</v>
      </c>
    </row>
    <row r="158" spans="1:3" x14ac:dyDescent="0.25">
      <c r="A158" s="68">
        <v>20206</v>
      </c>
      <c r="B158" s="68" t="str">
        <f>VLOOKUP(C158,'[2]SU List with Assignment Master'!$F$2:$G$128,2,FALSE)</f>
        <v>North 2</v>
      </c>
      <c r="C158" s="68" t="s">
        <v>732</v>
      </c>
    </row>
    <row r="159" spans="1:3" x14ac:dyDescent="0.25">
      <c r="A159" s="68">
        <v>83054</v>
      </c>
      <c r="B159" s="68" t="str">
        <f>VLOOKUP(C159,'[2]SU List with Assignment Master'!$F$2:$G$128,2,FALSE)</f>
        <v>North 1</v>
      </c>
      <c r="C159" s="68" t="s">
        <v>191</v>
      </c>
    </row>
    <row r="160" spans="1:3" x14ac:dyDescent="0.25">
      <c r="A160" s="68">
        <v>40703</v>
      </c>
      <c r="B160" s="68" t="str">
        <f>VLOOKUP(C160,'[2]SU List with Assignment Master'!$F$2:$G$128,2,FALSE)</f>
        <v>South 6</v>
      </c>
      <c r="C160" s="68" t="s">
        <v>126</v>
      </c>
    </row>
    <row r="161" spans="1:3" x14ac:dyDescent="0.25">
      <c r="A161" s="68">
        <v>20228</v>
      </c>
      <c r="B161" s="68" t="str">
        <f>VLOOKUP(C161,'[2]SU List with Assignment Master'!$F$2:$G$128,2,FALSE)</f>
        <v>North 2</v>
      </c>
      <c r="C161" s="68" t="s">
        <v>105</v>
      </c>
    </row>
    <row r="162" spans="1:3" x14ac:dyDescent="0.25">
      <c r="A162" s="68">
        <v>76313</v>
      </c>
      <c r="B162" s="68" t="str">
        <f>VLOOKUP(C162,'[2]SU List with Assignment Master'!$F$2:$G$128,2,FALSE)</f>
        <v>South 4</v>
      </c>
      <c r="C162" s="68" t="s">
        <v>109</v>
      </c>
    </row>
    <row r="163" spans="1:3" x14ac:dyDescent="0.25">
      <c r="A163" s="68">
        <v>40729</v>
      </c>
      <c r="B163" s="68" t="str">
        <f>VLOOKUP(C163,'[2]SU List with Assignment Master'!$F$2:$G$128,2,FALSE)</f>
        <v>South 5</v>
      </c>
      <c r="C163" s="68" t="s">
        <v>101</v>
      </c>
    </row>
    <row r="164" spans="1:3" x14ac:dyDescent="0.25">
      <c r="A164" s="68">
        <v>40221</v>
      </c>
      <c r="B164" s="68" t="str">
        <f>VLOOKUP(C164,'[2]SU List with Assignment Master'!$F$2:$G$128,2,FALSE)</f>
        <v>South 5</v>
      </c>
      <c r="C164" s="68" t="s">
        <v>100</v>
      </c>
    </row>
    <row r="165" spans="1:3" x14ac:dyDescent="0.25">
      <c r="A165" s="68">
        <v>40749</v>
      </c>
      <c r="B165" s="68" t="str">
        <f>VLOOKUP(C165,'[2]SU List with Assignment Master'!$F$2:$G$128,2,FALSE)</f>
        <v>South 5</v>
      </c>
      <c r="C165" s="68" t="s">
        <v>133</v>
      </c>
    </row>
    <row r="166" spans="1:3" x14ac:dyDescent="0.25">
      <c r="A166" s="68">
        <v>40721</v>
      </c>
      <c r="B166" s="68" t="str">
        <f>VLOOKUP(C166,'[2]SU List with Assignment Master'!$F$2:$G$128,2,FALSE)</f>
        <v>South 6</v>
      </c>
      <c r="C166" s="68" t="s">
        <v>102</v>
      </c>
    </row>
    <row r="167" spans="1:3" x14ac:dyDescent="0.25">
      <c r="A167" s="68">
        <v>41414</v>
      </c>
      <c r="B167" s="68" t="str">
        <f>VLOOKUP(C167,'[2]SU List with Assignment Master'!$F$2:$G$128,2,FALSE)</f>
        <v>South 5</v>
      </c>
      <c r="C167" s="68" t="s">
        <v>101</v>
      </c>
    </row>
    <row r="168" spans="1:3" x14ac:dyDescent="0.25">
      <c r="A168" s="68">
        <v>42002</v>
      </c>
      <c r="B168" s="68" t="str">
        <f>VLOOKUP(C168,'[2]SU List with Assignment Master'!$F$2:$G$128,2,FALSE)</f>
        <v>South 5</v>
      </c>
      <c r="C168" s="68" t="s">
        <v>100</v>
      </c>
    </row>
    <row r="169" spans="1:3" x14ac:dyDescent="0.25">
      <c r="A169" s="68">
        <v>31026</v>
      </c>
      <c r="B169" s="68" t="str">
        <f>VLOOKUP(C169,'[2]SU List with Assignment Master'!$F$2:$G$128,2,FALSE)</f>
        <v>North 3</v>
      </c>
      <c r="C169" s="68" t="s">
        <v>196</v>
      </c>
    </row>
    <row r="170" spans="1:3" x14ac:dyDescent="0.25">
      <c r="A170" s="68">
        <v>41200</v>
      </c>
      <c r="B170" s="68" t="str">
        <f>VLOOKUP(C170,'[2]SU List with Assignment Master'!$F$2:$G$128,2,FALSE)</f>
        <v>South 5</v>
      </c>
      <c r="C170" s="68" t="s">
        <v>187</v>
      </c>
    </row>
    <row r="171" spans="1:3" x14ac:dyDescent="0.25">
      <c r="A171" s="68">
        <v>20397</v>
      </c>
      <c r="B171" s="68" t="str">
        <f>VLOOKUP(C171,'[2]SU List with Assignment Master'!$F$2:$G$128,2,FALSE)</f>
        <v>North 2</v>
      </c>
      <c r="C171" s="68" t="s">
        <v>72</v>
      </c>
    </row>
    <row r="172" spans="1:3" x14ac:dyDescent="0.25">
      <c r="A172" s="68">
        <v>83825</v>
      </c>
      <c r="B172" s="68" t="str">
        <f>VLOOKUP(C172,'[2]SU List with Assignment Master'!$F$2:$G$128,2,FALSE)</f>
        <v>North 1</v>
      </c>
      <c r="C172" s="68" t="s">
        <v>191</v>
      </c>
    </row>
    <row r="173" spans="1:3" x14ac:dyDescent="0.25">
      <c r="A173" s="68">
        <v>82120</v>
      </c>
      <c r="B173" s="68" t="str">
        <f>VLOOKUP(C173,'[2]SU List with Assignment Master'!$F$2:$G$128,2,FALSE)</f>
        <v>North 1</v>
      </c>
      <c r="C173" s="68" t="s">
        <v>191</v>
      </c>
    </row>
    <row r="174" spans="1:3" x14ac:dyDescent="0.25">
      <c r="A174" s="68">
        <v>10309</v>
      </c>
      <c r="B174" s="68" t="str">
        <f>VLOOKUP(C174,'[2]SU List with Assignment Master'!$F$2:$G$128,2,FALSE)</f>
        <v>North 2</v>
      </c>
      <c r="C174" s="68" t="s">
        <v>128</v>
      </c>
    </row>
    <row r="175" spans="1:3" x14ac:dyDescent="0.25">
      <c r="A175" s="68">
        <v>50718</v>
      </c>
      <c r="B175" s="68" t="str">
        <f>VLOOKUP(C175,'[2]SU List with Assignment Master'!$F$2:$G$128,2,FALSE)</f>
        <v>South 5</v>
      </c>
      <c r="C175" s="68" t="s">
        <v>133</v>
      </c>
    </row>
    <row r="176" spans="1:3" x14ac:dyDescent="0.25">
      <c r="A176" s="68">
        <v>33037</v>
      </c>
      <c r="B176" s="68" t="str">
        <f>VLOOKUP(C176,'[2]SU List with Assignment Master'!$F$2:$G$128,2,FALSE)</f>
        <v>North 3</v>
      </c>
      <c r="C176" s="68" t="s">
        <v>74</v>
      </c>
    </row>
    <row r="177" spans="1:3" x14ac:dyDescent="0.25">
      <c r="A177" s="68">
        <v>83065</v>
      </c>
      <c r="B177" s="68" t="str">
        <f>VLOOKUP(C177,'[2]SU List with Assignment Master'!$F$2:$G$128,2,FALSE)</f>
        <v>North 1</v>
      </c>
      <c r="C177" s="68" t="s">
        <v>191</v>
      </c>
    </row>
    <row r="178" spans="1:3" x14ac:dyDescent="0.25">
      <c r="A178" s="68">
        <v>72213</v>
      </c>
      <c r="B178" s="68" t="str">
        <f>VLOOKUP(C178,'[2]SU List with Assignment Master'!$F$2:$G$128,2,FALSE)</f>
        <v>South 4</v>
      </c>
      <c r="C178" s="68" t="s">
        <v>109</v>
      </c>
    </row>
    <row r="179" spans="1:3" x14ac:dyDescent="0.25">
      <c r="A179" s="68">
        <v>51017</v>
      </c>
      <c r="B179" s="68" t="str">
        <f>VLOOKUP(C179,'[2]SU List with Assignment Master'!$F$2:$G$128,2,FALSE)</f>
        <v>South 4</v>
      </c>
      <c r="C179" s="68" t="s">
        <v>84</v>
      </c>
    </row>
    <row r="180" spans="1:3" x14ac:dyDescent="0.25">
      <c r="A180" s="68">
        <v>80119</v>
      </c>
      <c r="B180" s="68" t="str">
        <f>VLOOKUP(C180,'[2]SU List with Assignment Master'!$F$2:$G$128,2,FALSE)</f>
        <v>North 1</v>
      </c>
      <c r="C180" s="68" t="s">
        <v>191</v>
      </c>
    </row>
    <row r="181" spans="1:3" x14ac:dyDescent="0.25">
      <c r="A181" s="68">
        <v>41450</v>
      </c>
      <c r="B181" s="68" t="str">
        <f>VLOOKUP(C181,'[2]SU List with Assignment Master'!$F$2:$G$128,2,FALSE)</f>
        <v>South 6</v>
      </c>
      <c r="C181" s="68" t="s">
        <v>114</v>
      </c>
    </row>
    <row r="182" spans="1:3" x14ac:dyDescent="0.25">
      <c r="A182" s="68">
        <v>50721</v>
      </c>
      <c r="B182" s="68" t="str">
        <f>VLOOKUP(C182,'[2]SU List with Assignment Master'!$F$2:$G$128,2,FALSE)</f>
        <v>South 5</v>
      </c>
      <c r="C182" s="68" t="s">
        <v>124</v>
      </c>
    </row>
    <row r="183" spans="1:3" x14ac:dyDescent="0.25">
      <c r="A183" s="68">
        <v>71008</v>
      </c>
      <c r="B183" s="68" t="str">
        <f>VLOOKUP(C183,'[2]SU List with Assignment Master'!$F$2:$G$128,2,FALSE)</f>
        <v>South 4</v>
      </c>
      <c r="C183" s="68" t="s">
        <v>89</v>
      </c>
    </row>
    <row r="184" spans="1:3" x14ac:dyDescent="0.25">
      <c r="A184" s="68">
        <v>20428</v>
      </c>
      <c r="B184" s="68" t="str">
        <f>VLOOKUP(C184,'[2]SU List with Assignment Master'!$F$2:$G$128,2,FALSE)</f>
        <v>North 2</v>
      </c>
      <c r="C184" s="68" t="s">
        <v>116</v>
      </c>
    </row>
    <row r="185" spans="1:3" x14ac:dyDescent="0.25">
      <c r="A185" s="68">
        <v>33055</v>
      </c>
      <c r="B185" s="68" t="str">
        <f>VLOOKUP(C185,'[2]SU List with Assignment Master'!$F$2:$G$128,2,FALSE)</f>
        <v>North 3</v>
      </c>
      <c r="C185" s="68" t="s">
        <v>107</v>
      </c>
    </row>
    <row r="186" spans="1:3" x14ac:dyDescent="0.25">
      <c r="A186" s="68">
        <v>42107</v>
      </c>
      <c r="B186" s="68" t="str">
        <f>VLOOKUP(C186,'[2]SU List with Assignment Master'!$F$2:$G$128,2,FALSE)</f>
        <v>South 6</v>
      </c>
      <c r="C186" s="68" t="s">
        <v>85</v>
      </c>
    </row>
    <row r="187" spans="1:3" x14ac:dyDescent="0.25">
      <c r="A187" s="68">
        <v>44102</v>
      </c>
      <c r="B187" s="68" t="str">
        <f>VLOOKUP(C187,'[2]SU List with Assignment Master'!$F$2:$G$128,2,FALSE)</f>
        <v>South 6</v>
      </c>
      <c r="C187" s="68" t="s">
        <v>112</v>
      </c>
    </row>
    <row r="188" spans="1:3" x14ac:dyDescent="0.25">
      <c r="A188" s="68">
        <v>30555</v>
      </c>
      <c r="B188" s="68" t="str">
        <f>VLOOKUP(C188,'[2]SU List with Assignment Master'!$F$2:$G$128,2,FALSE)</f>
        <v>North 3</v>
      </c>
      <c r="C188" s="68" t="s">
        <v>196</v>
      </c>
    </row>
    <row r="189" spans="1:3" x14ac:dyDescent="0.25">
      <c r="A189" s="68">
        <v>72143</v>
      </c>
      <c r="B189" s="68" t="str">
        <f>VLOOKUP(C189,'[2]SU List with Assignment Master'!$F$2:$G$128,2,FALSE)</f>
        <v>South 4</v>
      </c>
      <c r="C189" s="68" t="s">
        <v>76</v>
      </c>
    </row>
    <row r="190" spans="1:3" x14ac:dyDescent="0.25">
      <c r="A190" s="68">
        <v>74030</v>
      </c>
      <c r="B190" s="68" t="str">
        <f>VLOOKUP(C190,'[2]SU List with Assignment Master'!$F$2:$G$128,2,FALSE)</f>
        <v>South 4</v>
      </c>
      <c r="C190" s="68" t="s">
        <v>76</v>
      </c>
    </row>
    <row r="191" spans="1:3" x14ac:dyDescent="0.25">
      <c r="A191" s="68">
        <v>40262</v>
      </c>
      <c r="B191" s="68" t="str">
        <f>VLOOKUP(C191,'[2]SU List with Assignment Master'!$F$2:$G$128,2,FALSE)</f>
        <v>South 6</v>
      </c>
      <c r="C191" s="68" t="s">
        <v>114</v>
      </c>
    </row>
    <row r="192" spans="1:3" x14ac:dyDescent="0.25">
      <c r="A192" s="68">
        <v>56700</v>
      </c>
      <c r="B192" s="68" t="str">
        <f>VLOOKUP(C192,'[2]SU List with Assignment Master'!$F$2:$G$128,2,FALSE)</f>
        <v>South 6</v>
      </c>
      <c r="C192" s="68" t="s">
        <v>112</v>
      </c>
    </row>
    <row r="193" spans="1:3" x14ac:dyDescent="0.25">
      <c r="A193" s="68">
        <v>30103</v>
      </c>
      <c r="B193" s="68" t="str">
        <f>VLOOKUP(C193,'[2]SU List with Assignment Master'!$F$2:$G$128,2,FALSE)</f>
        <v>North 3</v>
      </c>
      <c r="C193" s="68" t="s">
        <v>74</v>
      </c>
    </row>
    <row r="194" spans="1:3" x14ac:dyDescent="0.25">
      <c r="A194" s="68">
        <v>30135</v>
      </c>
      <c r="B194" s="68" t="str">
        <f>VLOOKUP(C194,'[2]SU List with Assignment Master'!$F$2:$G$128,2,FALSE)</f>
        <v>North 2</v>
      </c>
      <c r="C194" s="68" t="s">
        <v>106</v>
      </c>
    </row>
    <row r="195" spans="1:3" x14ac:dyDescent="0.25">
      <c r="A195" s="68">
        <v>40219</v>
      </c>
      <c r="B195" s="68" t="str">
        <f>VLOOKUP(C195,'[2]SU List with Assignment Master'!$F$2:$G$128,2,FALSE)</f>
        <v>South 6</v>
      </c>
      <c r="C195" s="68" t="s">
        <v>126</v>
      </c>
    </row>
    <row r="196" spans="1:3" x14ac:dyDescent="0.25">
      <c r="A196" s="68">
        <v>40243</v>
      </c>
      <c r="B196" s="68" t="str">
        <f>VLOOKUP(C196,'[2]SU List with Assignment Master'!$F$2:$G$128,2,FALSE)</f>
        <v>South 6</v>
      </c>
      <c r="C196" s="68" t="s">
        <v>126</v>
      </c>
    </row>
    <row r="197" spans="1:3" x14ac:dyDescent="0.25">
      <c r="A197" s="68">
        <v>50322</v>
      </c>
      <c r="B197" s="68" t="str">
        <f>VLOOKUP(C197,'[2]SU List with Assignment Master'!$F$2:$G$128,2,FALSE)</f>
        <v>South 6</v>
      </c>
      <c r="C197" s="68" t="s">
        <v>112</v>
      </c>
    </row>
    <row r="198" spans="1:3" x14ac:dyDescent="0.25">
      <c r="A198" s="68">
        <v>30880</v>
      </c>
      <c r="B198" s="68" t="str">
        <f>VLOOKUP(C198,'[2]SU List with Assignment Master'!$F$2:$G$128,2,FALSE)</f>
        <v>North 3</v>
      </c>
      <c r="C198" s="68" t="s">
        <v>196</v>
      </c>
    </row>
    <row r="199" spans="1:3" x14ac:dyDescent="0.25">
      <c r="A199" s="68">
        <v>30701</v>
      </c>
      <c r="B199" s="68" t="str">
        <f>VLOOKUP(C199,'[2]SU List with Assignment Master'!$F$2:$G$128,2,FALSE)</f>
        <v>North 3</v>
      </c>
      <c r="C199" s="68" t="s">
        <v>74</v>
      </c>
    </row>
    <row r="200" spans="1:3" x14ac:dyDescent="0.25">
      <c r="A200" s="68">
        <v>40742</v>
      </c>
      <c r="B200" s="68" t="str">
        <f>VLOOKUP(C200,'[2]SU List with Assignment Master'!$F$2:$G$128,2,FALSE)</f>
        <v>South 6</v>
      </c>
      <c r="C200" s="68" t="s">
        <v>114</v>
      </c>
    </row>
    <row r="201" spans="1:3" x14ac:dyDescent="0.25">
      <c r="A201" s="68">
        <v>40723</v>
      </c>
      <c r="B201" s="68" t="str">
        <f>VLOOKUP(C201,'[2]SU List with Assignment Master'!$F$2:$G$128,2,FALSE)</f>
        <v>South 6</v>
      </c>
      <c r="C201" s="68" t="s">
        <v>114</v>
      </c>
    </row>
    <row r="202" spans="1:3" x14ac:dyDescent="0.25">
      <c r="A202" s="68">
        <v>72212</v>
      </c>
      <c r="B202" s="68" t="str">
        <f>VLOOKUP(C202,'[2]SU List with Assignment Master'!$F$2:$G$128,2,FALSE)</f>
        <v>South 4</v>
      </c>
      <c r="C202" s="68" t="s">
        <v>103</v>
      </c>
    </row>
    <row r="203" spans="1:3" x14ac:dyDescent="0.25">
      <c r="A203" s="68">
        <v>31014</v>
      </c>
      <c r="B203" s="68" t="str">
        <f>VLOOKUP(C203,'[2]SU List with Assignment Master'!$F$2:$G$128,2,FALSE)</f>
        <v>North 3</v>
      </c>
      <c r="C203" s="68" t="s">
        <v>733</v>
      </c>
    </row>
    <row r="204" spans="1:3" x14ac:dyDescent="0.25">
      <c r="A204" s="68">
        <v>31015</v>
      </c>
      <c r="B204" s="68" t="str">
        <f>VLOOKUP(C204,'[2]SU List with Assignment Master'!$F$2:$G$128,2,FALSE)</f>
        <v>North 3</v>
      </c>
      <c r="C204" s="68" t="s">
        <v>107</v>
      </c>
    </row>
    <row r="205" spans="1:3" x14ac:dyDescent="0.25">
      <c r="A205" s="68">
        <v>41205</v>
      </c>
      <c r="B205" s="68" t="str">
        <f>VLOOKUP(C205,'[2]SU List with Assignment Master'!$F$2:$G$128,2,FALSE)</f>
        <v>South 5</v>
      </c>
      <c r="C205" s="68" t="s">
        <v>82</v>
      </c>
    </row>
    <row r="206" spans="1:3" x14ac:dyDescent="0.25">
      <c r="A206" s="68">
        <v>31028</v>
      </c>
      <c r="B206" s="68" t="str">
        <f>VLOOKUP(C206,'[2]SU List with Assignment Master'!$F$2:$G$128,2,FALSE)</f>
        <v>North 3</v>
      </c>
      <c r="C206" s="68" t="s">
        <v>224</v>
      </c>
    </row>
    <row r="207" spans="1:3" x14ac:dyDescent="0.25">
      <c r="A207" s="68">
        <v>10319</v>
      </c>
      <c r="B207" s="68" t="str">
        <f>VLOOKUP(C207,'[2]SU List with Assignment Master'!$F$2:$G$128,2,FALSE)</f>
        <v>North 1</v>
      </c>
      <c r="C207" s="68" t="s">
        <v>83</v>
      </c>
    </row>
    <row r="208" spans="1:3" x14ac:dyDescent="0.25">
      <c r="A208" s="68">
        <v>10301</v>
      </c>
      <c r="B208" s="68" t="str">
        <f>VLOOKUP(C208,'[2]SU List with Assignment Master'!$F$2:$G$128,2,FALSE)</f>
        <v>North 1</v>
      </c>
      <c r="C208" s="68" t="s">
        <v>83</v>
      </c>
    </row>
    <row r="209" spans="1:3" x14ac:dyDescent="0.25">
      <c r="A209" s="68">
        <v>80106</v>
      </c>
      <c r="B209" s="68" t="str">
        <f>VLOOKUP(C209,'[2]SU List with Assignment Master'!$F$2:$G$128,2,FALSE)</f>
        <v>North 3</v>
      </c>
      <c r="C209" s="68" t="s">
        <v>99</v>
      </c>
    </row>
    <row r="210" spans="1:3" x14ac:dyDescent="0.25">
      <c r="A210" s="68">
        <v>41448</v>
      </c>
      <c r="B210" s="68" t="str">
        <f>VLOOKUP(C210,'[2]SU List with Assignment Master'!$F$2:$G$128,2,FALSE)</f>
        <v>South 5</v>
      </c>
      <c r="C210" s="68" t="s">
        <v>101</v>
      </c>
    </row>
    <row r="211" spans="1:3" x14ac:dyDescent="0.25">
      <c r="A211" s="68">
        <v>10330</v>
      </c>
      <c r="B211" s="68" t="str">
        <f>VLOOKUP(C211,'[2]SU List with Assignment Master'!$F$2:$G$128,2,FALSE)</f>
        <v>North 1</v>
      </c>
      <c r="C211" s="68" t="s">
        <v>186</v>
      </c>
    </row>
    <row r="212" spans="1:3" x14ac:dyDescent="0.25">
      <c r="A212" s="68">
        <v>46114</v>
      </c>
      <c r="B212" s="68" t="str">
        <f>VLOOKUP(C212,'[2]SU List with Assignment Master'!$F$2:$G$128,2,FALSE)</f>
        <v>South 5</v>
      </c>
      <c r="C212" s="68" t="s">
        <v>81</v>
      </c>
    </row>
    <row r="213" spans="1:3" x14ac:dyDescent="0.25">
      <c r="A213" s="68">
        <v>33020</v>
      </c>
      <c r="B213" s="68" t="str">
        <f>VLOOKUP(C213,'[2]SU List with Assignment Master'!$F$2:$G$128,2,FALSE)</f>
        <v>North 3</v>
      </c>
      <c r="C213" s="68" t="s">
        <v>196</v>
      </c>
    </row>
    <row r="214" spans="1:3" x14ac:dyDescent="0.25">
      <c r="A214" s="68">
        <v>50752</v>
      </c>
      <c r="B214" s="68" t="str">
        <f>VLOOKUP(C214,'[2]SU List with Assignment Master'!$F$2:$G$128,2,FALSE)</f>
        <v>South 5</v>
      </c>
      <c r="C214" s="68" t="s">
        <v>68</v>
      </c>
    </row>
    <row r="215" spans="1:3" x14ac:dyDescent="0.25">
      <c r="A215" s="68">
        <v>80080</v>
      </c>
      <c r="B215" s="68" t="str">
        <f>VLOOKUP(C215,'[2]SU List with Assignment Master'!$F$2:$G$128,2,FALSE)</f>
        <v>North 1</v>
      </c>
      <c r="C215" s="68" t="s">
        <v>191</v>
      </c>
    </row>
    <row r="216" spans="1:3" x14ac:dyDescent="0.25">
      <c r="A216" s="68">
        <v>50719</v>
      </c>
      <c r="B216" s="68" t="str">
        <f>VLOOKUP(C216,'[2]SU List with Assignment Master'!$F$2:$G$128,2,FALSE)</f>
        <v>South 5</v>
      </c>
      <c r="C216" s="68" t="s">
        <v>133</v>
      </c>
    </row>
    <row r="217" spans="1:3" x14ac:dyDescent="0.25">
      <c r="A217" s="68">
        <v>10338</v>
      </c>
      <c r="B217" s="68" t="str">
        <f>VLOOKUP(C217,'[2]SU List with Assignment Master'!$F$2:$G$128,2,FALSE)</f>
        <v>North 1</v>
      </c>
      <c r="C217" s="68" t="s">
        <v>186</v>
      </c>
    </row>
    <row r="218" spans="1:3" x14ac:dyDescent="0.25">
      <c r="A218" s="68">
        <v>20540</v>
      </c>
      <c r="B218" s="68" t="str">
        <f>VLOOKUP(C218,'[2]SU List with Assignment Master'!$F$2:$G$128,2,FALSE)</f>
        <v>North 2</v>
      </c>
      <c r="C218" s="68" t="s">
        <v>106</v>
      </c>
    </row>
    <row r="219" spans="1:3" x14ac:dyDescent="0.25">
      <c r="A219" s="68">
        <v>50710</v>
      </c>
      <c r="B219" s="68" t="str">
        <f>VLOOKUP(C219,'[2]SU List with Assignment Master'!$F$2:$G$128,2,FALSE)</f>
        <v>South 5</v>
      </c>
      <c r="C219" s="68" t="s">
        <v>133</v>
      </c>
    </row>
    <row r="220" spans="1:3" x14ac:dyDescent="0.25">
      <c r="A220" s="68">
        <v>50713</v>
      </c>
      <c r="B220" s="68" t="str">
        <f>VLOOKUP(C220,'[2]SU List with Assignment Master'!$F$2:$G$128,2,FALSE)</f>
        <v>South 5</v>
      </c>
      <c r="C220" s="68" t="s">
        <v>94</v>
      </c>
    </row>
    <row r="221" spans="1:3" x14ac:dyDescent="0.25">
      <c r="A221" s="68">
        <v>71112</v>
      </c>
      <c r="B221" s="68" t="str">
        <f>VLOOKUP(C221,'[2]SU List with Assignment Master'!$F$2:$G$128,2,FALSE)</f>
        <v>South 4</v>
      </c>
      <c r="C221" s="68" t="s">
        <v>76</v>
      </c>
    </row>
    <row r="222" spans="1:3" x14ac:dyDescent="0.25">
      <c r="A222" s="68">
        <v>40940</v>
      </c>
      <c r="B222" s="68" t="str">
        <f>VLOOKUP(C222,'[2]SU List with Assignment Master'!$F$2:$G$128,2,FALSE)</f>
        <v>South 5</v>
      </c>
      <c r="C222" s="68" t="s">
        <v>187</v>
      </c>
    </row>
    <row r="223" spans="1:3" x14ac:dyDescent="0.25">
      <c r="A223" s="68">
        <v>70029</v>
      </c>
      <c r="B223" s="68" t="str">
        <f>VLOOKUP(C223,'[2]SU List with Assignment Master'!$F$2:$G$128,2,FALSE)</f>
        <v>South 4</v>
      </c>
      <c r="C223" s="68" t="s">
        <v>76</v>
      </c>
    </row>
    <row r="224" spans="1:3" x14ac:dyDescent="0.25">
      <c r="A224" s="68">
        <v>41525</v>
      </c>
      <c r="B224" s="68" t="str">
        <f>VLOOKUP(C224,'[2]SU List with Assignment Master'!$F$2:$G$128,2,FALSE)</f>
        <v>South 6</v>
      </c>
      <c r="C224" s="68" t="s">
        <v>85</v>
      </c>
    </row>
    <row r="225" spans="1:3" x14ac:dyDescent="0.25">
      <c r="A225" s="68">
        <v>44120</v>
      </c>
      <c r="B225" s="68" t="str">
        <f>VLOOKUP(C225,'[2]SU List with Assignment Master'!$F$2:$G$128,2,FALSE)</f>
        <v>South 6</v>
      </c>
      <c r="C225" s="68" t="s">
        <v>91</v>
      </c>
    </row>
    <row r="226" spans="1:3" x14ac:dyDescent="0.25">
      <c r="A226" s="68">
        <v>41441</v>
      </c>
      <c r="B226" s="68" t="str">
        <f>VLOOKUP(C226,'[2]SU List with Assignment Master'!$F$2:$G$128,2,FALSE)</f>
        <v>South 6</v>
      </c>
      <c r="C226" s="68" t="s">
        <v>114</v>
      </c>
    </row>
    <row r="227" spans="1:3" x14ac:dyDescent="0.25">
      <c r="A227" s="68">
        <v>33011</v>
      </c>
      <c r="B227" s="68" t="str">
        <f>VLOOKUP(C227,'[2]SU List with Assignment Master'!$F$2:$G$128,2,FALSE)</f>
        <v>North 3</v>
      </c>
      <c r="C227" s="68" t="s">
        <v>196</v>
      </c>
    </row>
    <row r="228" spans="1:3" x14ac:dyDescent="0.25">
      <c r="A228" s="68">
        <v>42106</v>
      </c>
      <c r="B228" s="68" t="str">
        <f>VLOOKUP(C228,'[2]SU List with Assignment Master'!$F$2:$G$128,2,FALSE)</f>
        <v>South 6</v>
      </c>
      <c r="C228" s="68" t="s">
        <v>126</v>
      </c>
    </row>
    <row r="229" spans="1:3" x14ac:dyDescent="0.25">
      <c r="A229" s="68">
        <v>80109</v>
      </c>
      <c r="B229" s="68" t="str">
        <f>VLOOKUP(C229,'[2]SU List with Assignment Master'!$F$2:$G$128,2,FALSE)</f>
        <v>North 1</v>
      </c>
      <c r="C229" s="68" t="s">
        <v>191</v>
      </c>
    </row>
    <row r="230" spans="1:3" x14ac:dyDescent="0.25">
      <c r="A230" s="68">
        <v>33047</v>
      </c>
      <c r="B230" s="68" t="str">
        <f>VLOOKUP(C230,'[2]SU List with Assignment Master'!$F$2:$G$128,2,FALSE)</f>
        <v>North 3</v>
      </c>
      <c r="C230" s="68" t="s">
        <v>107</v>
      </c>
    </row>
    <row r="231" spans="1:3" x14ac:dyDescent="0.25">
      <c r="A231" s="68">
        <v>72115</v>
      </c>
      <c r="B231" s="68" t="str">
        <f>VLOOKUP(C231,'[2]SU List with Assignment Master'!$F$2:$G$128,2,FALSE)</f>
        <v>South 4</v>
      </c>
      <c r="C231" s="68" t="s">
        <v>89</v>
      </c>
    </row>
    <row r="232" spans="1:3" x14ac:dyDescent="0.25">
      <c r="A232" s="68">
        <v>40613</v>
      </c>
      <c r="B232" s="68" t="str">
        <f>VLOOKUP(C232,'[2]SU List with Assignment Master'!$F$2:$G$128,2,FALSE)</f>
        <v>South 4</v>
      </c>
      <c r="C232" s="68" t="s">
        <v>104</v>
      </c>
    </row>
    <row r="233" spans="1:3" x14ac:dyDescent="0.25">
      <c r="A233" s="68">
        <v>40031</v>
      </c>
      <c r="B233" s="68" t="str">
        <f>VLOOKUP(C233,'[2]SU List with Assignment Master'!$F$2:$G$128,2,FALSE)</f>
        <v>South 5</v>
      </c>
      <c r="C233" s="68" t="s">
        <v>124</v>
      </c>
    </row>
    <row r="234" spans="1:3" x14ac:dyDescent="0.25">
      <c r="A234" s="68">
        <v>30475</v>
      </c>
      <c r="B234" s="68" t="str">
        <f>VLOOKUP(C234,'[2]SU List with Assignment Master'!$F$2:$G$128,2,FALSE)</f>
        <v>North 3</v>
      </c>
      <c r="C234" s="68" t="s">
        <v>224</v>
      </c>
    </row>
    <row r="235" spans="1:3" x14ac:dyDescent="0.25">
      <c r="A235" s="68">
        <v>85103</v>
      </c>
      <c r="B235" s="68" t="str">
        <f>VLOOKUP(C235,'[2]SU List with Assignment Master'!$F$2:$G$128,2,FALSE)</f>
        <v>North 1</v>
      </c>
      <c r="C235" s="68" t="s">
        <v>110</v>
      </c>
    </row>
    <row r="236" spans="1:3" x14ac:dyDescent="0.25">
      <c r="A236" s="68">
        <v>10048</v>
      </c>
      <c r="B236" s="68" t="str">
        <f>VLOOKUP(C236,'[2]SU List with Assignment Master'!$F$2:$G$128,2,FALSE)</f>
        <v>North 2</v>
      </c>
      <c r="C236" s="68" t="s">
        <v>128</v>
      </c>
    </row>
    <row r="237" spans="1:3" x14ac:dyDescent="0.25">
      <c r="A237" s="68">
        <v>30558</v>
      </c>
      <c r="B237" s="68" t="str">
        <f>VLOOKUP(C237,'[2]SU List with Assignment Master'!$F$2:$G$128,2,FALSE)</f>
        <v>North 3</v>
      </c>
      <c r="C237" s="68" t="s">
        <v>99</v>
      </c>
    </row>
    <row r="238" spans="1:3" x14ac:dyDescent="0.25">
      <c r="A238" s="68">
        <v>40740</v>
      </c>
      <c r="B238" s="68" t="str">
        <f>VLOOKUP(C238,'[2]SU List with Assignment Master'!$F$2:$G$128,2,FALSE)</f>
        <v>South 5</v>
      </c>
      <c r="C238" s="68" t="s">
        <v>133</v>
      </c>
    </row>
    <row r="239" spans="1:3" x14ac:dyDescent="0.25">
      <c r="A239" s="68">
        <v>85701</v>
      </c>
      <c r="B239" s="68" t="str">
        <f>VLOOKUP(C239,'[2]SU List with Assignment Master'!$F$2:$G$128,2,FALSE)</f>
        <v>North 1</v>
      </c>
      <c r="C239" s="68" t="s">
        <v>191</v>
      </c>
    </row>
    <row r="240" spans="1:3" x14ac:dyDescent="0.25">
      <c r="A240" s="68">
        <v>83055</v>
      </c>
      <c r="B240" s="68" t="str">
        <f>VLOOKUP(C240,'[2]SU List with Assignment Master'!$F$2:$G$128,2,FALSE)</f>
        <v>North 1</v>
      </c>
      <c r="C240" s="68" t="s">
        <v>191</v>
      </c>
    </row>
    <row r="241" spans="1:3" x14ac:dyDescent="0.25">
      <c r="A241" s="68">
        <v>30718</v>
      </c>
      <c r="B241" s="68" t="str">
        <f>VLOOKUP(C241,'[2]SU List with Assignment Master'!$F$2:$G$128,2,FALSE)</f>
        <v>North 3</v>
      </c>
      <c r="C241" s="68" t="s">
        <v>224</v>
      </c>
    </row>
    <row r="242" spans="1:3" x14ac:dyDescent="0.25">
      <c r="A242" s="68">
        <v>85114</v>
      </c>
      <c r="B242" s="68" t="str">
        <f>VLOOKUP(C242,'[2]SU List with Assignment Master'!$F$2:$G$128,2,FALSE)</f>
        <v>North 1</v>
      </c>
      <c r="C242" s="68" t="s">
        <v>110</v>
      </c>
    </row>
    <row r="243" spans="1:3" x14ac:dyDescent="0.25">
      <c r="A243" s="68">
        <v>73103</v>
      </c>
      <c r="B243" s="68" t="str">
        <f>VLOOKUP(C243,'[2]SU List with Assignment Master'!$F$2:$G$128,2,FALSE)</f>
        <v>South 4</v>
      </c>
      <c r="C243" s="68" t="s">
        <v>84</v>
      </c>
    </row>
    <row r="244" spans="1:3" x14ac:dyDescent="0.25">
      <c r="A244" s="68">
        <v>40950</v>
      </c>
      <c r="B244" s="68" t="str">
        <f>VLOOKUP(C244,'[2]SU List with Assignment Master'!$F$2:$G$128,2,FALSE)</f>
        <v>South 5</v>
      </c>
      <c r="C244" s="68" t="s">
        <v>124</v>
      </c>
    </row>
    <row r="245" spans="1:3" x14ac:dyDescent="0.25">
      <c r="A245" s="68">
        <v>76318</v>
      </c>
      <c r="B245" s="68" t="str">
        <f>VLOOKUP(C245,'[2]SU List with Assignment Master'!$F$2:$G$128,2,FALSE)</f>
        <v>South 4</v>
      </c>
      <c r="C245" s="68" t="s">
        <v>76</v>
      </c>
    </row>
    <row r="246" spans="1:3" x14ac:dyDescent="0.25">
      <c r="A246" s="68">
        <v>20348</v>
      </c>
      <c r="B246" s="68" t="str">
        <f>VLOOKUP(C246,'[2]SU List with Assignment Master'!$F$2:$G$128,2,FALSE)</f>
        <v>North 2</v>
      </c>
      <c r="C246" s="68" t="s">
        <v>732</v>
      </c>
    </row>
    <row r="247" spans="1:3" x14ac:dyDescent="0.25">
      <c r="A247" s="68">
        <v>10254</v>
      </c>
      <c r="B247" s="68" t="str">
        <f>VLOOKUP(C247,'[2]SU List with Assignment Master'!$F$2:$G$128,2,FALSE)</f>
        <v>North 1</v>
      </c>
      <c r="C247" s="68" t="s">
        <v>186</v>
      </c>
    </row>
    <row r="248" spans="1:3" x14ac:dyDescent="0.25">
      <c r="A248" s="68">
        <v>83841</v>
      </c>
      <c r="B248" s="68" t="str">
        <f>VLOOKUP(C248,'[2]SU List with Assignment Master'!$F$2:$G$128,2,FALSE)</f>
        <v>North 1</v>
      </c>
      <c r="C248" s="68" t="s">
        <v>191</v>
      </c>
    </row>
    <row r="249" spans="1:3" x14ac:dyDescent="0.25">
      <c r="A249" s="68">
        <v>41419</v>
      </c>
      <c r="B249" s="68" t="str">
        <f>VLOOKUP(C249,'[2]SU List with Assignment Master'!$F$2:$G$128,2,FALSE)</f>
        <v>South 6</v>
      </c>
      <c r="C249" s="68" t="s">
        <v>114</v>
      </c>
    </row>
    <row r="250" spans="1:3" x14ac:dyDescent="0.25">
      <c r="A250" s="68">
        <v>41203</v>
      </c>
      <c r="B250" s="68" t="str">
        <f>VLOOKUP(C250,'[2]SU List with Assignment Master'!$F$2:$G$128,2,FALSE)</f>
        <v>South 6</v>
      </c>
      <c r="C250" s="68" t="s">
        <v>126</v>
      </c>
    </row>
    <row r="251" spans="1:3" x14ac:dyDescent="0.25">
      <c r="A251" s="68">
        <v>20381</v>
      </c>
      <c r="B251" s="68" t="str">
        <f>VLOOKUP(C251,'[2]SU List with Assignment Master'!$F$2:$G$128,2,FALSE)</f>
        <v>North 2</v>
      </c>
      <c r="C251" s="68" t="s">
        <v>732</v>
      </c>
    </row>
    <row r="252" spans="1:3" x14ac:dyDescent="0.25">
      <c r="A252" s="68">
        <v>80014</v>
      </c>
      <c r="B252" s="68" t="str">
        <f>VLOOKUP(C252,'[2]SU List with Assignment Master'!$F$2:$G$128,2,FALSE)</f>
        <v>North 1</v>
      </c>
      <c r="C252" s="68" t="s">
        <v>191</v>
      </c>
    </row>
    <row r="253" spans="1:3" x14ac:dyDescent="0.25">
      <c r="A253" s="68">
        <v>41437</v>
      </c>
      <c r="B253" s="68" t="str">
        <f>VLOOKUP(C253,'[2]SU List with Assignment Master'!$F$2:$G$128,2,FALSE)</f>
        <v>South 6</v>
      </c>
      <c r="C253" s="68" t="s">
        <v>114</v>
      </c>
    </row>
    <row r="254" spans="1:3" x14ac:dyDescent="0.25">
      <c r="A254" s="68">
        <v>41470</v>
      </c>
      <c r="B254" s="68" t="str">
        <f>VLOOKUP(C254,'[2]SU List with Assignment Master'!$F$2:$G$128,2,FALSE)</f>
        <v>South 6</v>
      </c>
      <c r="C254" s="68" t="s">
        <v>91</v>
      </c>
    </row>
    <row r="255" spans="1:3" x14ac:dyDescent="0.25">
      <c r="A255" s="68">
        <v>41443</v>
      </c>
      <c r="B255" s="68" t="str">
        <f>VLOOKUP(C255,'[2]SU List with Assignment Master'!$F$2:$G$128,2,FALSE)</f>
        <v>South 6</v>
      </c>
      <c r="C255" s="68" t="s">
        <v>114</v>
      </c>
    </row>
    <row r="256" spans="1:3" x14ac:dyDescent="0.25">
      <c r="A256" s="68">
        <v>80008</v>
      </c>
      <c r="B256" s="68" t="str">
        <f>VLOOKUP(C256,'[2]SU List with Assignment Master'!$F$2:$G$128,2,FALSE)</f>
        <v>North 1</v>
      </c>
      <c r="C256" s="68" t="s">
        <v>191</v>
      </c>
    </row>
    <row r="257" spans="1:3" x14ac:dyDescent="0.25">
      <c r="A257" s="68">
        <v>41463</v>
      </c>
      <c r="B257" s="68" t="str">
        <f>VLOOKUP(C257,'[2]SU List with Assignment Master'!$F$2:$G$128,2,FALSE)</f>
        <v>South 5</v>
      </c>
      <c r="C257" s="68" t="s">
        <v>101</v>
      </c>
    </row>
    <row r="258" spans="1:3" x14ac:dyDescent="0.25">
      <c r="A258" s="68">
        <v>50716</v>
      </c>
      <c r="B258" s="68" t="str">
        <f>VLOOKUP(C258,'[2]SU List with Assignment Master'!$F$2:$G$128,2,FALSE)</f>
        <v>South 5</v>
      </c>
      <c r="C258" s="68" t="s">
        <v>133</v>
      </c>
    </row>
    <row r="259" spans="1:3" x14ac:dyDescent="0.25">
      <c r="A259" s="68">
        <v>20432</v>
      </c>
      <c r="B259" s="68" t="str">
        <f>VLOOKUP(C259,'[2]SU List with Assignment Master'!$F$2:$G$128,2,FALSE)</f>
        <v>North 2</v>
      </c>
      <c r="C259" s="68" t="s">
        <v>105</v>
      </c>
    </row>
    <row r="260" spans="1:3" x14ac:dyDescent="0.25">
      <c r="A260" s="68">
        <v>80104</v>
      </c>
      <c r="B260" s="68" t="str">
        <f>VLOOKUP(C260,'[2]SU List with Assignment Master'!$F$2:$G$128,2,FALSE)</f>
        <v>North 3</v>
      </c>
      <c r="C260" s="68" t="s">
        <v>99</v>
      </c>
    </row>
    <row r="261" spans="1:3" x14ac:dyDescent="0.25">
      <c r="A261" s="68">
        <v>86722</v>
      </c>
      <c r="B261" s="68" t="str">
        <f>VLOOKUP(C261,'[2]SU List with Assignment Master'!$F$2:$G$128,2,FALSE)</f>
        <v>North 1</v>
      </c>
      <c r="C261" s="68" t="s">
        <v>110</v>
      </c>
    </row>
    <row r="262" spans="1:3" x14ac:dyDescent="0.25">
      <c r="A262" s="68">
        <v>10355</v>
      </c>
      <c r="B262" s="68" t="str">
        <f>VLOOKUP(C262,'[2]SU List with Assignment Master'!$F$2:$G$128,2,FALSE)</f>
        <v>North 1</v>
      </c>
      <c r="C262" s="68" t="s">
        <v>186</v>
      </c>
    </row>
    <row r="263" spans="1:3" x14ac:dyDescent="0.25">
      <c r="A263" s="68">
        <v>42104</v>
      </c>
      <c r="B263" s="68" t="str">
        <f>VLOOKUP(C263,'[2]SU List with Assignment Master'!$F$2:$G$128,2,FALSE)</f>
        <v>South 6</v>
      </c>
      <c r="C263" s="68" t="s">
        <v>114</v>
      </c>
    </row>
    <row r="264" spans="1:3" x14ac:dyDescent="0.25">
      <c r="A264" s="68">
        <v>70048</v>
      </c>
      <c r="B264" s="68" t="str">
        <f>VLOOKUP(C264,'[2]SU List with Assignment Master'!$F$2:$G$128,2,FALSE)</f>
        <v>South 4</v>
      </c>
      <c r="C264" s="68" t="s">
        <v>76</v>
      </c>
    </row>
    <row r="265" spans="1:3" x14ac:dyDescent="0.25">
      <c r="A265" s="68">
        <v>41702</v>
      </c>
      <c r="B265" s="68" t="str">
        <f>VLOOKUP(C265,'[2]SU List with Assignment Master'!$F$2:$G$128,2,FALSE)</f>
        <v>South 6</v>
      </c>
      <c r="C265" s="68" t="s">
        <v>85</v>
      </c>
    </row>
    <row r="266" spans="1:3" x14ac:dyDescent="0.25">
      <c r="A266" s="68">
        <v>80004</v>
      </c>
      <c r="B266" s="68" t="str">
        <f>VLOOKUP(C266,'[2]SU List with Assignment Master'!$F$2:$G$128,2,FALSE)</f>
        <v>North 1</v>
      </c>
      <c r="C266" s="68" t="s">
        <v>191</v>
      </c>
    </row>
    <row r="267" spans="1:3" x14ac:dyDescent="0.25">
      <c r="A267" s="68">
        <v>20800</v>
      </c>
      <c r="B267" s="68" t="str">
        <f>VLOOKUP(C267,'[2]SU List with Assignment Master'!$F$2:$G$128,2,FALSE)</f>
        <v>North 3</v>
      </c>
      <c r="C267" s="68" t="s">
        <v>107</v>
      </c>
    </row>
    <row r="268" spans="1:3" x14ac:dyDescent="0.25">
      <c r="A268" s="68">
        <v>10295</v>
      </c>
      <c r="B268" s="68" t="str">
        <f>VLOOKUP(C268,'[2]SU List with Assignment Master'!$F$2:$G$128,2,FALSE)</f>
        <v>North 2</v>
      </c>
      <c r="C268" s="68" t="s">
        <v>732</v>
      </c>
    </row>
    <row r="269" spans="1:3" x14ac:dyDescent="0.25">
      <c r="A269" s="68">
        <v>80013</v>
      </c>
      <c r="B269" s="68" t="str">
        <f>VLOOKUP(C269,'[2]SU List with Assignment Master'!$F$2:$G$128,2,FALSE)</f>
        <v>North 1</v>
      </c>
      <c r="C269" s="68" t="s">
        <v>191</v>
      </c>
    </row>
    <row r="270" spans="1:3" x14ac:dyDescent="0.25">
      <c r="A270" s="68">
        <v>50728</v>
      </c>
      <c r="B270" s="68" t="str">
        <f>VLOOKUP(C270,'[2]SU List with Assignment Master'!$F$2:$G$128,2,FALSE)</f>
        <v>South 5</v>
      </c>
      <c r="C270" s="68" t="s">
        <v>100</v>
      </c>
    </row>
    <row r="271" spans="1:3" x14ac:dyDescent="0.25">
      <c r="A271" s="68">
        <v>42003</v>
      </c>
      <c r="B271" s="68" t="str">
        <f>VLOOKUP(C271,'[2]SU List with Assignment Master'!$F$2:$G$128,2,FALSE)</f>
        <v>South 5</v>
      </c>
      <c r="C271" s="68" t="s">
        <v>101</v>
      </c>
    </row>
    <row r="272" spans="1:3" x14ac:dyDescent="0.25">
      <c r="A272" s="68">
        <v>42006</v>
      </c>
      <c r="B272" s="68" t="str">
        <f>VLOOKUP(C272,'[2]SU List with Assignment Master'!$F$2:$G$128,2,FALSE)</f>
        <v>South 6</v>
      </c>
      <c r="C272" s="68" t="s">
        <v>114</v>
      </c>
    </row>
    <row r="273" spans="1:3" x14ac:dyDescent="0.25">
      <c r="A273" s="68">
        <v>71109</v>
      </c>
      <c r="B273" s="68" t="str">
        <f>VLOOKUP(C273,'[2]SU List with Assignment Master'!$F$2:$G$128,2,FALSE)</f>
        <v>South 4</v>
      </c>
      <c r="C273" s="68" t="s">
        <v>76</v>
      </c>
    </row>
    <row r="274" spans="1:3" x14ac:dyDescent="0.25">
      <c r="A274" s="68">
        <v>10358</v>
      </c>
      <c r="B274" s="68" t="str">
        <f>VLOOKUP(C274,'[2]SU List with Assignment Master'!$F$2:$G$128,2,FALSE)</f>
        <v>North 1</v>
      </c>
      <c r="C274" s="68" t="s">
        <v>186</v>
      </c>
    </row>
    <row r="275" spans="1:3" x14ac:dyDescent="0.25">
      <c r="A275" s="68">
        <v>86710</v>
      </c>
      <c r="B275" s="68" t="str">
        <f>VLOOKUP(C275,'[2]SU List with Assignment Master'!$F$2:$G$128,2,FALSE)</f>
        <v>North 1</v>
      </c>
      <c r="C275" s="68" t="s">
        <v>110</v>
      </c>
    </row>
    <row r="276" spans="1:3" x14ac:dyDescent="0.25">
      <c r="A276" s="68">
        <v>54302</v>
      </c>
      <c r="B276" s="68" t="str">
        <f>VLOOKUP(C276,'[2]SU List with Assignment Master'!$F$2:$G$128,2,FALSE)</f>
        <v>South 5</v>
      </c>
      <c r="C276" s="68" t="s">
        <v>68</v>
      </c>
    </row>
    <row r="277" spans="1:3" x14ac:dyDescent="0.25">
      <c r="A277" s="68">
        <v>30498</v>
      </c>
      <c r="B277" s="68" t="str">
        <f>VLOOKUP(C277,'[2]SU List with Assignment Master'!$F$2:$G$128,2,FALSE)</f>
        <v>North 3</v>
      </c>
      <c r="C277" s="68" t="s">
        <v>107</v>
      </c>
    </row>
    <row r="278" spans="1:3" x14ac:dyDescent="0.25">
      <c r="A278" s="68">
        <v>30481</v>
      </c>
      <c r="B278" s="68" t="str">
        <f>VLOOKUP(C278,'[2]SU List with Assignment Master'!$F$2:$G$128,2,FALSE)</f>
        <v>North 3</v>
      </c>
      <c r="C278" s="68" t="s">
        <v>733</v>
      </c>
    </row>
    <row r="279" spans="1:3" x14ac:dyDescent="0.25">
      <c r="A279" s="68">
        <v>31011</v>
      </c>
      <c r="B279" s="68" t="str">
        <f>VLOOKUP(C279,'[2]SU List with Assignment Master'!$F$2:$G$128,2,FALSE)</f>
        <v>North 2</v>
      </c>
      <c r="C279" s="68" t="s">
        <v>72</v>
      </c>
    </row>
    <row r="280" spans="1:3" x14ac:dyDescent="0.25">
      <c r="A280" s="68">
        <v>87058</v>
      </c>
      <c r="B280" s="68" t="str">
        <f>VLOOKUP(C280,'[2]SU List with Assignment Master'!$F$2:$G$128,2,FALSE)</f>
        <v>North 1</v>
      </c>
      <c r="C280" s="68" t="s">
        <v>191</v>
      </c>
    </row>
    <row r="281" spans="1:3" x14ac:dyDescent="0.25">
      <c r="A281" s="68">
        <v>30811</v>
      </c>
      <c r="B281" s="68" t="str">
        <f>VLOOKUP(C281,'[2]SU List with Assignment Master'!$F$2:$G$128,2,FALSE)</f>
        <v>North 3</v>
      </c>
      <c r="C281" s="68" t="s">
        <v>74</v>
      </c>
    </row>
    <row r="282" spans="1:3" x14ac:dyDescent="0.25">
      <c r="A282" s="68">
        <v>73111</v>
      </c>
      <c r="B282" s="68" t="str">
        <f>VLOOKUP(C282,'[2]SU List with Assignment Master'!$F$2:$G$128,2,FALSE)</f>
        <v>South 4</v>
      </c>
      <c r="C282" s="68" t="s">
        <v>103</v>
      </c>
    </row>
    <row r="283" spans="1:3" x14ac:dyDescent="0.25">
      <c r="A283" s="68">
        <v>30704</v>
      </c>
      <c r="B283" s="68" t="str">
        <f>VLOOKUP(C283,'[2]SU List with Assignment Master'!$F$2:$G$128,2,FALSE)</f>
        <v>North 2</v>
      </c>
      <c r="C283" s="68" t="s">
        <v>105</v>
      </c>
    </row>
    <row r="284" spans="1:3" x14ac:dyDescent="0.25">
      <c r="A284" s="68">
        <v>31027</v>
      </c>
      <c r="B284" s="68" t="str">
        <f>VLOOKUP(C284,'[2]SU List with Assignment Master'!$F$2:$G$128,2,FALSE)</f>
        <v>North 3</v>
      </c>
      <c r="C284" s="68" t="s">
        <v>99</v>
      </c>
    </row>
    <row r="285" spans="1:3" x14ac:dyDescent="0.25">
      <c r="A285" s="68">
        <v>41219</v>
      </c>
      <c r="B285" s="68" t="str">
        <f>VLOOKUP(C285,'[2]SU List with Assignment Master'!$F$2:$G$128,2,FALSE)</f>
        <v>South 5</v>
      </c>
      <c r="C285" s="68" t="s">
        <v>133</v>
      </c>
    </row>
    <row r="286" spans="1:3" x14ac:dyDescent="0.25">
      <c r="A286" s="68">
        <v>41416</v>
      </c>
      <c r="B286" s="68" t="str">
        <f>VLOOKUP(C286,'[2]SU List with Assignment Master'!$F$2:$G$128,2,FALSE)</f>
        <v>South 6</v>
      </c>
      <c r="C286" s="68" t="s">
        <v>85</v>
      </c>
    </row>
    <row r="287" spans="1:3" x14ac:dyDescent="0.25">
      <c r="A287" s="68">
        <v>83815</v>
      </c>
      <c r="B287" s="68" t="str">
        <f>VLOOKUP(C287,'[2]SU List with Assignment Master'!$F$2:$G$128,2,FALSE)</f>
        <v>North 1</v>
      </c>
      <c r="C287" s="68" t="s">
        <v>191</v>
      </c>
    </row>
    <row r="288" spans="1:3" x14ac:dyDescent="0.25">
      <c r="A288" s="68">
        <v>41302</v>
      </c>
      <c r="B288" s="68" t="str">
        <f>VLOOKUP(C288,'[2]SU List with Assignment Master'!$F$2:$G$128,2,FALSE)</f>
        <v>South 5</v>
      </c>
      <c r="C288" s="68" t="s">
        <v>68</v>
      </c>
    </row>
    <row r="289" spans="1:3" x14ac:dyDescent="0.25">
      <c r="A289" s="68">
        <v>41204</v>
      </c>
      <c r="B289" s="68" t="str">
        <f>VLOOKUP(C289,'[2]SU List with Assignment Master'!$F$2:$G$128,2,FALSE)</f>
        <v>South 6</v>
      </c>
      <c r="C289" s="68" t="s">
        <v>114</v>
      </c>
    </row>
    <row r="290" spans="1:3" x14ac:dyDescent="0.25">
      <c r="A290" s="68">
        <v>83170</v>
      </c>
      <c r="B290" s="68" t="str">
        <f>VLOOKUP(C290,'[2]SU List with Assignment Master'!$F$2:$G$128,2,FALSE)</f>
        <v>North 1</v>
      </c>
      <c r="C290" s="68" t="s">
        <v>191</v>
      </c>
    </row>
    <row r="291" spans="1:3" x14ac:dyDescent="0.25">
      <c r="A291" s="68">
        <v>20303</v>
      </c>
      <c r="B291" s="68" t="str">
        <f>VLOOKUP(C291,'[2]SU List with Assignment Master'!$F$2:$G$128,2,FALSE)</f>
        <v>North 2</v>
      </c>
      <c r="C291" s="68" t="s">
        <v>105</v>
      </c>
    </row>
    <row r="292" spans="1:3" x14ac:dyDescent="0.25">
      <c r="A292" s="68">
        <v>70007</v>
      </c>
      <c r="B292" s="68" t="str">
        <f>VLOOKUP(C292,'[2]SU List with Assignment Master'!$F$2:$G$128,2,FALSE)</f>
        <v>South 4</v>
      </c>
      <c r="C292" s="68" t="s">
        <v>76</v>
      </c>
    </row>
    <row r="293" spans="1:3" x14ac:dyDescent="0.25">
      <c r="A293" s="68">
        <v>41505</v>
      </c>
      <c r="B293" s="68" t="str">
        <f>VLOOKUP(C293,'[2]SU List with Assignment Master'!$F$2:$G$128,2,FALSE)</f>
        <v>South 4</v>
      </c>
      <c r="C293" s="68" t="s">
        <v>118</v>
      </c>
    </row>
    <row r="294" spans="1:3" x14ac:dyDescent="0.25">
      <c r="A294" s="68">
        <v>33009</v>
      </c>
      <c r="B294" s="68" t="str">
        <f>VLOOKUP(C294,'[2]SU List with Assignment Master'!$F$2:$G$128,2,FALSE)</f>
        <v>North 3</v>
      </c>
      <c r="C294" s="68" t="s">
        <v>196</v>
      </c>
    </row>
    <row r="295" spans="1:3" x14ac:dyDescent="0.25">
      <c r="A295" s="68">
        <v>33029</v>
      </c>
      <c r="B295" s="68" t="str">
        <f>VLOOKUP(C295,'[2]SU List with Assignment Master'!$F$2:$G$128,2,FALSE)</f>
        <v>North 3</v>
      </c>
      <c r="C295" s="68" t="s">
        <v>74</v>
      </c>
    </row>
    <row r="296" spans="1:3" x14ac:dyDescent="0.25">
      <c r="A296" s="68">
        <v>50730</v>
      </c>
      <c r="B296" s="68" t="str">
        <f>VLOOKUP(C296,'[2]SU List with Assignment Master'!$F$2:$G$128,2,FALSE)</f>
        <v>South 5</v>
      </c>
      <c r="C296" s="68" t="s">
        <v>133</v>
      </c>
    </row>
    <row r="297" spans="1:3" x14ac:dyDescent="0.25">
      <c r="A297" s="68">
        <v>86713</v>
      </c>
      <c r="B297" s="68" t="str">
        <f>VLOOKUP(C297,'[2]SU List with Assignment Master'!$F$2:$G$128,2,FALSE)</f>
        <v>North 1</v>
      </c>
      <c r="C297" s="68" t="s">
        <v>110</v>
      </c>
    </row>
    <row r="298" spans="1:3" x14ac:dyDescent="0.25">
      <c r="A298" s="68">
        <v>50750</v>
      </c>
      <c r="B298" s="68" t="str">
        <f>VLOOKUP(C298,'[2]SU List with Assignment Master'!$F$2:$G$128,2,FALSE)</f>
        <v>South 5</v>
      </c>
      <c r="C298" s="68" t="s">
        <v>68</v>
      </c>
    </row>
    <row r="299" spans="1:3" x14ac:dyDescent="0.25">
      <c r="A299" s="68">
        <v>41708</v>
      </c>
      <c r="B299" s="68" t="str">
        <f>VLOOKUP(C299,'[2]SU List with Assignment Master'!$F$2:$G$128,2,FALSE)</f>
        <v>South 6</v>
      </c>
      <c r="C299" s="68" t="s">
        <v>114</v>
      </c>
    </row>
    <row r="300" spans="1:3" x14ac:dyDescent="0.25">
      <c r="A300" s="68">
        <v>51007</v>
      </c>
      <c r="B300" s="68" t="str">
        <f>VLOOKUP(C300,'[2]SU List with Assignment Master'!$F$2:$G$128,2,FALSE)</f>
        <v>South 5</v>
      </c>
      <c r="C300" s="68" t="s">
        <v>100</v>
      </c>
    </row>
    <row r="301" spans="1:3" x14ac:dyDescent="0.25">
      <c r="A301" s="68">
        <v>80018</v>
      </c>
      <c r="B301" s="68" t="str">
        <f>VLOOKUP(C301,'[2]SU List with Assignment Master'!$F$2:$G$128,2,FALSE)</f>
        <v>North 1</v>
      </c>
      <c r="C301" s="68" t="s">
        <v>191</v>
      </c>
    </row>
    <row r="302" spans="1:3" x14ac:dyDescent="0.25">
      <c r="A302" s="68">
        <v>51016</v>
      </c>
      <c r="B302" s="68" t="str">
        <f>VLOOKUP(C302,'[2]SU List with Assignment Master'!$F$2:$G$128,2,FALSE)</f>
        <v>South 4</v>
      </c>
      <c r="C302" s="68" t="s">
        <v>84</v>
      </c>
    </row>
    <row r="303" spans="1:3" x14ac:dyDescent="0.25">
      <c r="A303" s="68">
        <v>44125</v>
      </c>
      <c r="B303" s="68" t="str">
        <f>VLOOKUP(C303,'[2]SU List with Assignment Master'!$F$2:$G$128,2,FALSE)</f>
        <v>South 5</v>
      </c>
      <c r="C303" s="68" t="s">
        <v>101</v>
      </c>
    </row>
    <row r="304" spans="1:3" x14ac:dyDescent="0.25">
      <c r="A304" s="68">
        <v>41115</v>
      </c>
      <c r="B304" s="68" t="str">
        <f>VLOOKUP(C304,'[2]SU List with Assignment Master'!$F$2:$G$128,2,FALSE)</f>
        <v>South 5</v>
      </c>
      <c r="C304" s="68" t="s">
        <v>68</v>
      </c>
    </row>
    <row r="305" spans="1:3" x14ac:dyDescent="0.25">
      <c r="A305" s="68">
        <v>72229</v>
      </c>
      <c r="B305" s="68" t="str">
        <f>VLOOKUP(C305,'[2]SU List with Assignment Master'!$F$2:$G$128,2,FALSE)</f>
        <v>South 4</v>
      </c>
      <c r="C305" s="68" t="s">
        <v>76</v>
      </c>
    </row>
    <row r="306" spans="1:3" x14ac:dyDescent="0.25">
      <c r="A306" s="68">
        <v>82113</v>
      </c>
      <c r="B306" s="68" t="str">
        <f>VLOOKUP(C306,'[2]SU List with Assignment Master'!$F$2:$G$128,2,FALSE)</f>
        <v>North 1</v>
      </c>
      <c r="C306" s="68" t="s">
        <v>191</v>
      </c>
    </row>
    <row r="307" spans="1:3" x14ac:dyDescent="0.25">
      <c r="A307" s="68">
        <v>50729</v>
      </c>
      <c r="B307" s="68" t="str">
        <f>VLOOKUP(C307,'[2]SU List with Assignment Master'!$F$2:$G$128,2,FALSE)</f>
        <v>South 5</v>
      </c>
      <c r="C307" s="68" t="s">
        <v>94</v>
      </c>
    </row>
    <row r="308" spans="1:3" x14ac:dyDescent="0.25">
      <c r="A308" s="68">
        <v>20440</v>
      </c>
      <c r="B308" s="68" t="str">
        <f>VLOOKUP(C308,'[2]SU List with Assignment Master'!$F$2:$G$128,2,FALSE)</f>
        <v>North 2</v>
      </c>
      <c r="C308" s="68" t="s">
        <v>116</v>
      </c>
    </row>
    <row r="309" spans="1:3" x14ac:dyDescent="0.25">
      <c r="A309" s="68">
        <v>41429</v>
      </c>
      <c r="B309" s="68" t="str">
        <f>VLOOKUP(C309,'[2]SU List with Assignment Master'!$F$2:$G$128,2,FALSE)</f>
        <v>South 5</v>
      </c>
      <c r="C309" s="68" t="s">
        <v>187</v>
      </c>
    </row>
    <row r="310" spans="1:3" x14ac:dyDescent="0.25">
      <c r="A310" s="68">
        <v>10362</v>
      </c>
      <c r="B310" s="68" t="str">
        <f>VLOOKUP(C310,'[2]SU List with Assignment Master'!$F$2:$G$128,2,FALSE)</f>
        <v>North 1</v>
      </c>
      <c r="C310" s="68" t="s">
        <v>83</v>
      </c>
    </row>
    <row r="311" spans="1:3" x14ac:dyDescent="0.25">
      <c r="A311" s="68">
        <v>10369</v>
      </c>
      <c r="B311" s="68" t="str">
        <f>VLOOKUP(C311,'[2]SU List with Assignment Master'!$F$2:$G$128,2,FALSE)</f>
        <v>North 1</v>
      </c>
      <c r="C311" s="68" t="s">
        <v>83</v>
      </c>
    </row>
    <row r="312" spans="1:3" x14ac:dyDescent="0.25">
      <c r="A312" s="68">
        <v>33031</v>
      </c>
      <c r="B312" s="68" t="str">
        <f>VLOOKUP(C312,'[2]SU List with Assignment Master'!$F$2:$G$128,2,FALSE)</f>
        <v>North 3</v>
      </c>
      <c r="C312" s="68" t="s">
        <v>196</v>
      </c>
    </row>
    <row r="313" spans="1:3" x14ac:dyDescent="0.25">
      <c r="A313" s="68">
        <v>10377</v>
      </c>
      <c r="B313" s="68" t="str">
        <f>VLOOKUP(C313,'[2]SU List with Assignment Master'!$F$2:$G$128,2,FALSE)</f>
        <v>North 1</v>
      </c>
      <c r="C313" s="68" t="s">
        <v>186</v>
      </c>
    </row>
    <row r="314" spans="1:3" x14ac:dyDescent="0.25">
      <c r="A314" s="68">
        <v>20506</v>
      </c>
      <c r="B314" s="68" t="str">
        <f>VLOOKUP(C314,'[2]SU List with Assignment Master'!$F$2:$G$128,2,FALSE)</f>
        <v>North 2</v>
      </c>
      <c r="C314" s="68" t="s">
        <v>72</v>
      </c>
    </row>
    <row r="315" spans="1:3" x14ac:dyDescent="0.25">
      <c r="A315" s="68">
        <v>20511</v>
      </c>
      <c r="B315" s="68" t="str">
        <f>VLOOKUP(C315,'[2]SU List with Assignment Master'!$F$2:$G$128,2,FALSE)</f>
        <v>North 2</v>
      </c>
      <c r="C315" s="68" t="s">
        <v>732</v>
      </c>
    </row>
    <row r="316" spans="1:3" x14ac:dyDescent="0.25">
      <c r="A316" s="68">
        <v>42116</v>
      </c>
      <c r="B316" s="68" t="str">
        <f>VLOOKUP(C316,'[2]SU List with Assignment Master'!$F$2:$G$128,2,FALSE)</f>
        <v>South 6</v>
      </c>
      <c r="C316" s="68" t="s">
        <v>126</v>
      </c>
    </row>
    <row r="317" spans="1:3" x14ac:dyDescent="0.25">
      <c r="A317" s="68">
        <v>20536</v>
      </c>
      <c r="B317" s="68" t="str">
        <f>VLOOKUP(C317,'[2]SU List with Assignment Master'!$F$2:$G$128,2,FALSE)</f>
        <v>North 2</v>
      </c>
      <c r="C317" s="68" t="s">
        <v>105</v>
      </c>
    </row>
    <row r="318" spans="1:3" x14ac:dyDescent="0.25">
      <c r="A318" s="68">
        <v>20176</v>
      </c>
      <c r="B318" s="68" t="str">
        <f>VLOOKUP(C318,'[2]SU List with Assignment Master'!$F$2:$G$128,2,FALSE)</f>
        <v>North 2</v>
      </c>
      <c r="C318" s="68" t="s">
        <v>105</v>
      </c>
    </row>
    <row r="319" spans="1:3" x14ac:dyDescent="0.25">
      <c r="A319" s="68">
        <v>10026</v>
      </c>
      <c r="B319" s="68" t="str">
        <f>VLOOKUP(C319,'[2]SU List with Assignment Master'!$F$2:$G$128,2,FALSE)</f>
        <v>North 2</v>
      </c>
      <c r="C319" s="68" t="s">
        <v>128</v>
      </c>
    </row>
    <row r="320" spans="1:3" x14ac:dyDescent="0.25">
      <c r="A320" s="68">
        <v>50462</v>
      </c>
      <c r="B320" s="68" t="str">
        <f>VLOOKUP(C320,'[2]SU List with Assignment Master'!$F$2:$G$128,2,FALSE)</f>
        <v>South 6</v>
      </c>
      <c r="C320" s="68" t="s">
        <v>135</v>
      </c>
    </row>
    <row r="321" spans="1:3" x14ac:dyDescent="0.25">
      <c r="A321" s="68">
        <v>30676</v>
      </c>
      <c r="B321" s="68" t="str">
        <f>VLOOKUP(C321,'[2]SU List with Assignment Master'!$F$2:$G$128,2,FALSE)</f>
        <v>North 3</v>
      </c>
      <c r="C321" s="68" t="s">
        <v>224</v>
      </c>
    </row>
    <row r="322" spans="1:3" x14ac:dyDescent="0.25">
      <c r="A322" s="68">
        <v>83840</v>
      </c>
      <c r="B322" s="68" t="str">
        <f>VLOOKUP(C322,'[2]SU List with Assignment Master'!$F$2:$G$128,2,FALSE)</f>
        <v>North 1</v>
      </c>
      <c r="C322" s="68" t="s">
        <v>83</v>
      </c>
    </row>
    <row r="323" spans="1:3" x14ac:dyDescent="0.25">
      <c r="A323" s="68">
        <v>76305</v>
      </c>
      <c r="B323" s="68" t="str">
        <f>VLOOKUP(C323,'[2]SU List with Assignment Master'!$F$2:$G$128,2,FALSE)</f>
        <v>South 4</v>
      </c>
      <c r="C323" s="68" t="s">
        <v>76</v>
      </c>
    </row>
    <row r="324" spans="1:3" x14ac:dyDescent="0.25">
      <c r="A324" s="68">
        <v>30694</v>
      </c>
      <c r="B324" s="68" t="str">
        <f>VLOOKUP(C324,'[2]SU List with Assignment Master'!$F$2:$G$128,2,FALSE)</f>
        <v>North 3</v>
      </c>
      <c r="C324" s="68" t="s">
        <v>99</v>
      </c>
    </row>
    <row r="325" spans="1:3" x14ac:dyDescent="0.25">
      <c r="A325" s="68">
        <v>71123</v>
      </c>
      <c r="B325" s="68" t="str">
        <f>VLOOKUP(C325,'[2]SU List with Assignment Master'!$F$2:$G$128,2,FALSE)</f>
        <v>South 4</v>
      </c>
      <c r="C325" s="68" t="s">
        <v>89</v>
      </c>
    </row>
    <row r="326" spans="1:3" x14ac:dyDescent="0.25">
      <c r="A326" s="68">
        <v>20730</v>
      </c>
      <c r="B326" s="68" t="str">
        <f>VLOOKUP(C326,'[2]SU List with Assignment Master'!$F$2:$G$128,2,FALSE)</f>
        <v>North 2</v>
      </c>
      <c r="C326" s="68" t="s">
        <v>106</v>
      </c>
    </row>
    <row r="327" spans="1:3" x14ac:dyDescent="0.25">
      <c r="A327" s="68">
        <v>72233</v>
      </c>
      <c r="B327" s="68" t="str">
        <f>VLOOKUP(C327,'[2]SU List with Assignment Master'!$F$2:$G$128,2,FALSE)</f>
        <v>South 4</v>
      </c>
      <c r="C327" s="68" t="s">
        <v>76</v>
      </c>
    </row>
    <row r="328" spans="1:3" x14ac:dyDescent="0.25">
      <c r="A328" s="68">
        <v>72804</v>
      </c>
      <c r="B328" s="68" t="str">
        <f>VLOOKUP(C328,'[2]SU List with Assignment Master'!$F$2:$G$128,2,FALSE)</f>
        <v>South 4</v>
      </c>
      <c r="C328" s="68" t="s">
        <v>76</v>
      </c>
    </row>
    <row r="329" spans="1:3" x14ac:dyDescent="0.25">
      <c r="A329" s="68">
        <v>30892</v>
      </c>
      <c r="B329" s="68" t="str">
        <f>VLOOKUP(C329,'[2]SU List with Assignment Master'!$F$2:$G$128,2,FALSE)</f>
        <v>North 3</v>
      </c>
      <c r="C329" s="68" t="s">
        <v>196</v>
      </c>
    </row>
    <row r="330" spans="1:3" x14ac:dyDescent="0.25">
      <c r="A330" s="68">
        <v>83166</v>
      </c>
      <c r="B330" s="68" t="str">
        <f>VLOOKUP(C330,'[2]SU List with Assignment Master'!$F$2:$G$128,2,FALSE)</f>
        <v>North 1</v>
      </c>
      <c r="C330" s="68" t="s">
        <v>191</v>
      </c>
    </row>
    <row r="331" spans="1:3" x14ac:dyDescent="0.25">
      <c r="A331" s="68">
        <v>30971</v>
      </c>
      <c r="B331" s="68" t="str">
        <f>VLOOKUP(C331,'[2]SU List with Assignment Master'!$F$2:$G$128,2,FALSE)</f>
        <v>North 3</v>
      </c>
      <c r="C331" s="68" t="s">
        <v>99</v>
      </c>
    </row>
    <row r="332" spans="1:3" x14ac:dyDescent="0.25">
      <c r="A332" s="68">
        <v>31007</v>
      </c>
      <c r="B332" s="68" t="str">
        <f>VLOOKUP(C332,'[2]SU List with Assignment Master'!$F$2:$G$128,2,FALSE)</f>
        <v>North 3</v>
      </c>
      <c r="C332" s="68" t="s">
        <v>74</v>
      </c>
    </row>
    <row r="333" spans="1:3" x14ac:dyDescent="0.25">
      <c r="A333" s="68">
        <v>41207</v>
      </c>
      <c r="B333" s="68" t="str">
        <f>VLOOKUP(C333,'[2]SU List with Assignment Master'!$F$2:$G$128,2,FALSE)</f>
        <v>South 5</v>
      </c>
      <c r="C333" s="68" t="s">
        <v>187</v>
      </c>
    </row>
    <row r="334" spans="1:3" x14ac:dyDescent="0.25">
      <c r="A334" s="68">
        <v>54321</v>
      </c>
      <c r="B334" s="68" t="str">
        <f>VLOOKUP(C334,'[2]SU List with Assignment Master'!$F$2:$G$128,2,FALSE)</f>
        <v>South 5</v>
      </c>
      <c r="C334" s="68" t="s">
        <v>187</v>
      </c>
    </row>
    <row r="335" spans="1:3" x14ac:dyDescent="0.25">
      <c r="A335" s="68">
        <v>87073</v>
      </c>
      <c r="B335" s="68" t="str">
        <f>VLOOKUP(C335,'[2]SU List with Assignment Master'!$F$2:$G$128,2,FALSE)</f>
        <v>North 1</v>
      </c>
      <c r="C335" s="68" t="s">
        <v>191</v>
      </c>
    </row>
    <row r="336" spans="1:3" x14ac:dyDescent="0.25">
      <c r="A336" s="68">
        <v>41427</v>
      </c>
      <c r="B336" s="68" t="str">
        <f>VLOOKUP(C336,'[2]SU List with Assignment Master'!$F$2:$G$128,2,FALSE)</f>
        <v>South 6</v>
      </c>
      <c r="C336" s="68" t="s">
        <v>114</v>
      </c>
    </row>
    <row r="337" spans="1:3" x14ac:dyDescent="0.25">
      <c r="A337" s="68">
        <v>33001</v>
      </c>
      <c r="B337" s="68" t="str">
        <f>VLOOKUP(C337,'[2]SU List with Assignment Master'!$F$2:$G$128,2,FALSE)</f>
        <v>North 3</v>
      </c>
      <c r="C337" s="68" t="s">
        <v>196</v>
      </c>
    </row>
    <row r="338" spans="1:3" x14ac:dyDescent="0.25">
      <c r="A338" s="68">
        <v>10299</v>
      </c>
      <c r="B338" s="68" t="str">
        <f>VLOOKUP(C338,'[2]SU List with Assignment Master'!$F$2:$G$128,2,FALSE)</f>
        <v>North 1</v>
      </c>
      <c r="C338" s="68" t="s">
        <v>191</v>
      </c>
    </row>
    <row r="339" spans="1:3" x14ac:dyDescent="0.25">
      <c r="A339" s="68">
        <v>41436</v>
      </c>
      <c r="B339" s="68" t="str">
        <f>VLOOKUP(C339,'[2]SU List with Assignment Master'!$F$2:$G$128,2,FALSE)</f>
        <v>South 5</v>
      </c>
      <c r="C339" s="68" t="s">
        <v>101</v>
      </c>
    </row>
    <row r="340" spans="1:3" x14ac:dyDescent="0.25">
      <c r="A340" s="68">
        <v>41454</v>
      </c>
      <c r="B340" s="68" t="str">
        <f>VLOOKUP(C340,'[2]SU List with Assignment Master'!$F$2:$G$128,2,FALSE)</f>
        <v>South 5</v>
      </c>
      <c r="C340" s="68" t="s">
        <v>187</v>
      </c>
    </row>
    <row r="341" spans="1:3" x14ac:dyDescent="0.25">
      <c r="A341" s="68">
        <v>50737</v>
      </c>
      <c r="B341" s="68" t="str">
        <f>VLOOKUP(C341,'[2]SU List with Assignment Master'!$F$2:$G$128,2,FALSE)</f>
        <v>South 5</v>
      </c>
      <c r="C341" s="68" t="s">
        <v>97</v>
      </c>
    </row>
    <row r="342" spans="1:3" x14ac:dyDescent="0.25">
      <c r="A342" s="68">
        <v>33035</v>
      </c>
      <c r="B342" s="68" t="str">
        <f>VLOOKUP(C342,'[2]SU List with Assignment Master'!$F$2:$G$128,2,FALSE)</f>
        <v>North 3</v>
      </c>
      <c r="C342" s="68" t="s">
        <v>196</v>
      </c>
    </row>
    <row r="343" spans="1:3" x14ac:dyDescent="0.25">
      <c r="A343" s="68">
        <v>20817</v>
      </c>
      <c r="B343" s="68" t="str">
        <f>VLOOKUP(C343,'[2]SU List with Assignment Master'!$F$2:$G$128,2,FALSE)</f>
        <v>North 2</v>
      </c>
      <c r="C343" s="68" t="s">
        <v>78</v>
      </c>
    </row>
    <row r="344" spans="1:3" x14ac:dyDescent="0.25">
      <c r="A344" s="68">
        <v>10348</v>
      </c>
      <c r="B344" s="68" t="str">
        <f>VLOOKUP(C344,'[2]SU List with Assignment Master'!$F$2:$G$128,2,FALSE)</f>
        <v>North 1</v>
      </c>
      <c r="C344" s="68" t="s">
        <v>186</v>
      </c>
    </row>
    <row r="345" spans="1:3" x14ac:dyDescent="0.25">
      <c r="A345" s="68">
        <v>80006</v>
      </c>
      <c r="B345" s="68" t="str">
        <f>VLOOKUP(C345,'[2]SU List with Assignment Master'!$F$2:$G$128,2,FALSE)</f>
        <v>North 1</v>
      </c>
      <c r="C345" s="68" t="s">
        <v>191</v>
      </c>
    </row>
    <row r="346" spans="1:3" x14ac:dyDescent="0.25">
      <c r="A346" s="68">
        <v>50642</v>
      </c>
      <c r="B346" s="68" t="str">
        <f>VLOOKUP(C346,'[2]SU List with Assignment Master'!$F$2:$G$128,2,FALSE)</f>
        <v>South 5</v>
      </c>
      <c r="C346" s="68" t="s">
        <v>97</v>
      </c>
    </row>
    <row r="347" spans="1:3" x14ac:dyDescent="0.25">
      <c r="A347" s="68">
        <v>41459</v>
      </c>
      <c r="B347" s="68" t="str">
        <f>VLOOKUP(C347,'[2]SU List with Assignment Master'!$F$2:$G$128,2,FALSE)</f>
        <v>South 5</v>
      </c>
      <c r="C347" s="68" t="s">
        <v>187</v>
      </c>
    </row>
    <row r="348" spans="1:3" x14ac:dyDescent="0.25">
      <c r="A348" s="68">
        <v>34020</v>
      </c>
      <c r="B348" s="68" t="str">
        <f>VLOOKUP(C348,'[2]SU List with Assignment Master'!$F$2:$G$128,2,FALSE)</f>
        <v>North 3</v>
      </c>
      <c r="C348" s="68" t="s">
        <v>196</v>
      </c>
    </row>
    <row r="349" spans="1:3" x14ac:dyDescent="0.25">
      <c r="A349" s="68">
        <v>72245</v>
      </c>
      <c r="B349" s="68" t="str">
        <f>VLOOKUP(C349,'[2]SU List with Assignment Master'!$F$2:$G$128,2,FALSE)</f>
        <v>South 4</v>
      </c>
      <c r="C349" s="68" t="s">
        <v>122</v>
      </c>
    </row>
    <row r="350" spans="1:3" x14ac:dyDescent="0.25">
      <c r="A350" s="68">
        <v>41507</v>
      </c>
      <c r="B350" s="68" t="str">
        <f>VLOOKUP(C350,'[2]SU List with Assignment Master'!$F$2:$G$128,2,FALSE)</f>
        <v>South 6</v>
      </c>
      <c r="C350" s="68" t="s">
        <v>114</v>
      </c>
    </row>
    <row r="351" spans="1:3" x14ac:dyDescent="0.25">
      <c r="A351" s="68">
        <v>80007</v>
      </c>
      <c r="B351" s="68" t="str">
        <f>VLOOKUP(C351,'[2]SU List with Assignment Master'!$F$2:$G$128,2,FALSE)</f>
        <v>North 1</v>
      </c>
      <c r="C351" s="68" t="s">
        <v>191</v>
      </c>
    </row>
    <row r="352" spans="1:3" x14ac:dyDescent="0.25">
      <c r="A352" s="68">
        <v>53124</v>
      </c>
      <c r="B352" s="68" t="str">
        <f>VLOOKUP(C352,'[2]SU List with Assignment Master'!$F$2:$G$128,2,FALSE)</f>
        <v>South 6</v>
      </c>
      <c r="C352" s="68" t="s">
        <v>95</v>
      </c>
    </row>
    <row r="353" spans="1:3" x14ac:dyDescent="0.25">
      <c r="A353" s="68">
        <v>70039</v>
      </c>
      <c r="B353" s="68" t="str">
        <f>VLOOKUP(C353,'[2]SU List with Assignment Master'!$F$2:$G$128,2,FALSE)</f>
        <v>South 4</v>
      </c>
      <c r="C353" s="68" t="s">
        <v>122</v>
      </c>
    </row>
    <row r="354" spans="1:3" x14ac:dyDescent="0.25">
      <c r="A354" s="68">
        <v>33019</v>
      </c>
      <c r="B354" s="68" t="str">
        <f>VLOOKUP(C354,'[2]SU List with Assignment Master'!$F$2:$G$128,2,FALSE)</f>
        <v>North 3</v>
      </c>
      <c r="C354" s="68" t="s">
        <v>196</v>
      </c>
    </row>
    <row r="355" spans="1:3" x14ac:dyDescent="0.25">
      <c r="A355" s="68">
        <v>20526</v>
      </c>
      <c r="B355" s="68" t="str">
        <f>VLOOKUP(C355,'[2]SU List with Assignment Master'!$F$2:$G$128,2,FALSE)</f>
        <v>North 2</v>
      </c>
      <c r="C355" s="68" t="s">
        <v>105</v>
      </c>
    </row>
    <row r="356" spans="1:3" x14ac:dyDescent="0.25">
      <c r="A356" s="68">
        <v>30133</v>
      </c>
      <c r="B356" s="68" t="str">
        <f>VLOOKUP(C356,'[2]SU List with Assignment Master'!$F$2:$G$128,2,FALSE)</f>
        <v>North 3</v>
      </c>
      <c r="C356" s="68" t="s">
        <v>196</v>
      </c>
    </row>
    <row r="357" spans="1:3" x14ac:dyDescent="0.25">
      <c r="A357" s="68">
        <v>53525</v>
      </c>
      <c r="B357" s="68" t="str">
        <f>VLOOKUP(C357,'[2]SU List with Assignment Master'!$F$2:$G$128,2,FALSE)</f>
        <v>South 6</v>
      </c>
      <c r="C357" s="68" t="s">
        <v>112</v>
      </c>
    </row>
    <row r="358" spans="1:3" x14ac:dyDescent="0.25">
      <c r="A358" s="68">
        <v>77111</v>
      </c>
      <c r="B358" s="68" t="str">
        <f>VLOOKUP(C358,'[2]SU List with Assignment Master'!$F$2:$G$128,2,FALSE)</f>
        <v>South 4</v>
      </c>
      <c r="C358" s="68" t="s">
        <v>84</v>
      </c>
    </row>
    <row r="359" spans="1:3" x14ac:dyDescent="0.25">
      <c r="A359" s="68">
        <v>30970</v>
      </c>
      <c r="B359" s="68" t="str">
        <f>VLOOKUP(C359,'[2]SU List with Assignment Master'!$F$2:$G$128,2,FALSE)</f>
        <v>North 3</v>
      </c>
      <c r="C359" s="68" t="s">
        <v>196</v>
      </c>
    </row>
    <row r="360" spans="1:3" x14ac:dyDescent="0.25">
      <c r="A360" s="68">
        <v>20283</v>
      </c>
      <c r="B360" s="68" t="str">
        <f>VLOOKUP(C360,'[2]SU List with Assignment Master'!$F$2:$G$128,2,FALSE)</f>
        <v>North 2</v>
      </c>
      <c r="C360" s="68" t="s">
        <v>732</v>
      </c>
    </row>
    <row r="361" spans="1:3" x14ac:dyDescent="0.25">
      <c r="A361" s="68">
        <v>41421</v>
      </c>
      <c r="B361" s="68" t="str">
        <f>VLOOKUP(C361,'[2]SU List with Assignment Master'!$F$2:$G$128,2,FALSE)</f>
        <v>South 5</v>
      </c>
      <c r="C361" s="68" t="s">
        <v>97</v>
      </c>
    </row>
    <row r="362" spans="1:3" x14ac:dyDescent="0.25">
      <c r="A362" s="68">
        <v>41460</v>
      </c>
      <c r="B362" s="68" t="str">
        <f>VLOOKUP(C362,'[2]SU List with Assignment Master'!$F$2:$G$128,2,FALSE)</f>
        <v>South 6</v>
      </c>
      <c r="C362" s="68" t="s">
        <v>126</v>
      </c>
    </row>
    <row r="363" spans="1:3" x14ac:dyDescent="0.25">
      <c r="A363" s="68">
        <v>41451</v>
      </c>
      <c r="B363" s="68" t="str">
        <f>VLOOKUP(C363,'[2]SU List with Assignment Master'!$F$2:$G$128,2,FALSE)</f>
        <v>South 5</v>
      </c>
      <c r="C363" s="68" t="s">
        <v>187</v>
      </c>
    </row>
    <row r="364" spans="1:3" x14ac:dyDescent="0.25">
      <c r="A364" s="68">
        <v>80126</v>
      </c>
      <c r="B364" s="68" t="str">
        <f>VLOOKUP(C364,'[2]SU List with Assignment Master'!$F$2:$G$128,2,FALSE)</f>
        <v>North 1</v>
      </c>
      <c r="C364" s="68" t="s">
        <v>191</v>
      </c>
    </row>
    <row r="365" spans="1:3" x14ac:dyDescent="0.25">
      <c r="A365" s="68">
        <v>33012</v>
      </c>
      <c r="B365" s="68" t="str">
        <f>VLOOKUP(C365,'[2]SU List with Assignment Master'!$F$2:$G$128,2,FALSE)</f>
        <v>North 3</v>
      </c>
      <c r="C365" s="68" t="s">
        <v>224</v>
      </c>
    </row>
    <row r="366" spans="1:3" x14ac:dyDescent="0.25">
      <c r="A366" s="68">
        <v>50711</v>
      </c>
      <c r="B366" s="68" t="str">
        <f>VLOOKUP(C366,'[2]SU List with Assignment Master'!$F$2:$G$128,2,FALSE)</f>
        <v>South 5</v>
      </c>
      <c r="C366" s="68" t="s">
        <v>94</v>
      </c>
    </row>
    <row r="367" spans="1:3" x14ac:dyDescent="0.25">
      <c r="A367" s="68">
        <v>41462</v>
      </c>
      <c r="B367" s="68" t="str">
        <f>VLOOKUP(C367,'[2]SU List with Assignment Master'!$F$2:$G$128,2,FALSE)</f>
        <v>South 5</v>
      </c>
      <c r="C367" s="68" t="s">
        <v>101</v>
      </c>
    </row>
    <row r="368" spans="1:3" x14ac:dyDescent="0.25">
      <c r="A368" s="68">
        <v>20360</v>
      </c>
      <c r="B368" s="68" t="str">
        <f>VLOOKUP(C368,'[2]SU List with Assignment Master'!$F$2:$G$128,2,FALSE)</f>
        <v>North 2</v>
      </c>
      <c r="C368" s="68" t="s">
        <v>72</v>
      </c>
    </row>
    <row r="369" spans="1:3" x14ac:dyDescent="0.25">
      <c r="A369" s="68">
        <v>50722</v>
      </c>
      <c r="B369" s="68" t="str">
        <f>VLOOKUP(C369,'[2]SU List with Assignment Master'!$F$2:$G$128,2,FALSE)</f>
        <v>South 5</v>
      </c>
      <c r="C369" s="68" t="s">
        <v>124</v>
      </c>
    </row>
    <row r="370" spans="1:3" x14ac:dyDescent="0.25">
      <c r="A370" s="68">
        <v>20421</v>
      </c>
      <c r="B370" s="68" t="str">
        <f>VLOOKUP(C370,'[2]SU List with Assignment Master'!$F$2:$G$128,2,FALSE)</f>
        <v>North 2</v>
      </c>
      <c r="C370" s="68" t="s">
        <v>105</v>
      </c>
    </row>
    <row r="371" spans="1:3" x14ac:dyDescent="0.25">
      <c r="A371" s="68">
        <v>33025</v>
      </c>
      <c r="B371" s="68" t="str">
        <f>VLOOKUP(C371,'[2]SU List with Assignment Master'!$F$2:$G$128,2,FALSE)</f>
        <v>North 3</v>
      </c>
      <c r="C371" s="68" t="s">
        <v>107</v>
      </c>
    </row>
    <row r="372" spans="1:3" x14ac:dyDescent="0.25">
      <c r="A372" s="68">
        <v>42110</v>
      </c>
      <c r="B372" s="68" t="str">
        <f>VLOOKUP(C372,'[2]SU List with Assignment Master'!$F$2:$G$128,2,FALSE)</f>
        <v>South 4</v>
      </c>
      <c r="C372" s="68" t="s">
        <v>104</v>
      </c>
    </row>
    <row r="373" spans="1:3" x14ac:dyDescent="0.25">
      <c r="A373" s="68">
        <v>71007</v>
      </c>
      <c r="B373" s="68" t="str">
        <f>VLOOKUP(C373,'[2]SU List with Assignment Master'!$F$2:$G$128,2,FALSE)</f>
        <v>South 4</v>
      </c>
      <c r="C373" s="68" t="s">
        <v>89</v>
      </c>
    </row>
    <row r="374" spans="1:3" x14ac:dyDescent="0.25">
      <c r="A374" s="68">
        <v>20410</v>
      </c>
      <c r="B374" s="68" t="str">
        <f>VLOOKUP(C374,'[2]SU List with Assignment Master'!$F$2:$G$128,2,FALSE)</f>
        <v>North 2</v>
      </c>
      <c r="C374" s="68" t="s">
        <v>72</v>
      </c>
    </row>
    <row r="375" spans="1:3" x14ac:dyDescent="0.25">
      <c r="A375" s="68">
        <v>50740</v>
      </c>
      <c r="B375" s="68" t="str">
        <f>VLOOKUP(C375,'[2]SU List with Assignment Master'!$F$2:$G$128,2,FALSE)</f>
        <v>South 5</v>
      </c>
      <c r="C375" s="68" t="s">
        <v>133</v>
      </c>
    </row>
    <row r="376" spans="1:3" x14ac:dyDescent="0.25">
      <c r="A376" s="68">
        <v>44104</v>
      </c>
      <c r="B376" s="68" t="str">
        <f>VLOOKUP(C376,'[2]SU List with Assignment Master'!$F$2:$G$128,2,FALSE)</f>
        <v>South 6</v>
      </c>
      <c r="C376" s="68" t="s">
        <v>126</v>
      </c>
    </row>
    <row r="377" spans="1:3" x14ac:dyDescent="0.25">
      <c r="A377" s="68">
        <v>10349</v>
      </c>
      <c r="B377" s="68" t="str">
        <f>VLOOKUP(C377,'[2]SU List with Assignment Master'!$F$2:$G$128,2,FALSE)</f>
        <v>North 2</v>
      </c>
      <c r="C377" s="68" t="s">
        <v>732</v>
      </c>
    </row>
    <row r="378" spans="1:3" x14ac:dyDescent="0.25">
      <c r="A378" s="68">
        <v>20419</v>
      </c>
      <c r="B378" s="68" t="str">
        <f>VLOOKUP(C378,'[2]SU List with Assignment Master'!$F$2:$G$128,2,FALSE)</f>
        <v>North 2</v>
      </c>
      <c r="C378" s="68" t="s">
        <v>105</v>
      </c>
    </row>
    <row r="379" spans="1:3" x14ac:dyDescent="0.25">
      <c r="A379" s="68">
        <v>70049</v>
      </c>
      <c r="B379" s="68" t="str">
        <f>VLOOKUP(C379,'[2]SU List with Assignment Master'!$F$2:$G$128,2,FALSE)</f>
        <v>South 4</v>
      </c>
      <c r="C379" s="68" t="s">
        <v>76</v>
      </c>
    </row>
    <row r="380" spans="1:3" x14ac:dyDescent="0.25">
      <c r="A380" s="68">
        <v>41402</v>
      </c>
      <c r="B380" s="68" t="str">
        <f>VLOOKUP(C380,'[2]SU List with Assignment Master'!$F$2:$G$128,2,FALSE)</f>
        <v>South 5</v>
      </c>
      <c r="C380" s="68" t="s">
        <v>187</v>
      </c>
    </row>
    <row r="381" spans="1:3" x14ac:dyDescent="0.25">
      <c r="A381" s="68">
        <v>76325</v>
      </c>
      <c r="B381" s="68" t="str">
        <f>VLOOKUP(C381,'[2]SU List with Assignment Master'!$F$2:$G$128,2,FALSE)</f>
        <v>South 4</v>
      </c>
      <c r="C381" s="68" t="s">
        <v>118</v>
      </c>
    </row>
    <row r="382" spans="1:3" x14ac:dyDescent="0.25">
      <c r="A382" s="68">
        <v>71009</v>
      </c>
      <c r="B382" s="68" t="str">
        <f>VLOOKUP(C382,'[2]SU List with Assignment Master'!$F$2:$G$128,2,FALSE)</f>
        <v>South 4</v>
      </c>
      <c r="C382" s="68" t="s">
        <v>76</v>
      </c>
    </row>
    <row r="383" spans="1:3" x14ac:dyDescent="0.25">
      <c r="A383" s="68">
        <v>80115</v>
      </c>
      <c r="B383" s="68" t="str">
        <f>VLOOKUP(C383,'[2]SU List with Assignment Master'!$F$2:$G$128,2,FALSE)</f>
        <v>North 1</v>
      </c>
      <c r="C383" s="68" t="s">
        <v>191</v>
      </c>
    </row>
    <row r="384" spans="1:3" x14ac:dyDescent="0.25">
      <c r="A384" s="68">
        <v>33026</v>
      </c>
      <c r="B384" s="68" t="str">
        <f>VLOOKUP(C384,'[2]SU List with Assignment Master'!$F$2:$G$128,2,FALSE)</f>
        <v>North 3</v>
      </c>
      <c r="C384" s="68" t="s">
        <v>196</v>
      </c>
    </row>
    <row r="385" spans="1:3" x14ac:dyDescent="0.25">
      <c r="A385" s="68">
        <v>10245</v>
      </c>
      <c r="B385" s="68" t="str">
        <f>VLOOKUP(C385,'[2]SU List with Assignment Master'!$F$2:$G$128,2,FALSE)</f>
        <v>North 1</v>
      </c>
      <c r="C385" s="68" t="s">
        <v>83</v>
      </c>
    </row>
    <row r="386" spans="1:3" x14ac:dyDescent="0.25">
      <c r="A386" s="68">
        <v>73501</v>
      </c>
      <c r="B386" s="68" t="str">
        <f>VLOOKUP(C386,'[2]SU List with Assignment Master'!$F$2:$G$128,2,FALSE)</f>
        <v>South 4</v>
      </c>
      <c r="C386" s="68" t="s">
        <v>103</v>
      </c>
    </row>
    <row r="387" spans="1:3" x14ac:dyDescent="0.25">
      <c r="A387" s="68">
        <v>20231</v>
      </c>
      <c r="B387" s="68" t="str">
        <f>VLOOKUP(C387,'[2]SU List with Assignment Master'!$F$2:$G$128,2,FALSE)</f>
        <v>North 2</v>
      </c>
      <c r="C387" s="68" t="s">
        <v>105</v>
      </c>
    </row>
    <row r="388" spans="1:3" x14ac:dyDescent="0.25">
      <c r="A388" s="68">
        <v>40244</v>
      </c>
      <c r="B388" s="68" t="str">
        <f>VLOOKUP(C388,'[2]SU List with Assignment Master'!$F$2:$G$128,2,FALSE)</f>
        <v>South 4</v>
      </c>
      <c r="C388" s="68" t="s">
        <v>86</v>
      </c>
    </row>
    <row r="389" spans="1:3" x14ac:dyDescent="0.25">
      <c r="A389" s="68">
        <v>50643</v>
      </c>
      <c r="B389" s="68" t="str">
        <f>VLOOKUP(C389,'[2]SU List with Assignment Master'!$F$2:$G$128,2,FALSE)</f>
        <v>South 6</v>
      </c>
      <c r="C389" s="68" t="s">
        <v>126</v>
      </c>
    </row>
    <row r="390" spans="1:3" x14ac:dyDescent="0.25">
      <c r="A390" s="68">
        <v>33018</v>
      </c>
      <c r="B390" s="68" t="str">
        <f>VLOOKUP(C390,'[2]SU List with Assignment Master'!$F$2:$G$128,2,FALSE)</f>
        <v>North 3</v>
      </c>
      <c r="C390" s="68" t="s">
        <v>99</v>
      </c>
    </row>
    <row r="391" spans="1:3" x14ac:dyDescent="0.25">
      <c r="A391" s="68">
        <v>41435</v>
      </c>
      <c r="B391" s="68" t="str">
        <f>VLOOKUP(C391,'[2]SU List with Assignment Master'!$F$2:$G$128,2,FALSE)</f>
        <v>South 6</v>
      </c>
      <c r="C391" s="68" t="s">
        <v>126</v>
      </c>
    </row>
    <row r="392" spans="1:3" x14ac:dyDescent="0.25">
      <c r="A392" s="68">
        <v>41118</v>
      </c>
      <c r="B392" s="68" t="str">
        <f>VLOOKUP(C392,'[2]SU List with Assignment Master'!$F$2:$G$128,2,FALSE)</f>
        <v>South 5</v>
      </c>
      <c r="C392" s="68" t="s">
        <v>81</v>
      </c>
    </row>
    <row r="393" spans="1:3" x14ac:dyDescent="0.25">
      <c r="A393" s="68">
        <v>41439</v>
      </c>
      <c r="B393" s="68" t="str">
        <f>VLOOKUP(C393,'[2]SU List with Assignment Master'!$F$2:$G$128,2,FALSE)</f>
        <v>South 5</v>
      </c>
      <c r="C393" s="68" t="s">
        <v>101</v>
      </c>
    </row>
    <row r="394" spans="1:3" x14ac:dyDescent="0.25">
      <c r="A394" s="68">
        <v>85104</v>
      </c>
      <c r="B394" s="68" t="str">
        <f>VLOOKUP(C394,'[2]SU List with Assignment Master'!$F$2:$G$128,2,FALSE)</f>
        <v>North 1</v>
      </c>
      <c r="C394" s="68" t="s">
        <v>110</v>
      </c>
    </row>
    <row r="395" spans="1:3" x14ac:dyDescent="0.25">
      <c r="A395" s="68">
        <v>20416</v>
      </c>
      <c r="B395" s="68" t="str">
        <f>VLOOKUP(C395,'[2]SU List with Assignment Master'!$F$2:$G$128,2,FALSE)</f>
        <v>North 2</v>
      </c>
      <c r="C395" s="68" t="s">
        <v>732</v>
      </c>
    </row>
    <row r="396" spans="1:3" x14ac:dyDescent="0.25">
      <c r="A396" s="68">
        <v>33028</v>
      </c>
      <c r="B396" s="68" t="str">
        <f>VLOOKUP(C396,'[2]SU List with Assignment Master'!$F$2:$G$128,2,FALSE)</f>
        <v>North 3</v>
      </c>
      <c r="C396" s="68" t="s">
        <v>196</v>
      </c>
    </row>
    <row r="397" spans="1:3" x14ac:dyDescent="0.25">
      <c r="A397" s="68">
        <v>41510</v>
      </c>
      <c r="B397" s="68" t="str">
        <f>VLOOKUP(C397,'[2]SU List with Assignment Master'!$F$2:$G$128,2,FALSE)</f>
        <v>South 6</v>
      </c>
      <c r="C397" s="68" t="s">
        <v>85</v>
      </c>
    </row>
    <row r="398" spans="1:3" x14ac:dyDescent="0.25">
      <c r="A398" s="68">
        <v>41456</v>
      </c>
      <c r="B398" s="68" t="str">
        <f>VLOOKUP(C398,'[2]SU List with Assignment Master'!$F$2:$G$128,2,FALSE)</f>
        <v>South 6</v>
      </c>
      <c r="C398" s="68" t="s">
        <v>114</v>
      </c>
    </row>
    <row r="399" spans="1:3" x14ac:dyDescent="0.25">
      <c r="A399" s="68">
        <v>33017</v>
      </c>
      <c r="B399" s="68" t="str">
        <f>VLOOKUP(C399,'[2]SU List with Assignment Master'!$F$2:$G$128,2,FALSE)</f>
        <v>North 3</v>
      </c>
      <c r="C399" s="68" t="s">
        <v>74</v>
      </c>
    </row>
    <row r="400" spans="1:3" x14ac:dyDescent="0.25">
      <c r="A400" s="68">
        <v>40939</v>
      </c>
      <c r="B400" s="68" t="str">
        <f>VLOOKUP(C400,'[2]SU List with Assignment Master'!$F$2:$G$128,2,FALSE)</f>
        <v>South 5</v>
      </c>
      <c r="C400" s="68" t="s">
        <v>187</v>
      </c>
    </row>
    <row r="401" spans="1:3" x14ac:dyDescent="0.25">
      <c r="A401" s="68">
        <v>41119</v>
      </c>
      <c r="B401" s="68" t="str">
        <f>VLOOKUP(C401,'[2]SU List with Assignment Master'!$F$2:$G$128,2,FALSE)</f>
        <v>South 5</v>
      </c>
      <c r="C401" s="68" t="s">
        <v>101</v>
      </c>
    </row>
    <row r="402" spans="1:3" x14ac:dyDescent="0.25">
      <c r="A402" s="68">
        <v>10294</v>
      </c>
      <c r="B402" s="68" t="str">
        <f>VLOOKUP(C402,'[2]SU List with Assignment Master'!$F$2:$G$128,2,FALSE)</f>
        <v>North 1</v>
      </c>
      <c r="C402" s="68" t="s">
        <v>83</v>
      </c>
    </row>
    <row r="403" spans="1:3" x14ac:dyDescent="0.25">
      <c r="A403" s="68">
        <v>70044</v>
      </c>
      <c r="B403" s="68" t="str">
        <f>VLOOKUP(C403,'[2]SU List with Assignment Master'!$F$2:$G$128,2,FALSE)</f>
        <v>South 4</v>
      </c>
      <c r="C403" s="68" t="s">
        <v>109</v>
      </c>
    </row>
    <row r="404" spans="1:3" x14ac:dyDescent="0.25">
      <c r="A404" s="68">
        <v>51009</v>
      </c>
      <c r="B404" s="68" t="str">
        <f>VLOOKUP(C404,'[2]SU List with Assignment Master'!$F$2:$G$128,2,FALSE)</f>
        <v>South 5</v>
      </c>
      <c r="C404" s="68" t="s">
        <v>100</v>
      </c>
    </row>
    <row r="405" spans="1:3" x14ac:dyDescent="0.25">
      <c r="A405" s="68">
        <v>41433</v>
      </c>
      <c r="B405" s="68" t="str">
        <f>VLOOKUP(C405,'[2]SU List with Assignment Master'!$F$2:$G$128,2,FALSE)</f>
        <v>South 6</v>
      </c>
      <c r="C405" s="68" t="s">
        <v>126</v>
      </c>
    </row>
    <row r="406" spans="1:3" x14ac:dyDescent="0.25">
      <c r="A406" s="68">
        <v>42117</v>
      </c>
      <c r="B406" s="68" t="str">
        <f>VLOOKUP(C406,'[2]SU List with Assignment Master'!$F$2:$G$128,2,FALSE)</f>
        <v>South 6</v>
      </c>
      <c r="C406" s="68" t="s">
        <v>114</v>
      </c>
    </row>
    <row r="407" spans="1:3" x14ac:dyDescent="0.25">
      <c r="A407" s="68">
        <v>82117</v>
      </c>
      <c r="B407" s="68" t="str">
        <f>VLOOKUP(C407,'[2]SU List with Assignment Master'!$F$2:$G$128,2,FALSE)</f>
        <v>North 1</v>
      </c>
      <c r="C407" s="68" t="s">
        <v>191</v>
      </c>
    </row>
    <row r="408" spans="1:3" x14ac:dyDescent="0.25">
      <c r="A408" s="68">
        <v>10292</v>
      </c>
      <c r="B408" s="68" t="str">
        <f>VLOOKUP(C408,'[2]SU List with Assignment Master'!$F$2:$G$128,2,FALSE)</f>
        <v>North 2</v>
      </c>
      <c r="C408" s="68" t="s">
        <v>128</v>
      </c>
    </row>
    <row r="409" spans="1:3" x14ac:dyDescent="0.25">
      <c r="A409" s="68">
        <v>20436</v>
      </c>
      <c r="B409" s="68" t="str">
        <f>VLOOKUP(C409,'[2]SU List with Assignment Master'!$F$2:$G$128,2,FALSE)</f>
        <v>North 3</v>
      </c>
      <c r="C409" s="68" t="s">
        <v>196</v>
      </c>
    </row>
    <row r="410" spans="1:3" x14ac:dyDescent="0.25">
      <c r="A410" s="68">
        <v>83082</v>
      </c>
      <c r="B410" s="68" t="str">
        <f>VLOOKUP(C410,'[2]SU List with Assignment Master'!$F$2:$G$128,2,FALSE)</f>
        <v>North 3</v>
      </c>
      <c r="C410" s="68" t="s">
        <v>99</v>
      </c>
    </row>
    <row r="411" spans="1:3" x14ac:dyDescent="0.25">
      <c r="A411" s="68">
        <v>41428</v>
      </c>
      <c r="B411" s="68" t="str">
        <f>VLOOKUP(C411,'[2]SU List with Assignment Master'!$F$2:$G$128,2,FALSE)</f>
        <v>South 5</v>
      </c>
      <c r="C411" s="68" t="s">
        <v>101</v>
      </c>
    </row>
    <row r="412" spans="1:3" x14ac:dyDescent="0.25">
      <c r="A412" s="68">
        <v>41444</v>
      </c>
      <c r="B412" s="68" t="str">
        <f>VLOOKUP(C412,'[2]SU List with Assignment Master'!$F$2:$G$128,2,FALSE)</f>
        <v>South 6</v>
      </c>
      <c r="C412" s="68" t="s">
        <v>85</v>
      </c>
    </row>
    <row r="413" spans="1:3" x14ac:dyDescent="0.25">
      <c r="A413" s="68">
        <v>42114</v>
      </c>
      <c r="B413" s="68" t="str">
        <f>VLOOKUP(C413,'[2]SU List with Assignment Master'!$F$2:$G$128,2,FALSE)</f>
        <v>South 6</v>
      </c>
      <c r="C413" s="68" t="s">
        <v>114</v>
      </c>
    </row>
    <row r="414" spans="1:3" x14ac:dyDescent="0.25">
      <c r="A414" s="68">
        <v>42000</v>
      </c>
      <c r="B414" s="68" t="str">
        <f>VLOOKUP(C414,'[2]SU List with Assignment Master'!$F$2:$G$128,2,FALSE)</f>
        <v>South 6</v>
      </c>
      <c r="C414" s="68" t="s">
        <v>85</v>
      </c>
    </row>
    <row r="415" spans="1:3" x14ac:dyDescent="0.25">
      <c r="A415" s="68">
        <v>20596</v>
      </c>
      <c r="B415" s="68" t="str">
        <f>VLOOKUP(C415,'[2]SU List with Assignment Master'!$F$2:$G$128,2,FALSE)</f>
        <v>North 3</v>
      </c>
      <c r="C415" s="68" t="s">
        <v>107</v>
      </c>
    </row>
    <row r="416" spans="1:3" x14ac:dyDescent="0.25">
      <c r="A416" s="68">
        <v>87391</v>
      </c>
      <c r="B416" s="68" t="str">
        <f>VLOOKUP(C416,'[2]SU List with Assignment Master'!$F$2:$G$128,2,FALSE)</f>
        <v>North 1</v>
      </c>
      <c r="C416" s="68" t="s">
        <v>191</v>
      </c>
    </row>
    <row r="417" spans="1:3" x14ac:dyDescent="0.25">
      <c r="A417" s="68">
        <v>53204</v>
      </c>
      <c r="B417" s="68" t="str">
        <f>VLOOKUP(C417,'[2]SU List with Assignment Master'!$F$2:$G$128,2,FALSE)</f>
        <v>South 5</v>
      </c>
      <c r="C417" s="68" t="s">
        <v>68</v>
      </c>
    </row>
    <row r="418" spans="1:3" x14ac:dyDescent="0.25">
      <c r="A418" s="68">
        <v>46603</v>
      </c>
      <c r="B418" s="68" t="str">
        <f>VLOOKUP(C418,'[2]SU List with Assignment Master'!$F$2:$G$128,2,FALSE)</f>
        <v>South 5</v>
      </c>
      <c r="C418" s="68" t="s">
        <v>108</v>
      </c>
    </row>
    <row r="419" spans="1:3" x14ac:dyDescent="0.25">
      <c r="A419" s="68">
        <v>20737</v>
      </c>
      <c r="B419" s="68" t="str">
        <f>VLOOKUP(C419,'[2]SU List with Assignment Master'!$F$2:$G$128,2,FALSE)</f>
        <v>North 2</v>
      </c>
      <c r="C419" s="68" t="s">
        <v>105</v>
      </c>
    </row>
    <row r="420" spans="1:3" x14ac:dyDescent="0.25">
      <c r="A420" s="68">
        <v>40078</v>
      </c>
      <c r="B420" s="68" t="str">
        <f>VLOOKUP(C420,'[2]SU List with Assignment Master'!$F$2:$G$128,2,FALSE)</f>
        <v>South 6</v>
      </c>
      <c r="C420" s="68" t="s">
        <v>95</v>
      </c>
    </row>
    <row r="421" spans="1:3" x14ac:dyDescent="0.25">
      <c r="A421" s="68">
        <v>40233</v>
      </c>
      <c r="B421" s="68" t="str">
        <f>VLOOKUP(C421,'[2]SU List with Assignment Master'!$F$2:$G$128,2,FALSE)</f>
        <v>South 6</v>
      </c>
      <c r="C421" s="68" t="s">
        <v>91</v>
      </c>
    </row>
    <row r="422" spans="1:3" x14ac:dyDescent="0.25">
      <c r="A422" s="68">
        <v>40905</v>
      </c>
      <c r="B422" s="68" t="str">
        <f>VLOOKUP(C422,'[2]SU List with Assignment Master'!$F$2:$G$128,2,FALSE)</f>
        <v>South 5</v>
      </c>
      <c r="C422" s="68" t="s">
        <v>94</v>
      </c>
    </row>
    <row r="423" spans="1:3" x14ac:dyDescent="0.25">
      <c r="A423" s="68">
        <v>31025</v>
      </c>
      <c r="B423" s="68" t="str">
        <f>VLOOKUP(C423,'[2]SU List with Assignment Master'!$F$2:$G$128,2,FALSE)</f>
        <v>North 3</v>
      </c>
      <c r="C423" s="68" t="s">
        <v>99</v>
      </c>
    </row>
    <row r="424" spans="1:3" x14ac:dyDescent="0.25">
      <c r="A424" s="68">
        <v>20403</v>
      </c>
      <c r="B424" s="68" t="str">
        <f>VLOOKUP(C424,'[2]SU List with Assignment Master'!$F$2:$G$128,2,FALSE)</f>
        <v>North 2</v>
      </c>
      <c r="C424" s="68" t="s">
        <v>105</v>
      </c>
    </row>
    <row r="425" spans="1:3" x14ac:dyDescent="0.25">
      <c r="A425" s="68">
        <v>70035</v>
      </c>
      <c r="B425" s="68" t="str">
        <f>VLOOKUP(C425,'[2]SU List with Assignment Master'!$F$2:$G$128,2,FALSE)</f>
        <v>South 4</v>
      </c>
      <c r="C425" s="68" t="s">
        <v>109</v>
      </c>
    </row>
    <row r="426" spans="1:3" x14ac:dyDescent="0.25">
      <c r="A426" s="68">
        <v>41471</v>
      </c>
      <c r="B426" s="68" t="str">
        <f>VLOOKUP(C426,'[2]SU List with Assignment Master'!$F$2:$G$128,2,FALSE)</f>
        <v>South 6</v>
      </c>
      <c r="C426" s="68" t="s">
        <v>91</v>
      </c>
    </row>
    <row r="427" spans="1:3" x14ac:dyDescent="0.25">
      <c r="A427" s="68">
        <v>50736</v>
      </c>
      <c r="B427" s="68" t="str">
        <f>VLOOKUP(C427,'[2]SU List with Assignment Master'!$F$2:$G$128,2,FALSE)</f>
        <v>South 5</v>
      </c>
      <c r="C427" s="68" t="s">
        <v>97</v>
      </c>
    </row>
    <row r="428" spans="1:3" x14ac:dyDescent="0.25">
      <c r="A428" s="68">
        <v>50724</v>
      </c>
      <c r="B428" s="68" t="str">
        <f>VLOOKUP(C428,'[2]SU List with Assignment Master'!$F$2:$G$128,2,FALSE)</f>
        <v>South 5</v>
      </c>
      <c r="C428" s="68" t="s">
        <v>124</v>
      </c>
    </row>
    <row r="429" spans="1:3" x14ac:dyDescent="0.25">
      <c r="A429" s="68">
        <v>41706</v>
      </c>
      <c r="B429" s="68" t="str">
        <f>VLOOKUP(C429,'[2]SU List with Assignment Master'!$F$2:$G$128,2,FALSE)</f>
        <v>South 6</v>
      </c>
      <c r="C429" s="68" t="s">
        <v>126</v>
      </c>
    </row>
    <row r="430" spans="1:3" x14ac:dyDescent="0.25">
      <c r="A430" s="68">
        <v>42120</v>
      </c>
      <c r="B430" s="68" t="str">
        <f>VLOOKUP(C430,'[2]SU List with Assignment Master'!$F$2:$G$128,2,FALSE)</f>
        <v>South 6</v>
      </c>
      <c r="C430" s="68" t="s">
        <v>112</v>
      </c>
    </row>
    <row r="431" spans="1:3" x14ac:dyDescent="0.25">
      <c r="A431" s="68">
        <v>10339</v>
      </c>
      <c r="B431" s="68" t="str">
        <f>VLOOKUP(C431,'[2]SU List with Assignment Master'!$F$2:$G$128,2,FALSE)</f>
        <v>North 1</v>
      </c>
      <c r="C431" s="68" t="s">
        <v>83</v>
      </c>
    </row>
    <row r="432" spans="1:3" x14ac:dyDescent="0.25">
      <c r="A432" s="68">
        <v>44209</v>
      </c>
      <c r="B432" s="68" t="str">
        <f>VLOOKUP(C432,'[2]SU List with Assignment Master'!$F$2:$G$128,2,FALSE)</f>
        <v>South 5</v>
      </c>
      <c r="C432" s="68" t="s">
        <v>187</v>
      </c>
    </row>
    <row r="433" spans="1:3" x14ac:dyDescent="0.25">
      <c r="A433" s="68">
        <v>31023</v>
      </c>
      <c r="B433" s="68" t="str">
        <f>VLOOKUP(C433,'[2]SU List with Assignment Master'!$F$2:$G$128,2,FALSE)</f>
        <v>North 3</v>
      </c>
      <c r="C433" s="68" t="s">
        <v>107</v>
      </c>
    </row>
    <row r="434" spans="1:3" x14ac:dyDescent="0.25">
      <c r="A434" s="68">
        <v>10361</v>
      </c>
      <c r="B434" s="68" t="str">
        <f>VLOOKUP(C434,'[2]SU List with Assignment Master'!$F$2:$G$128,2,FALSE)</f>
        <v>North 1</v>
      </c>
      <c r="C434" s="68" t="s">
        <v>186</v>
      </c>
    </row>
    <row r="435" spans="1:3" x14ac:dyDescent="0.25">
      <c r="A435" s="68">
        <v>20417</v>
      </c>
      <c r="B435" s="68" t="str">
        <f>VLOOKUP(C435,'[2]SU List with Assignment Master'!$F$2:$G$128,2,FALSE)</f>
        <v>North 2</v>
      </c>
      <c r="C435" s="68" t="s">
        <v>105</v>
      </c>
    </row>
    <row r="436" spans="1:3" x14ac:dyDescent="0.25">
      <c r="A436" s="68">
        <v>10300</v>
      </c>
      <c r="B436" s="68" t="str">
        <f>VLOOKUP(C436,'[2]SU List with Assignment Master'!$F$2:$G$128,2,FALSE)</f>
        <v>North 1</v>
      </c>
      <c r="C436" s="68" t="s">
        <v>186</v>
      </c>
    </row>
    <row r="437" spans="1:3" x14ac:dyDescent="0.25">
      <c r="A437" s="68">
        <v>80015</v>
      </c>
      <c r="B437" s="68" t="str">
        <f>VLOOKUP(C437,'[2]SU List with Assignment Master'!$F$2:$G$128,2,FALSE)</f>
        <v>North 1</v>
      </c>
      <c r="C437" s="68" t="s">
        <v>191</v>
      </c>
    </row>
    <row r="438" spans="1:3" x14ac:dyDescent="0.25">
      <c r="A438" s="68">
        <v>40936</v>
      </c>
      <c r="B438" s="68" t="str">
        <f>VLOOKUP(C438,'[2]SU List with Assignment Master'!$F$2:$G$128,2,FALSE)</f>
        <v>South 6</v>
      </c>
      <c r="C438" s="68" t="s">
        <v>112</v>
      </c>
    </row>
    <row r="439" spans="1:3" x14ac:dyDescent="0.25">
      <c r="A439" s="68">
        <v>42115</v>
      </c>
      <c r="B439" s="68" t="str">
        <f>VLOOKUP(C439,'[2]SU List with Assignment Master'!$F$2:$G$128,2,FALSE)</f>
        <v>South 5</v>
      </c>
      <c r="C439" s="68" t="s">
        <v>187</v>
      </c>
    </row>
    <row r="440" spans="1:3" x14ac:dyDescent="0.25">
      <c r="A440" s="68">
        <v>41804</v>
      </c>
      <c r="B440" s="68" t="str">
        <f>VLOOKUP(C440,'[2]SU List with Assignment Master'!$F$2:$G$128,2,FALSE)</f>
        <v>South 5</v>
      </c>
      <c r="C440" s="68" t="s">
        <v>187</v>
      </c>
    </row>
    <row r="441" spans="1:3" x14ac:dyDescent="0.25">
      <c r="A441" s="68">
        <v>10353</v>
      </c>
      <c r="B441" s="68" t="str">
        <f>VLOOKUP(C441,'[2]SU List with Assignment Master'!$F$2:$G$128,2,FALSE)</f>
        <v>North 1</v>
      </c>
      <c r="C441" s="68" t="s">
        <v>83</v>
      </c>
    </row>
    <row r="442" spans="1:3" x14ac:dyDescent="0.25">
      <c r="A442" s="68">
        <v>42105</v>
      </c>
      <c r="B442" s="68" t="str">
        <f>VLOOKUP(C442,'[2]SU List with Assignment Master'!$F$2:$G$128,2,FALSE)</f>
        <v>South 6</v>
      </c>
      <c r="C442" s="68" t="s">
        <v>114</v>
      </c>
    </row>
    <row r="443" spans="1:3" x14ac:dyDescent="0.25">
      <c r="A443" s="68">
        <v>42109</v>
      </c>
      <c r="B443" s="68" t="str">
        <f>VLOOKUP(C443,'[2]SU List with Assignment Master'!$F$2:$G$128,2,FALSE)</f>
        <v>South 6</v>
      </c>
      <c r="C443" s="68" t="s">
        <v>114</v>
      </c>
    </row>
    <row r="444" spans="1:3" x14ac:dyDescent="0.25">
      <c r="A444" s="68">
        <v>80016</v>
      </c>
      <c r="B444" s="68" t="str">
        <f>VLOOKUP(C444,'[2]SU List with Assignment Master'!$F$2:$G$128,2,FALSE)</f>
        <v>North 1</v>
      </c>
      <c r="C444" s="68" t="s">
        <v>191</v>
      </c>
    </row>
    <row r="445" spans="1:3" x14ac:dyDescent="0.25">
      <c r="A445" s="68">
        <v>10238</v>
      </c>
      <c r="B445" s="68" t="str">
        <f>VLOOKUP(C445,'[2]SU List with Assignment Master'!$F$2:$G$128,2,FALSE)</f>
        <v>North 1</v>
      </c>
      <c r="C445" s="68" t="s">
        <v>83</v>
      </c>
    </row>
    <row r="446" spans="1:3" x14ac:dyDescent="0.25">
      <c r="A446" s="68">
        <v>20532</v>
      </c>
      <c r="B446" s="68" t="str">
        <f>VLOOKUP(C446,'[2]SU List with Assignment Master'!$F$2:$G$128,2,FALSE)</f>
        <v>North 2</v>
      </c>
      <c r="C446" s="68" t="s">
        <v>105</v>
      </c>
    </row>
    <row r="447" spans="1:3" x14ac:dyDescent="0.25">
      <c r="A447" s="68">
        <v>20512</v>
      </c>
      <c r="B447" s="68" t="str">
        <f>VLOOKUP(C447,'[2]SU List with Assignment Master'!$F$2:$G$128,2,FALSE)</f>
        <v>North 2</v>
      </c>
      <c r="C447" s="68" t="s">
        <v>105</v>
      </c>
    </row>
    <row r="448" spans="1:3" x14ac:dyDescent="0.25">
      <c r="A448" s="68">
        <v>42122</v>
      </c>
      <c r="B448" s="68" t="str">
        <f>VLOOKUP(C448,'[2]SU List with Assignment Master'!$F$2:$G$128,2,FALSE)</f>
        <v>South 5</v>
      </c>
      <c r="C448" s="68" t="s">
        <v>101</v>
      </c>
    </row>
    <row r="449" spans="1:3" x14ac:dyDescent="0.25">
      <c r="A449" s="68">
        <v>85112</v>
      </c>
      <c r="B449" s="68" t="str">
        <f>VLOOKUP(C449,'[2]SU List with Assignment Master'!$F$2:$G$128,2,FALSE)</f>
        <v>North 1</v>
      </c>
      <c r="C449" s="68" t="s">
        <v>110</v>
      </c>
    </row>
    <row r="450" spans="1:3" x14ac:dyDescent="0.25">
      <c r="A450" s="68">
        <v>20721</v>
      </c>
      <c r="B450" s="68" t="str">
        <f>VLOOKUP(C450,'[2]SU List with Assignment Master'!$F$2:$G$128,2,FALSE)</f>
        <v>North 2</v>
      </c>
      <c r="C450" s="68" t="s">
        <v>105</v>
      </c>
    </row>
    <row r="451" spans="1:3" x14ac:dyDescent="0.25">
      <c r="A451" s="68">
        <v>74215</v>
      </c>
      <c r="B451" s="68" t="str">
        <f>VLOOKUP(C451,'[2]SU List with Assignment Master'!$F$2:$G$128,2,FALSE)</f>
        <v>South 4</v>
      </c>
      <c r="C451" s="68" t="s">
        <v>109</v>
      </c>
    </row>
    <row r="452" spans="1:3" x14ac:dyDescent="0.25">
      <c r="A452" s="68">
        <v>75114</v>
      </c>
      <c r="B452" s="68" t="str">
        <f>VLOOKUP(C452,'[2]SU List with Assignment Master'!$F$2:$G$128,2,FALSE)</f>
        <v>South 4</v>
      </c>
      <c r="C452" s="68" t="s">
        <v>76</v>
      </c>
    </row>
    <row r="453" spans="1:3" x14ac:dyDescent="0.25">
      <c r="A453" s="68">
        <v>20310</v>
      </c>
      <c r="B453" s="68" t="str">
        <f>VLOOKUP(C453,'[2]SU List with Assignment Master'!$F$2:$G$128,2,FALSE)</f>
        <v>North 2</v>
      </c>
      <c r="C453" s="68" t="s">
        <v>116</v>
      </c>
    </row>
    <row r="454" spans="1:3" x14ac:dyDescent="0.25">
      <c r="A454" s="68">
        <v>20266</v>
      </c>
      <c r="B454" s="68" t="str">
        <f>VLOOKUP(C454,'[2]SU List with Assignment Master'!$F$2:$G$128,2,FALSE)</f>
        <v>North 2</v>
      </c>
      <c r="C454" s="68" t="s">
        <v>105</v>
      </c>
    </row>
    <row r="455" spans="1:3" x14ac:dyDescent="0.25">
      <c r="A455" s="68">
        <v>85120</v>
      </c>
      <c r="B455" s="68" t="str">
        <f>VLOOKUP(C455,'[2]SU List with Assignment Master'!$F$2:$G$128,2,FALSE)</f>
        <v>North 1</v>
      </c>
      <c r="C455" s="68" t="s">
        <v>110</v>
      </c>
    </row>
    <row r="456" spans="1:3" x14ac:dyDescent="0.25">
      <c r="A456" s="68">
        <v>33008</v>
      </c>
      <c r="B456" s="68" t="str">
        <f>VLOOKUP(C456,'[2]SU List with Assignment Master'!$F$2:$G$128,2,FALSE)</f>
        <v>North 3</v>
      </c>
      <c r="C456" s="68" t="s">
        <v>224</v>
      </c>
    </row>
    <row r="457" spans="1:3" x14ac:dyDescent="0.25">
      <c r="A457" s="68">
        <v>41426</v>
      </c>
      <c r="B457" s="68" t="str">
        <f>VLOOKUP(C457,'[2]SU List with Assignment Master'!$F$2:$G$128,2,FALSE)</f>
        <v>South 5</v>
      </c>
      <c r="C457" s="68" t="s">
        <v>187</v>
      </c>
    </row>
    <row r="458" spans="1:3" x14ac:dyDescent="0.25">
      <c r="A458" s="68">
        <v>80019</v>
      </c>
      <c r="B458" s="68" t="str">
        <f>VLOOKUP(C458,'[2]SU List with Assignment Master'!$F$2:$G$128,2,FALSE)</f>
        <v>North 1</v>
      </c>
      <c r="C458" s="68" t="s">
        <v>191</v>
      </c>
    </row>
    <row r="459" spans="1:3" x14ac:dyDescent="0.25">
      <c r="A459" s="68">
        <v>31033</v>
      </c>
      <c r="B459" s="68" t="str">
        <f>VLOOKUP(C459,'[2]SU List with Assignment Master'!$F$2:$G$128,2,FALSE)</f>
        <v>North 3</v>
      </c>
      <c r="C459" s="68" t="s">
        <v>107</v>
      </c>
    </row>
    <row r="460" spans="1:3" x14ac:dyDescent="0.25">
      <c r="A460" s="68">
        <v>50720</v>
      </c>
      <c r="B460" s="68" t="str">
        <f>VLOOKUP(C460,'[2]SU List with Assignment Master'!$F$2:$G$128,2,FALSE)</f>
        <v>South 5</v>
      </c>
      <c r="C460" s="68" t="s">
        <v>124</v>
      </c>
    </row>
    <row r="461" spans="1:3" x14ac:dyDescent="0.25">
      <c r="A461" s="68">
        <v>33032</v>
      </c>
      <c r="B461" s="68" t="str">
        <f>VLOOKUP(C461,'[2]SU List with Assignment Master'!$F$2:$G$128,2,FALSE)</f>
        <v>North 3</v>
      </c>
      <c r="C461" s="68" t="s">
        <v>196</v>
      </c>
    </row>
    <row r="462" spans="1:3" x14ac:dyDescent="0.25">
      <c r="A462" s="68">
        <v>33051</v>
      </c>
      <c r="B462" s="68" t="str">
        <f>VLOOKUP(C462,'[2]SU List with Assignment Master'!$F$2:$G$128,2,FALSE)</f>
        <v>North 3</v>
      </c>
      <c r="C462" s="68" t="s">
        <v>107</v>
      </c>
    </row>
    <row r="463" spans="1:3" x14ac:dyDescent="0.25">
      <c r="A463" s="68">
        <v>50726</v>
      </c>
      <c r="B463" s="68" t="str">
        <f>VLOOKUP(C463,'[2]SU List with Assignment Master'!$F$2:$G$128,2,FALSE)</f>
        <v>South 5</v>
      </c>
      <c r="C463" s="68" t="s">
        <v>133</v>
      </c>
    </row>
    <row r="464" spans="1:3" x14ac:dyDescent="0.25">
      <c r="A464" s="68">
        <v>30818</v>
      </c>
      <c r="B464" s="68" t="str">
        <f>VLOOKUP(C464,'[2]SU List with Assignment Master'!$F$2:$G$128,2,FALSE)</f>
        <v>North 3</v>
      </c>
      <c r="C464" s="68" t="s">
        <v>224</v>
      </c>
    </row>
    <row r="465" spans="1:3" x14ac:dyDescent="0.25">
      <c r="A465" s="68">
        <v>41446</v>
      </c>
      <c r="B465" s="68" t="str">
        <f>VLOOKUP(C465,'[2]SU List with Assignment Master'!$F$2:$G$128,2,FALSE)</f>
        <v>South 5</v>
      </c>
      <c r="C465" s="68" t="s">
        <v>101</v>
      </c>
    </row>
    <row r="466" spans="1:3" x14ac:dyDescent="0.25">
      <c r="A466" s="68">
        <v>41447</v>
      </c>
      <c r="B466" s="68" t="str">
        <f>VLOOKUP(C466,'[2]SU List with Assignment Master'!$F$2:$G$128,2,FALSE)</f>
        <v>South 6</v>
      </c>
      <c r="C466" s="68" t="s">
        <v>114</v>
      </c>
    </row>
    <row r="467" spans="1:3" x14ac:dyDescent="0.25">
      <c r="A467" s="68">
        <v>70033</v>
      </c>
      <c r="B467" s="68" t="str">
        <f>VLOOKUP(C467,'[2]SU List with Assignment Master'!$F$2:$G$128,2,FALSE)</f>
        <v>South 4</v>
      </c>
      <c r="C467" s="68" t="s">
        <v>76</v>
      </c>
    </row>
    <row r="468" spans="1:3" x14ac:dyDescent="0.25">
      <c r="A468" s="68">
        <v>10216</v>
      </c>
      <c r="B468" s="68" t="str">
        <f>VLOOKUP(C468,'[2]SU List with Assignment Master'!$F$2:$G$128,2,FALSE)</f>
        <v>North 1</v>
      </c>
      <c r="C468" s="68" t="s">
        <v>83</v>
      </c>
    </row>
    <row r="469" spans="1:3" x14ac:dyDescent="0.25">
      <c r="A469" s="68">
        <v>20420</v>
      </c>
      <c r="B469" s="68" t="str">
        <f>VLOOKUP(C469,'[2]SU List with Assignment Master'!$F$2:$G$128,2,FALSE)</f>
        <v>North 3</v>
      </c>
      <c r="C469" s="68" t="s">
        <v>107</v>
      </c>
    </row>
    <row r="470" spans="1:3" x14ac:dyDescent="0.25">
      <c r="A470" s="68">
        <v>41475</v>
      </c>
      <c r="B470" s="68" t="str">
        <f>VLOOKUP(C470,'[2]SU List with Assignment Master'!$F$2:$G$128,2,FALSE)</f>
        <v>South 6</v>
      </c>
      <c r="C470" s="68" t="s">
        <v>114</v>
      </c>
    </row>
    <row r="471" spans="1:3" x14ac:dyDescent="0.25">
      <c r="A471" s="68">
        <v>33021</v>
      </c>
      <c r="B471" s="68" t="str">
        <f>VLOOKUP(C471,'[2]SU List with Assignment Master'!$F$2:$G$128,2,FALSE)</f>
        <v>North 3</v>
      </c>
      <c r="C471" s="68" t="s">
        <v>196</v>
      </c>
    </row>
    <row r="472" spans="1:3" x14ac:dyDescent="0.25">
      <c r="A472" s="68">
        <v>10059</v>
      </c>
      <c r="B472" s="68" t="str">
        <f>VLOOKUP(C472,'[2]SU List with Assignment Master'!$F$2:$G$128,2,FALSE)</f>
        <v>North 1</v>
      </c>
      <c r="C472" s="68" t="s">
        <v>83</v>
      </c>
    </row>
    <row r="473" spans="1:3" x14ac:dyDescent="0.25">
      <c r="A473" s="68">
        <v>76306</v>
      </c>
      <c r="B473" s="68" t="str">
        <f>VLOOKUP(C473,'[2]SU List with Assignment Master'!$F$2:$G$128,2,FALSE)</f>
        <v>South 4</v>
      </c>
      <c r="C473" s="68" t="s">
        <v>76</v>
      </c>
    </row>
    <row r="474" spans="1:3" x14ac:dyDescent="0.25">
      <c r="A474" s="68">
        <v>20259</v>
      </c>
      <c r="B474" s="68" t="str">
        <f>VLOOKUP(C474,'[2]SU List with Assignment Master'!$F$2:$G$128,2,FALSE)</f>
        <v>North 2</v>
      </c>
      <c r="C474" s="68" t="s">
        <v>92</v>
      </c>
    </row>
    <row r="475" spans="1:3" x14ac:dyDescent="0.25">
      <c r="A475" s="68">
        <v>20908</v>
      </c>
      <c r="B475" s="68" t="str">
        <f>VLOOKUP(C475,'[2]SU List with Assignment Master'!$F$2:$G$128,2,FALSE)</f>
        <v>North 2</v>
      </c>
      <c r="C475" s="68" t="s">
        <v>78</v>
      </c>
    </row>
    <row r="476" spans="1:3" x14ac:dyDescent="0.25">
      <c r="A476" s="68">
        <v>10323</v>
      </c>
      <c r="B476" s="68" t="str">
        <f>VLOOKUP(C476,'[2]SU List with Assignment Master'!$F$2:$G$128,2,FALSE)</f>
        <v>North 2</v>
      </c>
      <c r="C476" s="68" t="s">
        <v>732</v>
      </c>
    </row>
    <row r="477" spans="1:3" x14ac:dyDescent="0.25">
      <c r="A477" s="68">
        <v>41434</v>
      </c>
      <c r="B477" s="68" t="str">
        <f>VLOOKUP(C477,'[2]SU List with Assignment Master'!$F$2:$G$128,2,FALSE)</f>
        <v>South 6</v>
      </c>
      <c r="C477" s="68" t="s">
        <v>114</v>
      </c>
    </row>
    <row r="478" spans="1:3" x14ac:dyDescent="0.25">
      <c r="A478" s="68">
        <v>41438</v>
      </c>
      <c r="B478" s="68" t="str">
        <f>VLOOKUP(C478,'[2]SU List with Assignment Master'!$F$2:$G$128,2,FALSE)</f>
        <v>South 6</v>
      </c>
      <c r="C478" s="68" t="s">
        <v>114</v>
      </c>
    </row>
    <row r="479" spans="1:3" x14ac:dyDescent="0.25">
      <c r="A479" s="68">
        <v>20377</v>
      </c>
      <c r="B479" s="68" t="str">
        <f>VLOOKUP(C479,'[2]SU List with Assignment Master'!$F$2:$G$128,2,FALSE)</f>
        <v>North 2</v>
      </c>
      <c r="C479" s="68" t="s">
        <v>105</v>
      </c>
    </row>
    <row r="480" spans="1:3" x14ac:dyDescent="0.25">
      <c r="A480" s="68">
        <v>71005</v>
      </c>
      <c r="B480" s="68" t="str">
        <f>VLOOKUP(C480,'[2]SU List with Assignment Master'!$F$2:$G$128,2,FALSE)</f>
        <v>South 4</v>
      </c>
      <c r="C480" s="68" t="s">
        <v>76</v>
      </c>
    </row>
    <row r="481" spans="1:3" x14ac:dyDescent="0.25">
      <c r="A481" s="68">
        <v>70041</v>
      </c>
      <c r="B481" s="68" t="str">
        <f>VLOOKUP(C481,'[2]SU List with Assignment Master'!$F$2:$G$128,2,FALSE)</f>
        <v>South 4</v>
      </c>
      <c r="C481" s="68" t="s">
        <v>76</v>
      </c>
    </row>
    <row r="482" spans="1:3" x14ac:dyDescent="0.25">
      <c r="A482" s="68">
        <v>41700</v>
      </c>
      <c r="B482" s="68" t="str">
        <f>VLOOKUP(C482,'[2]SU List with Assignment Master'!$F$2:$G$128,2,FALSE)</f>
        <v>South 6</v>
      </c>
      <c r="C482" s="68" t="s">
        <v>85</v>
      </c>
    </row>
    <row r="483" spans="1:3" x14ac:dyDescent="0.25">
      <c r="A483" s="68">
        <v>41457</v>
      </c>
      <c r="B483" s="68" t="str">
        <f>VLOOKUP(C483,'[2]SU List with Assignment Master'!$F$2:$G$128,2,FALSE)</f>
        <v>South 5</v>
      </c>
      <c r="C483" s="68" t="s">
        <v>187</v>
      </c>
    </row>
    <row r="484" spans="1:3" x14ac:dyDescent="0.25">
      <c r="A484" s="68">
        <v>41449</v>
      </c>
      <c r="B484" s="68" t="str">
        <f>VLOOKUP(C484,'[2]SU List with Assignment Master'!$F$2:$G$128,2,FALSE)</f>
        <v>South 6</v>
      </c>
      <c r="C484" s="68" t="s">
        <v>114</v>
      </c>
    </row>
    <row r="485" spans="1:3" x14ac:dyDescent="0.25">
      <c r="A485" s="68">
        <v>42005</v>
      </c>
      <c r="B485" s="68" t="str">
        <f>VLOOKUP(C485,'[2]SU List with Assignment Master'!$F$2:$G$128,2,FALSE)</f>
        <v>South 6</v>
      </c>
      <c r="C485" s="68" t="s">
        <v>114</v>
      </c>
    </row>
    <row r="486" spans="1:3" x14ac:dyDescent="0.25">
      <c r="A486" s="68">
        <v>40726</v>
      </c>
      <c r="B486" s="68" t="str">
        <f>VLOOKUP(C486,'[2]SU List with Assignment Master'!$F$2:$G$128,2,FALSE)</f>
        <v>South 6</v>
      </c>
      <c r="C486" s="68" t="s">
        <v>79</v>
      </c>
    </row>
    <row r="487" spans="1:3" x14ac:dyDescent="0.25">
      <c r="A487" s="68">
        <v>76314</v>
      </c>
      <c r="B487" s="68" t="str">
        <f>VLOOKUP(C487,'[2]SU List with Assignment Master'!$F$2:$G$128,2,FALSE)</f>
        <v>South 4</v>
      </c>
      <c r="C487" s="68" t="s">
        <v>109</v>
      </c>
    </row>
    <row r="488" spans="1:3" x14ac:dyDescent="0.25">
      <c r="A488" s="68">
        <v>31006</v>
      </c>
      <c r="B488" s="68" t="str">
        <f>VLOOKUP(C488,'[2]SU List with Assignment Master'!$F$2:$G$128,2,FALSE)</f>
        <v>North 2</v>
      </c>
      <c r="C488" s="68" t="s">
        <v>72</v>
      </c>
    </row>
    <row r="489" spans="1:3" x14ac:dyDescent="0.25">
      <c r="A489" s="68">
        <v>71003</v>
      </c>
      <c r="B489" s="68" t="str">
        <f>VLOOKUP(C489,'[2]SU List with Assignment Master'!$F$2:$G$128,2,FALSE)</f>
        <v>South 4</v>
      </c>
      <c r="C489" s="68" t="s">
        <v>89</v>
      </c>
    </row>
    <row r="490" spans="1:3" x14ac:dyDescent="0.25">
      <c r="A490" s="68">
        <v>76309</v>
      </c>
      <c r="B490" s="68" t="str">
        <f>VLOOKUP(C490,'[2]SU List with Assignment Master'!$F$2:$G$128,2,FALSE)</f>
        <v>South 4</v>
      </c>
      <c r="C490" s="68" t="s">
        <v>76</v>
      </c>
    </row>
    <row r="491" spans="1:3" x14ac:dyDescent="0.25">
      <c r="A491" s="68">
        <v>51006</v>
      </c>
      <c r="B491" s="68" t="str">
        <f>VLOOKUP(C491,'[2]SU List with Assignment Master'!$F$2:$G$128,2,FALSE)</f>
        <v>South 5</v>
      </c>
      <c r="C491" s="68" t="s">
        <v>100</v>
      </c>
    </row>
    <row r="492" spans="1:3" x14ac:dyDescent="0.25">
      <c r="A492" s="68">
        <v>374</v>
      </c>
      <c r="B492" s="68" t="e">
        <f>VLOOKUP(C492,'[2]SU List with Assignment Master'!$F$2:$G$128,2,FALSE)</f>
        <v>#N/A</v>
      </c>
      <c r="C492" s="68"/>
    </row>
    <row r="493" spans="1:3" x14ac:dyDescent="0.25">
      <c r="A493" s="68">
        <v>30416</v>
      </c>
      <c r="B493" s="68" t="str">
        <f>VLOOKUP(C493,'[2]SU List with Assignment Master'!$F$2:$G$128,2,FALSE)</f>
        <v>North 3</v>
      </c>
      <c r="C493" s="68" t="s">
        <v>196</v>
      </c>
    </row>
    <row r="494" spans="1:3" x14ac:dyDescent="0.25">
      <c r="A494" s="68">
        <v>31001</v>
      </c>
      <c r="B494" s="68" t="str">
        <f>VLOOKUP(C494,'[2]SU List with Assignment Master'!$F$2:$G$128,2,FALSE)</f>
        <v>North 2</v>
      </c>
      <c r="C494" s="68" t="s">
        <v>72</v>
      </c>
    </row>
    <row r="495" spans="1:3" x14ac:dyDescent="0.25">
      <c r="A495" s="68">
        <v>10259</v>
      </c>
      <c r="B495" s="68" t="str">
        <f>VLOOKUP(C495,'[2]SU List with Assignment Master'!$F$2:$G$128,2,FALSE)</f>
        <v>North 1</v>
      </c>
      <c r="C495" s="68" t="s">
        <v>83</v>
      </c>
    </row>
    <row r="496" spans="1:3" x14ac:dyDescent="0.25">
      <c r="A496" s="68">
        <v>33027</v>
      </c>
      <c r="B496" s="68" t="str">
        <f>VLOOKUP(C496,'[2]SU List with Assignment Master'!$F$2:$G$128,2,FALSE)</f>
        <v>North 3</v>
      </c>
      <c r="C496" s="68" t="s">
        <v>74</v>
      </c>
    </row>
    <row r="497" spans="1:3" x14ac:dyDescent="0.25">
      <c r="A497" s="68">
        <v>50653</v>
      </c>
      <c r="B497" s="68" t="str">
        <f>VLOOKUP(C497,'[2]SU List with Assignment Master'!$F$2:$G$128,2,FALSE)</f>
        <v>South 5</v>
      </c>
      <c r="C497" s="68" t="s">
        <v>68</v>
      </c>
    </row>
    <row r="498" spans="1:3" x14ac:dyDescent="0.25">
      <c r="A498" s="68">
        <v>41120</v>
      </c>
      <c r="B498" s="68" t="str">
        <f>VLOOKUP(C498,'[2]SU List with Assignment Master'!$F$2:$G$128,2,FALSE)</f>
        <v>South 4</v>
      </c>
      <c r="C498" s="68" t="s">
        <v>86</v>
      </c>
    </row>
    <row r="499" spans="1:3" x14ac:dyDescent="0.25">
      <c r="A499" s="68">
        <v>41801</v>
      </c>
      <c r="B499" s="68" t="str">
        <f>VLOOKUP(C499,'[2]SU List with Assignment Master'!$F$2:$G$128,2,FALSE)</f>
        <v>South 6</v>
      </c>
      <c r="C499" s="68" t="s">
        <v>85</v>
      </c>
    </row>
    <row r="500" spans="1:3" x14ac:dyDescent="0.25">
      <c r="A500" s="68">
        <v>20439</v>
      </c>
      <c r="B500" s="68" t="str">
        <f>VLOOKUP(C500,'[2]SU List with Assignment Master'!$F$2:$G$128,2,FALSE)</f>
        <v>North 2</v>
      </c>
      <c r="C500" s="68" t="s">
        <v>78</v>
      </c>
    </row>
    <row r="501" spans="1:3" x14ac:dyDescent="0.25">
      <c r="A501" s="68">
        <v>20527</v>
      </c>
      <c r="B501" s="68" t="str">
        <f>VLOOKUP(C501,'[2]SU List with Assignment Master'!$F$2:$G$128,2,FALSE)</f>
        <v>North 2</v>
      </c>
      <c r="C501" s="68" t="s">
        <v>105</v>
      </c>
    </row>
    <row r="502" spans="1:3" x14ac:dyDescent="0.25">
      <c r="A502" s="68">
        <v>20521</v>
      </c>
      <c r="B502" s="68" t="str">
        <f>VLOOKUP(C502,'[2]SU List with Assignment Master'!$F$2:$G$128,2,FALSE)</f>
        <v>North 2</v>
      </c>
      <c r="C502" s="68" t="s">
        <v>105</v>
      </c>
    </row>
    <row r="503" spans="1:3" x14ac:dyDescent="0.25">
      <c r="A503" s="68">
        <v>20510</v>
      </c>
      <c r="B503" s="68" t="str">
        <f>VLOOKUP(C503,'[2]SU List with Assignment Master'!$F$2:$G$128,2,FALSE)</f>
        <v>North 2</v>
      </c>
      <c r="C503" s="68" t="s">
        <v>105</v>
      </c>
    </row>
    <row r="504" spans="1:3" x14ac:dyDescent="0.25">
      <c r="A504" s="68">
        <v>40923</v>
      </c>
      <c r="B504" s="68" t="str">
        <f>VLOOKUP(C504,'[2]SU List with Assignment Master'!$F$2:$G$128,2,FALSE)</f>
        <v>South 5</v>
      </c>
      <c r="C504" s="68" t="s">
        <v>187</v>
      </c>
    </row>
    <row r="505" spans="1:3" x14ac:dyDescent="0.25">
      <c r="A505" s="68">
        <v>40943</v>
      </c>
      <c r="B505" s="68" t="str">
        <f>VLOOKUP(C505,'[2]SU List with Assignment Master'!$F$2:$G$128,2,FALSE)</f>
        <v>South 6</v>
      </c>
      <c r="C505" s="68" t="s">
        <v>114</v>
      </c>
    </row>
    <row r="506" spans="1:3" x14ac:dyDescent="0.25">
      <c r="A506" s="68">
        <v>72235</v>
      </c>
      <c r="B506" s="68" t="str">
        <f>VLOOKUP(C506,'[2]SU List with Assignment Master'!$F$2:$G$128,2,FALSE)</f>
        <v>South 4</v>
      </c>
      <c r="C506" s="68" t="s">
        <v>89</v>
      </c>
    </row>
    <row r="507" spans="1:3" x14ac:dyDescent="0.25">
      <c r="A507" s="68">
        <v>20535</v>
      </c>
      <c r="B507" s="68" t="str">
        <f>VLOOKUP(C507,'[2]SU List with Assignment Master'!$F$2:$G$128,2,FALSE)</f>
        <v>North 2</v>
      </c>
      <c r="C507" s="68" t="s">
        <v>92</v>
      </c>
    </row>
    <row r="508" spans="1:3" x14ac:dyDescent="0.25">
      <c r="A508" s="68">
        <v>41701</v>
      </c>
      <c r="B508" s="68" t="str">
        <f>VLOOKUP(C508,'[2]SU List with Assignment Master'!$F$2:$G$128,2,FALSE)</f>
        <v>South 6</v>
      </c>
      <c r="C508" s="68" t="s">
        <v>85</v>
      </c>
    </row>
    <row r="509" spans="1:3" x14ac:dyDescent="0.25">
      <c r="A509" s="68">
        <v>44101</v>
      </c>
      <c r="B509" s="68" t="str">
        <f>VLOOKUP(C509,'[2]SU List with Assignment Master'!$F$2:$G$128,2,FALSE)</f>
        <v>South 5</v>
      </c>
      <c r="C509" s="68" t="s">
        <v>101</v>
      </c>
    </row>
    <row r="510" spans="1:3" x14ac:dyDescent="0.25">
      <c r="A510" s="68">
        <v>41308</v>
      </c>
      <c r="B510" s="68" t="str">
        <f>VLOOKUP(C510,'[2]SU List with Assignment Master'!$F$2:$G$128,2,FALSE)</f>
        <v>South 6</v>
      </c>
      <c r="C510" s="68" t="s">
        <v>114</v>
      </c>
    </row>
    <row r="511" spans="1:3" x14ac:dyDescent="0.25">
      <c r="A511" s="68">
        <v>50667</v>
      </c>
      <c r="B511" s="68" t="str">
        <f>VLOOKUP(C511,'[2]SU List with Assignment Master'!$F$2:$G$128,2,FALSE)</f>
        <v>South 4</v>
      </c>
      <c r="C511" s="68" t="s">
        <v>104</v>
      </c>
    </row>
    <row r="512" spans="1:3" x14ac:dyDescent="0.25">
      <c r="A512" s="68">
        <v>10335</v>
      </c>
      <c r="B512" s="68" t="str">
        <f>VLOOKUP(C512,'[2]SU List with Assignment Master'!$F$2:$G$128,2,FALSE)</f>
        <v>North 1</v>
      </c>
      <c r="C512" s="68" t="s">
        <v>83</v>
      </c>
    </row>
    <row r="513" spans="1:3" x14ac:dyDescent="0.25">
      <c r="A513" s="68">
        <v>50727</v>
      </c>
      <c r="B513" s="68" t="str">
        <f>VLOOKUP(C513,'[2]SU List with Assignment Master'!$F$2:$G$128,2,FALSE)</f>
        <v>South 5</v>
      </c>
      <c r="C513" s="68" t="s">
        <v>133</v>
      </c>
    </row>
    <row r="514" spans="1:3" x14ac:dyDescent="0.25">
      <c r="A514" s="68">
        <v>42112</v>
      </c>
      <c r="B514" s="68" t="str">
        <f>VLOOKUP(C514,'[2]SU List with Assignment Master'!$F$2:$G$128,2,FALSE)</f>
        <v>South 6</v>
      </c>
      <c r="C514" s="68" t="s">
        <v>112</v>
      </c>
    </row>
    <row r="515" spans="1:3" x14ac:dyDescent="0.25">
      <c r="A515" s="68">
        <v>20013</v>
      </c>
      <c r="B515" s="68" t="str">
        <f>VLOOKUP(C515,'[2]SU List with Assignment Master'!$F$2:$G$128,2,FALSE)</f>
        <v>North 2</v>
      </c>
      <c r="C515" s="68" t="s">
        <v>106</v>
      </c>
    </row>
    <row r="516" spans="1:3" x14ac:dyDescent="0.25">
      <c r="A516" s="68">
        <v>41425</v>
      </c>
      <c r="B516" s="68" t="str">
        <f>VLOOKUP(C516,'[2]SU List with Assignment Master'!$F$2:$G$128,2,FALSE)</f>
        <v>South 5</v>
      </c>
      <c r="C516" s="68" t="s">
        <v>101</v>
      </c>
    </row>
    <row r="517" spans="1:3" x14ac:dyDescent="0.25">
      <c r="A517" s="68">
        <v>50652</v>
      </c>
      <c r="B517" s="68" t="str">
        <f>VLOOKUP(C517,'[2]SU List with Assignment Master'!$F$2:$G$128,2,FALSE)</f>
        <v>South 6</v>
      </c>
      <c r="C517" s="68" t="s">
        <v>91</v>
      </c>
    </row>
    <row r="518" spans="1:3" x14ac:dyDescent="0.25">
      <c r="A518" s="68">
        <v>80124</v>
      </c>
      <c r="B518" s="68" t="str">
        <f>VLOOKUP(C518,'[2]SU List with Assignment Master'!$F$2:$G$128,2,FALSE)</f>
        <v>North 1</v>
      </c>
      <c r="C518" s="68" t="s">
        <v>191</v>
      </c>
    </row>
    <row r="519" spans="1:3" x14ac:dyDescent="0.25">
      <c r="A519" s="68">
        <v>53522</v>
      </c>
      <c r="B519" s="68" t="str">
        <f>VLOOKUP(C519,'[2]SU List with Assignment Master'!$F$2:$G$128,2,FALSE)</f>
        <v>South 6</v>
      </c>
      <c r="C519" s="68" t="s">
        <v>112</v>
      </c>
    </row>
    <row r="520" spans="1:3" x14ac:dyDescent="0.25">
      <c r="A520" s="68">
        <v>41504</v>
      </c>
      <c r="B520" s="68" t="str">
        <f>VLOOKUP(C520,'[2]SU List with Assignment Master'!$F$2:$G$128,2,FALSE)</f>
        <v>South 5</v>
      </c>
      <c r="C520" s="68" t="s">
        <v>101</v>
      </c>
    </row>
    <row r="521" spans="1:3" x14ac:dyDescent="0.25">
      <c r="A521" s="68">
        <v>70036</v>
      </c>
      <c r="B521" s="68" t="str">
        <f>VLOOKUP(C521,'[2]SU List with Assignment Master'!$F$2:$G$128,2,FALSE)</f>
        <v>South 4</v>
      </c>
      <c r="C521" s="68" t="s">
        <v>76</v>
      </c>
    </row>
    <row r="522" spans="1:3" x14ac:dyDescent="0.25">
      <c r="A522" s="68">
        <v>50634</v>
      </c>
      <c r="B522" s="68" t="str">
        <f>VLOOKUP(C522,'[2]SU List with Assignment Master'!$F$2:$G$128,2,FALSE)</f>
        <v>South 5</v>
      </c>
      <c r="C522" s="68" t="s">
        <v>124</v>
      </c>
    </row>
    <row r="523" spans="1:3" x14ac:dyDescent="0.25">
      <c r="A523" s="68">
        <v>40251</v>
      </c>
      <c r="B523" s="68" t="str">
        <f>VLOOKUP(C523,'[2]SU List with Assignment Master'!$F$2:$G$128,2,FALSE)</f>
        <v>South 6</v>
      </c>
      <c r="C523" s="68" t="s">
        <v>135</v>
      </c>
    </row>
    <row r="524" spans="1:3" x14ac:dyDescent="0.25">
      <c r="A524" s="68">
        <v>20338</v>
      </c>
      <c r="B524" s="68" t="str">
        <f>VLOOKUP(C524,'[2]SU List with Assignment Master'!$F$2:$G$128,2,FALSE)</f>
        <v>North 2</v>
      </c>
      <c r="C524" s="68" t="s">
        <v>72</v>
      </c>
    </row>
    <row r="525" spans="1:3" x14ac:dyDescent="0.25">
      <c r="A525" s="68">
        <v>41445</v>
      </c>
      <c r="B525" s="68" t="str">
        <f>VLOOKUP(C525,'[2]SU List with Assignment Master'!$F$2:$G$128,2,FALSE)</f>
        <v>South 6</v>
      </c>
      <c r="C525" s="68" t="s">
        <v>102</v>
      </c>
    </row>
    <row r="526" spans="1:3" x14ac:dyDescent="0.25">
      <c r="A526" s="68">
        <v>33022</v>
      </c>
      <c r="B526" s="68" t="str">
        <f>VLOOKUP(C526,'[2]SU List with Assignment Master'!$F$2:$G$128,2,FALSE)</f>
        <v>North 3</v>
      </c>
      <c r="C526" s="68" t="s">
        <v>224</v>
      </c>
    </row>
    <row r="527" spans="1:3" x14ac:dyDescent="0.25">
      <c r="A527" s="68">
        <v>41461</v>
      </c>
      <c r="B527" s="68" t="str">
        <f>VLOOKUP(C527,'[2]SU List with Assignment Master'!$F$2:$G$128,2,FALSE)</f>
        <v>South 6</v>
      </c>
      <c r="C527" s="68" t="s">
        <v>126</v>
      </c>
    </row>
    <row r="528" spans="1:3" x14ac:dyDescent="0.25">
      <c r="A528" s="68">
        <v>71011</v>
      </c>
      <c r="B528" s="68" t="str">
        <f>VLOOKUP(C528,'[2]SU List with Assignment Master'!$F$2:$G$128,2,FALSE)</f>
        <v>South 4</v>
      </c>
      <c r="C528" s="68" t="s">
        <v>76</v>
      </c>
    </row>
    <row r="529" spans="1:3" x14ac:dyDescent="0.25">
      <c r="A529" s="68">
        <v>50636</v>
      </c>
      <c r="B529" s="68" t="str">
        <f>VLOOKUP(C529,'[2]SU List with Assignment Master'!$F$2:$G$128,2,FALSE)</f>
        <v>South 5</v>
      </c>
      <c r="C529" s="68" t="s">
        <v>124</v>
      </c>
    </row>
    <row r="530" spans="1:3" x14ac:dyDescent="0.25">
      <c r="A530" s="68">
        <v>10317</v>
      </c>
      <c r="B530" s="68" t="str">
        <f>VLOOKUP(C530,'[2]SU List with Assignment Master'!$F$2:$G$128,2,FALSE)</f>
        <v>North 1</v>
      </c>
      <c r="C530" s="68" t="s">
        <v>83</v>
      </c>
    </row>
    <row r="531" spans="1:3" x14ac:dyDescent="0.25">
      <c r="A531" s="68">
        <v>50657</v>
      </c>
      <c r="B531" s="68" t="str">
        <f>VLOOKUP(C531,'[2]SU List with Assignment Master'!$F$2:$G$128,2,FALSE)</f>
        <v>South 5</v>
      </c>
      <c r="C531" s="68" t="s">
        <v>66</v>
      </c>
    </row>
    <row r="532" spans="1:3" x14ac:dyDescent="0.25">
      <c r="A532" s="68">
        <v>70016</v>
      </c>
      <c r="B532" s="68" t="str">
        <f>VLOOKUP(C532,'[2]SU List with Assignment Master'!$F$2:$G$128,2,FALSE)</f>
        <v>South 4</v>
      </c>
      <c r="C532" s="68" t="s">
        <v>103</v>
      </c>
    </row>
    <row r="533" spans="1:3" x14ac:dyDescent="0.25">
      <c r="A533" s="68">
        <v>83081</v>
      </c>
      <c r="B533" s="68" t="str">
        <f>VLOOKUP(C533,'[2]SU List with Assignment Master'!$F$2:$G$128,2,FALSE)</f>
        <v>North 3</v>
      </c>
      <c r="C533" s="68" t="s">
        <v>196</v>
      </c>
    </row>
    <row r="534" spans="1:3" x14ac:dyDescent="0.25">
      <c r="A534" s="68">
        <v>70023</v>
      </c>
      <c r="B534" s="68" t="str">
        <f>VLOOKUP(C534,'[2]SU List with Assignment Master'!$F$2:$G$128,2,FALSE)</f>
        <v>South 4</v>
      </c>
      <c r="C534" s="68" t="s">
        <v>76</v>
      </c>
    </row>
    <row r="535" spans="1:3" x14ac:dyDescent="0.25">
      <c r="A535" s="68">
        <v>41467</v>
      </c>
      <c r="B535" s="68" t="str">
        <f>VLOOKUP(C535,'[2]SU List with Assignment Master'!$F$2:$G$128,2,FALSE)</f>
        <v>South 5</v>
      </c>
      <c r="C535" s="68" t="s">
        <v>187</v>
      </c>
    </row>
    <row r="536" spans="1:3" x14ac:dyDescent="0.25">
      <c r="A536" s="68">
        <v>42111</v>
      </c>
      <c r="B536" s="68" t="str">
        <f>VLOOKUP(C536,'[2]SU List with Assignment Master'!$F$2:$G$128,2,FALSE)</f>
        <v>South 6</v>
      </c>
      <c r="C536" s="68" t="s">
        <v>85</v>
      </c>
    </row>
    <row r="537" spans="1:3" x14ac:dyDescent="0.25">
      <c r="A537" s="68">
        <v>40159</v>
      </c>
      <c r="B537" s="68" t="str">
        <f>VLOOKUP(C537,'[2]SU List with Assignment Master'!$F$2:$G$128,2,FALSE)</f>
        <v>South 5</v>
      </c>
      <c r="C537" s="68" t="s">
        <v>68</v>
      </c>
    </row>
    <row r="538" spans="1:3" x14ac:dyDescent="0.25">
      <c r="A538" s="68">
        <v>10266</v>
      </c>
      <c r="B538" s="68" t="str">
        <f>VLOOKUP(C538,'[2]SU List with Assignment Master'!$F$2:$G$128,2,FALSE)</f>
        <v>North 1</v>
      </c>
      <c r="C538" s="68" t="s">
        <v>83</v>
      </c>
    </row>
    <row r="539" spans="1:3" x14ac:dyDescent="0.25">
      <c r="A539" s="68">
        <v>42119</v>
      </c>
      <c r="B539" s="68" t="str">
        <f>VLOOKUP(C539,'[2]SU List with Assignment Master'!$F$2:$G$128,2,FALSE)</f>
        <v>South 6</v>
      </c>
      <c r="C539" s="68" t="s">
        <v>112</v>
      </c>
    </row>
    <row r="540" spans="1:3" x14ac:dyDescent="0.25">
      <c r="A540" s="68">
        <v>20517</v>
      </c>
      <c r="B540" s="68" t="str">
        <f>VLOOKUP(C540,'[2]SU List with Assignment Master'!$F$2:$G$128,2,FALSE)</f>
        <v>North 2</v>
      </c>
      <c r="C540" s="68" t="s">
        <v>105</v>
      </c>
    </row>
    <row r="541" spans="1:3" x14ac:dyDescent="0.25">
      <c r="A541" s="68">
        <v>50668</v>
      </c>
      <c r="B541" s="68" t="str">
        <f>VLOOKUP(C541,'[2]SU List with Assignment Master'!$F$2:$G$128,2,FALSE)</f>
        <v>South 4</v>
      </c>
      <c r="C541" s="68" t="s">
        <v>104</v>
      </c>
    </row>
    <row r="542" spans="1:3" x14ac:dyDescent="0.25">
      <c r="A542" s="68">
        <v>33023</v>
      </c>
      <c r="B542" s="68" t="str">
        <f>VLOOKUP(C542,'[2]SU List with Assignment Master'!$F$2:$G$128,2,FALSE)</f>
        <v>North 3</v>
      </c>
      <c r="C542" s="68" t="s">
        <v>196</v>
      </c>
    </row>
    <row r="543" spans="1:3" x14ac:dyDescent="0.25">
      <c r="A543" s="68">
        <v>70043</v>
      </c>
      <c r="B543" s="68" t="str">
        <f>VLOOKUP(C543,'[2]SU List with Assignment Master'!$F$2:$G$128,2,FALSE)</f>
        <v>South 4</v>
      </c>
      <c r="C543" s="68" t="s">
        <v>76</v>
      </c>
    </row>
    <row r="544" spans="1:3" x14ac:dyDescent="0.25">
      <c r="A544" s="68">
        <v>33024</v>
      </c>
      <c r="B544" s="68" t="str">
        <f>VLOOKUP(C544,'[2]SU List with Assignment Master'!$F$2:$G$128,2,FALSE)</f>
        <v>North 3</v>
      </c>
      <c r="C544" s="68" t="s">
        <v>107</v>
      </c>
    </row>
    <row r="545" spans="1:3" x14ac:dyDescent="0.25">
      <c r="A545" s="68">
        <v>40932</v>
      </c>
      <c r="B545" s="68" t="str">
        <f>VLOOKUP(C545,'[2]SU List with Assignment Master'!$F$2:$G$128,2,FALSE)</f>
        <v>South 6</v>
      </c>
      <c r="C545" s="68" t="s">
        <v>112</v>
      </c>
    </row>
    <row r="546" spans="1:3" x14ac:dyDescent="0.25">
      <c r="A546" s="68">
        <v>41802</v>
      </c>
      <c r="B546" s="68" t="str">
        <f>VLOOKUP(C546,'[2]SU List with Assignment Master'!$F$2:$G$128,2,FALSE)</f>
        <v>South 6</v>
      </c>
      <c r="C546" s="68" t="s">
        <v>135</v>
      </c>
    </row>
    <row r="547" spans="1:3" x14ac:dyDescent="0.25">
      <c r="A547" s="68"/>
      <c r="B547" s="68"/>
      <c r="C547" s="68"/>
    </row>
    <row r="548" spans="1:3" x14ac:dyDescent="0.25">
      <c r="A548" s="68"/>
      <c r="B548" s="68"/>
      <c r="C548" s="68"/>
    </row>
    <row r="549" spans="1:3" x14ac:dyDescent="0.25">
      <c r="A549" s="68"/>
      <c r="B549" s="68"/>
      <c r="C549" s="68"/>
    </row>
    <row r="550" spans="1:3" x14ac:dyDescent="0.25">
      <c r="A550" s="68"/>
      <c r="B550" s="68"/>
      <c r="C550" s="68"/>
    </row>
    <row r="551" spans="1:3" x14ac:dyDescent="0.25">
      <c r="A551" s="68"/>
      <c r="B551" s="68"/>
      <c r="C551" s="68"/>
    </row>
    <row r="552" spans="1:3" x14ac:dyDescent="0.25">
      <c r="A552" s="68"/>
      <c r="B552" s="68"/>
      <c r="C552" s="68"/>
    </row>
    <row r="553" spans="1:3" x14ac:dyDescent="0.25">
      <c r="A553" s="68"/>
      <c r="B553" s="68"/>
      <c r="C553" s="68"/>
    </row>
    <row r="554" spans="1:3" x14ac:dyDescent="0.25">
      <c r="A554" s="68"/>
      <c r="B554" s="68"/>
      <c r="C554" s="68"/>
    </row>
    <row r="555" spans="1:3" x14ac:dyDescent="0.25">
      <c r="A555" s="68"/>
      <c r="B555" s="68"/>
      <c r="C555" s="68"/>
    </row>
    <row r="556" spans="1:3" x14ac:dyDescent="0.25">
      <c r="A556" s="68"/>
      <c r="B556" s="68"/>
      <c r="C556" s="68"/>
    </row>
    <row r="557" spans="1:3" x14ac:dyDescent="0.25">
      <c r="A557" s="68"/>
      <c r="B557" s="68"/>
      <c r="C557" s="68"/>
    </row>
    <row r="558" spans="1:3" x14ac:dyDescent="0.25">
      <c r="A558" s="68"/>
      <c r="B558" s="68"/>
      <c r="C558" s="68"/>
    </row>
    <row r="559" spans="1:3" x14ac:dyDescent="0.25">
      <c r="A559" s="68"/>
      <c r="B559" s="68"/>
      <c r="C559" s="68"/>
    </row>
    <row r="560" spans="1:3" x14ac:dyDescent="0.25">
      <c r="A560" s="68"/>
      <c r="B560" s="68"/>
      <c r="C560" s="68"/>
    </row>
    <row r="561" spans="1:3" x14ac:dyDescent="0.25">
      <c r="A561" s="68"/>
      <c r="B561" s="68"/>
      <c r="C561" s="68"/>
    </row>
    <row r="562" spans="1:3" x14ac:dyDescent="0.25">
      <c r="A562" s="68"/>
      <c r="B562" s="68"/>
      <c r="C562" s="68"/>
    </row>
    <row r="563" spans="1:3" x14ac:dyDescent="0.25">
      <c r="A563" s="68"/>
      <c r="B563" s="68"/>
      <c r="C563" s="68"/>
    </row>
    <row r="564" spans="1:3" x14ac:dyDescent="0.25">
      <c r="A564" s="68"/>
      <c r="B564" s="68"/>
      <c r="C564" s="68"/>
    </row>
    <row r="565" spans="1:3" x14ac:dyDescent="0.25">
      <c r="A565" s="68"/>
      <c r="B565" s="68"/>
      <c r="C565" s="68"/>
    </row>
    <row r="566" spans="1:3" x14ac:dyDescent="0.25">
      <c r="A566" s="68"/>
      <c r="B566" s="68"/>
      <c r="C566" s="68"/>
    </row>
    <row r="567" spans="1:3" x14ac:dyDescent="0.25">
      <c r="A567" s="68"/>
      <c r="B567" s="68"/>
      <c r="C567" s="68"/>
    </row>
    <row r="568" spans="1:3" x14ac:dyDescent="0.25">
      <c r="A568" s="68"/>
      <c r="B568" s="68"/>
      <c r="C568" s="68"/>
    </row>
    <row r="569" spans="1:3" x14ac:dyDescent="0.25">
      <c r="A569" s="68"/>
      <c r="B569" s="68"/>
      <c r="C569" s="68"/>
    </row>
    <row r="570" spans="1:3" x14ac:dyDescent="0.25">
      <c r="A570" s="68"/>
      <c r="B570" s="68"/>
      <c r="C570" s="68"/>
    </row>
    <row r="571" spans="1:3" x14ac:dyDescent="0.25">
      <c r="A571" s="68"/>
      <c r="B571" s="68"/>
      <c r="C571" s="68"/>
    </row>
    <row r="572" spans="1:3" x14ac:dyDescent="0.25">
      <c r="A572" s="68"/>
      <c r="B572" s="68"/>
      <c r="C572" s="68"/>
    </row>
    <row r="573" spans="1:3" x14ac:dyDescent="0.25">
      <c r="A573" s="68"/>
      <c r="B573" s="68"/>
      <c r="C573" s="68"/>
    </row>
    <row r="574" spans="1:3" x14ac:dyDescent="0.25">
      <c r="A574" s="68"/>
      <c r="B574" s="68"/>
      <c r="C574" s="68"/>
    </row>
    <row r="575" spans="1:3" x14ac:dyDescent="0.25">
      <c r="A575" s="68"/>
      <c r="B575" s="68"/>
      <c r="C575" s="68"/>
    </row>
    <row r="576" spans="1:3" x14ac:dyDescent="0.25">
      <c r="A576" s="68"/>
      <c r="B576" s="68"/>
      <c r="C576" s="68"/>
    </row>
    <row r="577" spans="1:3" x14ac:dyDescent="0.25">
      <c r="A577" s="68"/>
      <c r="B577" s="68"/>
      <c r="C577" s="68"/>
    </row>
    <row r="578" spans="1:3" x14ac:dyDescent="0.25">
      <c r="A578" s="68"/>
      <c r="B578" s="68"/>
      <c r="C578" s="68"/>
    </row>
    <row r="579" spans="1:3" x14ac:dyDescent="0.25">
      <c r="A579" s="68"/>
      <c r="B579" s="68"/>
      <c r="C579" s="68"/>
    </row>
    <row r="580" spans="1:3" x14ac:dyDescent="0.25">
      <c r="A580" s="68"/>
      <c r="B580" s="68"/>
      <c r="C580" s="68"/>
    </row>
    <row r="581" spans="1:3" x14ac:dyDescent="0.25">
      <c r="A581" s="68"/>
      <c r="B581" s="68"/>
      <c r="C581" s="68"/>
    </row>
    <row r="582" spans="1:3" x14ac:dyDescent="0.25">
      <c r="A582" s="68"/>
      <c r="B582" s="68"/>
      <c r="C582" s="68"/>
    </row>
    <row r="583" spans="1:3" x14ac:dyDescent="0.25">
      <c r="A583" s="68"/>
      <c r="B583" s="68"/>
      <c r="C583" s="68"/>
    </row>
    <row r="584" spans="1:3" x14ac:dyDescent="0.25">
      <c r="A584" s="68"/>
      <c r="B584" s="68"/>
      <c r="C584" s="68"/>
    </row>
    <row r="585" spans="1:3" x14ac:dyDescent="0.25">
      <c r="A585" s="68"/>
      <c r="B585" s="68"/>
      <c r="C585" s="68"/>
    </row>
    <row r="586" spans="1:3" x14ac:dyDescent="0.25">
      <c r="A586" s="68"/>
      <c r="B586" s="68"/>
      <c r="C586" s="68"/>
    </row>
    <row r="587" spans="1:3" x14ac:dyDescent="0.25">
      <c r="A587" s="68"/>
      <c r="B587" s="68"/>
      <c r="C587" s="68"/>
    </row>
    <row r="588" spans="1:3" x14ac:dyDescent="0.25">
      <c r="A588" s="68"/>
      <c r="B588" s="68"/>
      <c r="C588" s="68"/>
    </row>
    <row r="589" spans="1:3" x14ac:dyDescent="0.25">
      <c r="A589" s="68"/>
      <c r="B589" s="68"/>
      <c r="C589" s="68"/>
    </row>
    <row r="590" spans="1:3" x14ac:dyDescent="0.25">
      <c r="A590" s="68"/>
      <c r="B590" s="68"/>
      <c r="C590" s="68"/>
    </row>
    <row r="591" spans="1:3" x14ac:dyDescent="0.25">
      <c r="A591" s="68"/>
      <c r="B591" s="68"/>
      <c r="C591" s="68"/>
    </row>
    <row r="592" spans="1:3" x14ac:dyDescent="0.25">
      <c r="A592" s="68"/>
      <c r="B592" s="68"/>
      <c r="C592" s="68"/>
    </row>
    <row r="593" spans="1:3" x14ac:dyDescent="0.25">
      <c r="A593" s="68"/>
      <c r="B593" s="68"/>
      <c r="C593" s="68"/>
    </row>
    <row r="594" spans="1:3" x14ac:dyDescent="0.25">
      <c r="A594" s="68"/>
      <c r="B594" s="68"/>
      <c r="C594" s="68"/>
    </row>
    <row r="595" spans="1:3" x14ac:dyDescent="0.25">
      <c r="A595" s="68"/>
      <c r="B595" s="68"/>
      <c r="C595" s="68"/>
    </row>
    <row r="596" spans="1:3" x14ac:dyDescent="0.25">
      <c r="A596" s="68"/>
      <c r="B596" s="68"/>
      <c r="C596" s="68"/>
    </row>
    <row r="597" spans="1:3" x14ac:dyDescent="0.25">
      <c r="A597" s="68"/>
      <c r="B597" s="68"/>
      <c r="C597" s="68"/>
    </row>
    <row r="598" spans="1:3" x14ac:dyDescent="0.25">
      <c r="A598" s="68"/>
      <c r="B598" s="68"/>
      <c r="C598" s="68"/>
    </row>
    <row r="599" spans="1:3" x14ac:dyDescent="0.25">
      <c r="A599" s="68"/>
      <c r="B599" s="68"/>
      <c r="C599" s="68"/>
    </row>
    <row r="600" spans="1:3" x14ac:dyDescent="0.25">
      <c r="A600" s="68"/>
      <c r="B600" s="68"/>
      <c r="C600" s="68"/>
    </row>
    <row r="601" spans="1:3" x14ac:dyDescent="0.25">
      <c r="A601" s="68"/>
      <c r="B601" s="68"/>
      <c r="C601" s="68"/>
    </row>
    <row r="602" spans="1:3" x14ac:dyDescent="0.25">
      <c r="A602" s="68"/>
      <c r="B602" s="68"/>
      <c r="C602" s="68"/>
    </row>
    <row r="603" spans="1:3" x14ac:dyDescent="0.25">
      <c r="A603" s="68"/>
      <c r="B603" s="68"/>
      <c r="C603" s="68"/>
    </row>
    <row r="604" spans="1:3" x14ac:dyDescent="0.25">
      <c r="A604" s="68"/>
      <c r="B604" s="68"/>
      <c r="C604" s="68"/>
    </row>
    <row r="605" spans="1:3" x14ac:dyDescent="0.25">
      <c r="A605" s="68"/>
      <c r="B605" s="68"/>
      <c r="C605" s="68"/>
    </row>
    <row r="606" spans="1:3" x14ac:dyDescent="0.25">
      <c r="A606" s="68"/>
      <c r="B606" s="68"/>
      <c r="C606" s="68"/>
    </row>
    <row r="607" spans="1:3" x14ac:dyDescent="0.25">
      <c r="A607" s="68"/>
      <c r="B607" s="68"/>
      <c r="C607" s="68"/>
    </row>
    <row r="608" spans="1:3" x14ac:dyDescent="0.25">
      <c r="A608" s="68"/>
      <c r="B608" s="68"/>
      <c r="C608" s="68"/>
    </row>
    <row r="609" spans="1:3" x14ac:dyDescent="0.25">
      <c r="A609" s="68"/>
      <c r="B609" s="68"/>
      <c r="C609" s="68"/>
    </row>
    <row r="610" spans="1:3" x14ac:dyDescent="0.25">
      <c r="A610" s="68"/>
      <c r="B610" s="68"/>
      <c r="C610" s="68"/>
    </row>
    <row r="611" spans="1:3" x14ac:dyDescent="0.25">
      <c r="A611" s="68"/>
      <c r="B611" s="68"/>
      <c r="C611" s="68"/>
    </row>
    <row r="612" spans="1:3" x14ac:dyDescent="0.25">
      <c r="A612" s="68"/>
      <c r="B612" s="68"/>
      <c r="C612" s="68"/>
    </row>
    <row r="613" spans="1:3" x14ac:dyDescent="0.25">
      <c r="A613" s="68"/>
      <c r="B613" s="68"/>
      <c r="C613" s="68"/>
    </row>
    <row r="614" spans="1:3" x14ac:dyDescent="0.25">
      <c r="A614" s="68"/>
      <c r="B614" s="68"/>
      <c r="C614" s="68"/>
    </row>
    <row r="615" spans="1:3" x14ac:dyDescent="0.25">
      <c r="A615" s="68"/>
      <c r="B615" s="68"/>
      <c r="C615" s="68"/>
    </row>
    <row r="616" spans="1:3" x14ac:dyDescent="0.25">
      <c r="A616" s="68"/>
      <c r="B616" s="68"/>
      <c r="C616" s="68"/>
    </row>
    <row r="617" spans="1:3" x14ac:dyDescent="0.25">
      <c r="A617" s="68"/>
      <c r="B617" s="68"/>
      <c r="C617" s="68"/>
    </row>
    <row r="618" spans="1:3" x14ac:dyDescent="0.25">
      <c r="A618" s="68"/>
      <c r="B618" s="68"/>
      <c r="C618" s="68"/>
    </row>
    <row r="619" spans="1:3" x14ac:dyDescent="0.25">
      <c r="A619" s="68"/>
      <c r="B619" s="68"/>
      <c r="C619" s="68"/>
    </row>
    <row r="620" spans="1:3" x14ac:dyDescent="0.25">
      <c r="A620" s="68"/>
      <c r="B620" s="68"/>
      <c r="C620" s="68"/>
    </row>
    <row r="621" spans="1:3" x14ac:dyDescent="0.25">
      <c r="A621" s="68"/>
      <c r="B621" s="68"/>
      <c r="C621" s="68"/>
    </row>
    <row r="622" spans="1:3" x14ac:dyDescent="0.25">
      <c r="A622" s="68"/>
      <c r="B622" s="68"/>
      <c r="C622" s="68"/>
    </row>
    <row r="623" spans="1:3" x14ac:dyDescent="0.25">
      <c r="A623" s="68"/>
      <c r="B623" s="68"/>
      <c r="C623" s="68"/>
    </row>
    <row r="624" spans="1:3" x14ac:dyDescent="0.25">
      <c r="A624" s="68"/>
      <c r="B624" s="68"/>
      <c r="C624" s="68"/>
    </row>
    <row r="625" spans="1:3" x14ac:dyDescent="0.25">
      <c r="A625" s="68"/>
      <c r="B625" s="68"/>
      <c r="C625" s="68"/>
    </row>
    <row r="626" spans="1:3" x14ac:dyDescent="0.25">
      <c r="A626" s="68"/>
      <c r="B626" s="68"/>
      <c r="C626" s="68"/>
    </row>
    <row r="627" spans="1:3" x14ac:dyDescent="0.25">
      <c r="A627" s="68"/>
      <c r="B627" s="68"/>
      <c r="C627" s="68"/>
    </row>
    <row r="628" spans="1:3" x14ac:dyDescent="0.25">
      <c r="A628" s="68"/>
      <c r="B628" s="68"/>
      <c r="C628" s="68"/>
    </row>
    <row r="629" spans="1:3" x14ac:dyDescent="0.25">
      <c r="A629" s="68"/>
      <c r="B629" s="68"/>
      <c r="C629" s="68"/>
    </row>
    <row r="630" spans="1:3" x14ac:dyDescent="0.25">
      <c r="A630" s="68"/>
      <c r="B630" s="68"/>
      <c r="C630" s="68"/>
    </row>
    <row r="631" spans="1:3" x14ac:dyDescent="0.25">
      <c r="A631" s="68"/>
      <c r="B631" s="68"/>
      <c r="C631" s="68"/>
    </row>
    <row r="632" spans="1:3" x14ac:dyDescent="0.25">
      <c r="A632" s="68"/>
      <c r="B632" s="68"/>
      <c r="C632" s="68"/>
    </row>
    <row r="633" spans="1:3" x14ac:dyDescent="0.25">
      <c r="A633" s="68"/>
      <c r="B633" s="68"/>
      <c r="C633" s="68"/>
    </row>
    <row r="634" spans="1:3" x14ac:dyDescent="0.25">
      <c r="A634" s="68"/>
      <c r="B634" s="68"/>
      <c r="C634" s="68"/>
    </row>
    <row r="635" spans="1:3" x14ac:dyDescent="0.25">
      <c r="A635" s="68"/>
      <c r="B635" s="68"/>
      <c r="C635" s="68"/>
    </row>
    <row r="636" spans="1:3" x14ac:dyDescent="0.25">
      <c r="A636" s="68"/>
      <c r="B636" s="68"/>
      <c r="C636" s="68"/>
    </row>
    <row r="637" spans="1:3" x14ac:dyDescent="0.25">
      <c r="A637" s="68"/>
      <c r="B637" s="68"/>
      <c r="C637" s="68"/>
    </row>
    <row r="638" spans="1:3" x14ac:dyDescent="0.25">
      <c r="A638" s="68"/>
      <c r="B638" s="68"/>
      <c r="C638" s="68"/>
    </row>
    <row r="639" spans="1:3" x14ac:dyDescent="0.25">
      <c r="A639" s="68"/>
      <c r="B639" s="68"/>
      <c r="C639" s="68"/>
    </row>
    <row r="640" spans="1:3" x14ac:dyDescent="0.25">
      <c r="A640" s="68"/>
      <c r="B640" s="68"/>
      <c r="C640" s="68"/>
    </row>
    <row r="641" spans="1:3" x14ac:dyDescent="0.25">
      <c r="A641" s="68"/>
      <c r="B641" s="68"/>
      <c r="C641" s="68"/>
    </row>
    <row r="642" spans="1:3" x14ac:dyDescent="0.25">
      <c r="A642" s="68"/>
      <c r="B642" s="68"/>
      <c r="C642" s="68"/>
    </row>
    <row r="643" spans="1:3" x14ac:dyDescent="0.25">
      <c r="A643" s="68"/>
      <c r="B643" s="68"/>
      <c r="C643" s="68"/>
    </row>
    <row r="644" spans="1:3" x14ac:dyDescent="0.25">
      <c r="A644" s="68"/>
      <c r="B644" s="68"/>
      <c r="C644" s="68"/>
    </row>
    <row r="645" spans="1:3" x14ac:dyDescent="0.25">
      <c r="A645" s="68"/>
      <c r="B645" s="68"/>
      <c r="C645" s="68"/>
    </row>
    <row r="646" spans="1:3" x14ac:dyDescent="0.25">
      <c r="A646" s="68"/>
      <c r="B646" s="68"/>
      <c r="C646" s="68"/>
    </row>
    <row r="647" spans="1:3" x14ac:dyDescent="0.25">
      <c r="A647" s="68"/>
      <c r="B647" s="68"/>
      <c r="C647" s="68"/>
    </row>
    <row r="648" spans="1:3" x14ac:dyDescent="0.25">
      <c r="A648" s="68"/>
      <c r="B648" s="68"/>
      <c r="C648" s="68"/>
    </row>
    <row r="649" spans="1:3" x14ac:dyDescent="0.25">
      <c r="A649" s="68"/>
      <c r="B649" s="68"/>
      <c r="C649" s="68"/>
    </row>
    <row r="650" spans="1:3" x14ac:dyDescent="0.25">
      <c r="A650" s="68"/>
      <c r="B650" s="68"/>
      <c r="C650" s="68"/>
    </row>
    <row r="651" spans="1:3" x14ac:dyDescent="0.25">
      <c r="A651" s="68"/>
      <c r="B651" s="68"/>
      <c r="C651" s="68"/>
    </row>
    <row r="652" spans="1:3" x14ac:dyDescent="0.25">
      <c r="A652" s="68"/>
      <c r="B652" s="68"/>
      <c r="C652" s="68"/>
    </row>
    <row r="653" spans="1:3" x14ac:dyDescent="0.25">
      <c r="A653" s="68"/>
      <c r="B653" s="68"/>
      <c r="C653" s="68"/>
    </row>
    <row r="654" spans="1:3" x14ac:dyDescent="0.25">
      <c r="A654" s="68"/>
      <c r="B654" s="68"/>
      <c r="C654" s="68"/>
    </row>
    <row r="655" spans="1:3" x14ac:dyDescent="0.25">
      <c r="A655" s="68"/>
      <c r="B655" s="68"/>
      <c r="C655" s="68"/>
    </row>
    <row r="656" spans="1:3" x14ac:dyDescent="0.25">
      <c r="A656" s="68"/>
      <c r="B656" s="68"/>
      <c r="C656" s="68"/>
    </row>
  </sheetData>
  <sheetProtection algorithmName="SHA-512" hashValue="wAcY5m2aLQ1C6YdiIs2qm1zwPMt+9oeT3Mp2ONC6vudAB9+/zrQx+mrMTTONKswpkfo8E6zksfOGGuVf84Nmiw==" saltValue="mN6yFr4b8vo/gTdDCxnSOw==" spinCount="100000" sheet="1" objects="1" scenarios="1"/>
  <sortState xmlns:xlrd2="http://schemas.microsoft.com/office/spreadsheetml/2017/richdata2" ref="A2:I688">
    <sortCondition ref="A2:A688"/>
  </sortState>
  <mergeCells count="1">
    <mergeCell ref="D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2"/>
  <sheetViews>
    <sheetView workbookViewId="0">
      <selection activeCell="C19" sqref="C19"/>
    </sheetView>
  </sheetViews>
  <sheetFormatPr defaultRowHeight="13.8" x14ac:dyDescent="0.25"/>
  <cols>
    <col min="1" max="1" width="13.19921875" bestFit="1" customWidth="1"/>
    <col min="2" max="2" width="13.296875" customWidth="1"/>
    <col min="3" max="3" width="26.59765625" bestFit="1" customWidth="1"/>
    <col min="4" max="4" width="11.796875" bestFit="1" customWidth="1"/>
  </cols>
  <sheetData>
    <row r="1" spans="1:4" ht="15" x14ac:dyDescent="0.25">
      <c r="A1" s="96"/>
    </row>
    <row r="2" spans="1:4" x14ac:dyDescent="0.25">
      <c r="A2" s="53" t="s">
        <v>57</v>
      </c>
      <c r="B2" t="s">
        <v>192</v>
      </c>
      <c r="C2" t="s">
        <v>157</v>
      </c>
      <c r="D2" t="s">
        <v>61</v>
      </c>
    </row>
    <row r="3" spans="1:4" x14ac:dyDescent="0.25">
      <c r="A3" s="54" t="s">
        <v>22</v>
      </c>
      <c r="B3">
        <v>326</v>
      </c>
      <c r="C3">
        <v>103376</v>
      </c>
      <c r="D3">
        <v>317.10429447852761</v>
      </c>
    </row>
    <row r="4" spans="1:4" x14ac:dyDescent="0.25">
      <c r="A4" s="54" t="s">
        <v>19</v>
      </c>
      <c r="B4">
        <v>520</v>
      </c>
      <c r="C4">
        <v>187373</v>
      </c>
      <c r="D4">
        <v>360.3326923076923</v>
      </c>
    </row>
    <row r="5" spans="1:4" x14ac:dyDescent="0.25">
      <c r="A5" s="54" t="s">
        <v>20</v>
      </c>
      <c r="B5">
        <v>338</v>
      </c>
      <c r="C5">
        <v>139795</v>
      </c>
      <c r="D5">
        <v>413.59467455621302</v>
      </c>
    </row>
    <row r="6" spans="1:4" x14ac:dyDescent="0.25">
      <c r="A6" s="54" t="s">
        <v>18</v>
      </c>
      <c r="B6">
        <v>261</v>
      </c>
      <c r="C6">
        <v>101823</v>
      </c>
      <c r="D6">
        <v>390.12643678160919</v>
      </c>
    </row>
    <row r="7" spans="1:4" x14ac:dyDescent="0.25">
      <c r="A7" s="54" t="s">
        <v>24</v>
      </c>
      <c r="B7">
        <v>69</v>
      </c>
      <c r="C7">
        <v>26487</v>
      </c>
      <c r="D7">
        <v>383.86956521739131</v>
      </c>
    </row>
    <row r="8" spans="1:4" x14ac:dyDescent="0.25">
      <c r="A8" s="54" t="s">
        <v>21</v>
      </c>
      <c r="B8">
        <v>43</v>
      </c>
      <c r="C8">
        <v>11712</v>
      </c>
      <c r="D8">
        <v>272.37209302325579</v>
      </c>
    </row>
    <row r="9" spans="1:4" x14ac:dyDescent="0.25">
      <c r="A9" s="54" t="s">
        <v>60</v>
      </c>
      <c r="B9">
        <v>1841</v>
      </c>
      <c r="C9">
        <v>646879</v>
      </c>
      <c r="D9">
        <v>351.37370994024985</v>
      </c>
    </row>
    <row r="10" spans="1:4" x14ac:dyDescent="0.25">
      <c r="A10" s="54" t="s">
        <v>23</v>
      </c>
      <c r="B10">
        <v>3</v>
      </c>
      <c r="C10">
        <v>305</v>
      </c>
      <c r="D10">
        <v>101.66666666666667</v>
      </c>
    </row>
    <row r="11" spans="1:4" x14ac:dyDescent="0.25">
      <c r="A11" s="54" t="s">
        <v>202</v>
      </c>
      <c r="B11">
        <v>43</v>
      </c>
      <c r="C11">
        <v>21764</v>
      </c>
      <c r="D11">
        <v>506.13953488372096</v>
      </c>
    </row>
    <row r="12" spans="1:4" x14ac:dyDescent="0.25">
      <c r="A12" s="54" t="s">
        <v>58</v>
      </c>
      <c r="B12">
        <v>3444</v>
      </c>
      <c r="C12">
        <v>1239514</v>
      </c>
      <c r="D12">
        <v>359.90534262485482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0"/>
  <sheetViews>
    <sheetView workbookViewId="0">
      <selection activeCell="E3" sqref="E3"/>
    </sheetView>
  </sheetViews>
  <sheetFormatPr defaultRowHeight="13.8" x14ac:dyDescent="0.25"/>
  <cols>
    <col min="1" max="1" width="13.19921875" bestFit="1" customWidth="1"/>
    <col min="2" max="2" width="26.59765625" customWidth="1"/>
    <col min="3" max="3" width="13.296875" customWidth="1"/>
    <col min="4" max="4" width="13" bestFit="1" customWidth="1"/>
    <col min="5" max="5" width="10" style="92" bestFit="1" customWidth="1"/>
  </cols>
  <sheetData>
    <row r="1" spans="1:5" ht="15" x14ac:dyDescent="0.25">
      <c r="A1" s="96"/>
    </row>
    <row r="2" spans="1:5" x14ac:dyDescent="0.25">
      <c r="A2" s="53" t="s">
        <v>57</v>
      </c>
      <c r="B2" t="s">
        <v>157</v>
      </c>
      <c r="C2" t="s">
        <v>192</v>
      </c>
      <c r="D2" t="s">
        <v>62</v>
      </c>
    </row>
    <row r="3" spans="1:5" x14ac:dyDescent="0.25">
      <c r="A3" s="54" t="s">
        <v>745</v>
      </c>
      <c r="B3">
        <v>259075</v>
      </c>
      <c r="C3">
        <v>599</v>
      </c>
      <c r="D3">
        <v>432.51252086811354</v>
      </c>
      <c r="E3" s="92">
        <f>ROUND(D3/$D$10,2)</f>
        <v>1.2</v>
      </c>
    </row>
    <row r="4" spans="1:5" x14ac:dyDescent="0.25">
      <c r="A4" s="54" t="s">
        <v>742</v>
      </c>
      <c r="B4">
        <v>130627</v>
      </c>
      <c r="C4">
        <v>406</v>
      </c>
      <c r="D4">
        <v>321.74137931034483</v>
      </c>
      <c r="E4" s="92">
        <f t="shared" ref="E4:E9" si="0">ROUND(D4/$D$10,2)</f>
        <v>0.89</v>
      </c>
    </row>
    <row r="5" spans="1:5" x14ac:dyDescent="0.25">
      <c r="A5" s="54" t="s">
        <v>741</v>
      </c>
      <c r="B5">
        <v>225358</v>
      </c>
      <c r="C5">
        <v>503</v>
      </c>
      <c r="D5">
        <v>448.02783300198809</v>
      </c>
      <c r="E5" s="92">
        <f t="shared" si="0"/>
        <v>1.24</v>
      </c>
    </row>
    <row r="6" spans="1:5" x14ac:dyDescent="0.25">
      <c r="A6" s="54" t="s">
        <v>743</v>
      </c>
      <c r="B6">
        <v>176331</v>
      </c>
      <c r="C6">
        <v>490</v>
      </c>
      <c r="D6">
        <v>359.85918367346937</v>
      </c>
      <c r="E6" s="92">
        <f t="shared" si="0"/>
        <v>1</v>
      </c>
    </row>
    <row r="7" spans="1:5" x14ac:dyDescent="0.25">
      <c r="A7" s="54" t="s">
        <v>740</v>
      </c>
      <c r="B7">
        <v>262611</v>
      </c>
      <c r="C7">
        <v>823</v>
      </c>
      <c r="D7">
        <v>319.08991494532199</v>
      </c>
      <c r="E7" s="92">
        <f t="shared" si="0"/>
        <v>0.89</v>
      </c>
    </row>
    <row r="8" spans="1:5" x14ac:dyDescent="0.25">
      <c r="A8" s="54" t="s">
        <v>739</v>
      </c>
      <c r="B8">
        <v>185512</v>
      </c>
      <c r="C8">
        <v>623</v>
      </c>
      <c r="D8">
        <v>297.7720706260032</v>
      </c>
      <c r="E8" s="92">
        <f t="shared" si="0"/>
        <v>0.83</v>
      </c>
    </row>
    <row r="9" spans="1:5" x14ac:dyDescent="0.25">
      <c r="A9" s="54" t="s">
        <v>744</v>
      </c>
      <c r="B9">
        <v>0</v>
      </c>
      <c r="C9">
        <v>0</v>
      </c>
      <c r="D9" t="e">
        <v>#DIV/0!</v>
      </c>
      <c r="E9" s="92" t="e">
        <f t="shared" si="0"/>
        <v>#DIV/0!</v>
      </c>
    </row>
    <row r="10" spans="1:5" x14ac:dyDescent="0.25">
      <c r="A10" s="54" t="s">
        <v>58</v>
      </c>
      <c r="B10">
        <v>1239514</v>
      </c>
      <c r="C10">
        <v>3444</v>
      </c>
      <c r="D10">
        <v>359.90534262485482</v>
      </c>
      <c r="E10" s="92">
        <f>ROUND(D10/$D$10,2)</f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V617"/>
  <sheetViews>
    <sheetView zoomScale="85" zoomScaleNormal="85" workbookViewId="0">
      <selection activeCell="C174" sqref="C174"/>
    </sheetView>
  </sheetViews>
  <sheetFormatPr defaultColWidth="9" defaultRowHeight="15" x14ac:dyDescent="0.25"/>
  <cols>
    <col min="1" max="1" width="9.296875" style="55" customWidth="1"/>
    <col min="2" max="2" width="16.09765625" style="55" customWidth="1"/>
    <col min="3" max="3" width="31.09765625" style="55" customWidth="1"/>
    <col min="4" max="4" width="7.5" style="55" customWidth="1"/>
    <col min="5" max="5" width="9.296875" style="55" customWidth="1"/>
    <col min="6" max="7" width="12.69921875" style="55" customWidth="1"/>
    <col min="8" max="8" width="8.09765625" style="55" bestFit="1" customWidth="1"/>
    <col min="9" max="9" width="11.796875" style="55" bestFit="1" customWidth="1"/>
    <col min="10" max="10" width="9.296875" style="56" customWidth="1"/>
    <col min="11" max="11" width="22.296875" style="59" bestFit="1" customWidth="1"/>
    <col min="12" max="12" width="21" style="55" customWidth="1"/>
    <col min="13" max="13" width="21" style="59" customWidth="1"/>
    <col min="14" max="14" width="14.59765625" style="55" bestFit="1" customWidth="1"/>
    <col min="15" max="17" width="14.19921875" style="55" customWidth="1"/>
    <col min="18" max="18" width="16.09765625" style="55" customWidth="1"/>
    <col min="19" max="19" width="14.19921875" style="55" customWidth="1"/>
    <col min="20" max="20" width="12.69921875" style="55" customWidth="1"/>
    <col min="21" max="24" width="14.19921875" style="55" customWidth="1"/>
    <col min="25" max="26" width="12.69921875" style="55" customWidth="1"/>
    <col min="27" max="27" width="10.796875" style="55" customWidth="1"/>
    <col min="28" max="28" width="22.796875" style="55" customWidth="1"/>
    <col min="29" max="29" width="21" style="55" customWidth="1"/>
    <col min="30" max="30" width="26.19921875" style="55" customWidth="1"/>
    <col min="31" max="31" width="27.69921875" style="55" customWidth="1"/>
    <col min="32" max="32" width="33" style="55" customWidth="1"/>
    <col min="33" max="33" width="14.19921875" style="55" customWidth="1"/>
    <col min="34" max="34" width="16.09765625" style="55" customWidth="1"/>
    <col min="35" max="35" width="21" style="55" customWidth="1"/>
    <col min="36" max="36" width="17.59765625" style="56" customWidth="1"/>
    <col min="37" max="37" width="19.5" style="55" customWidth="1"/>
    <col min="38" max="38" width="14.19921875" style="55" customWidth="1"/>
    <col min="39" max="16384" width="9" style="55"/>
  </cols>
  <sheetData>
    <row r="1" spans="1:48" ht="19.05" customHeight="1" x14ac:dyDescent="0.4">
      <c r="A1" s="95"/>
      <c r="B1" s="58" t="s">
        <v>154</v>
      </c>
    </row>
    <row r="2" spans="1:48" ht="20.100000000000001" customHeight="1" x14ac:dyDescent="0.25">
      <c r="B2" s="165" t="s">
        <v>194</v>
      </c>
    </row>
    <row r="3" spans="1:48" ht="20.100000000000001" customHeight="1" x14ac:dyDescent="0.25">
      <c r="B3" s="165" t="s">
        <v>195</v>
      </c>
    </row>
    <row r="4" spans="1:48" ht="20.100000000000001" customHeight="1" x14ac:dyDescent="0.25">
      <c r="B4" s="57"/>
    </row>
    <row r="5" spans="1:48" s="67" customFormat="1" ht="54" customHeight="1" thickBot="1" x14ac:dyDescent="0.35">
      <c r="A5" s="60" t="s">
        <v>3</v>
      </c>
      <c r="B5" s="60" t="s">
        <v>0</v>
      </c>
      <c r="C5" s="60" t="s">
        <v>1</v>
      </c>
      <c r="D5" s="60" t="s">
        <v>2</v>
      </c>
      <c r="E5" s="60" t="s">
        <v>4</v>
      </c>
      <c r="F5" s="60" t="s">
        <v>5</v>
      </c>
      <c r="G5" s="61" t="s">
        <v>6</v>
      </c>
      <c r="H5" s="61" t="s">
        <v>7</v>
      </c>
      <c r="I5" s="61" t="s">
        <v>8</v>
      </c>
      <c r="J5" s="62" t="s">
        <v>9</v>
      </c>
      <c r="K5" s="63" t="s">
        <v>155</v>
      </c>
      <c r="L5" s="64" t="s">
        <v>10</v>
      </c>
      <c r="M5" s="65" t="s">
        <v>156</v>
      </c>
      <c r="N5" s="66" t="s">
        <v>11</v>
      </c>
      <c r="O5" s="66" t="s">
        <v>12</v>
      </c>
      <c r="P5" s="66" t="s">
        <v>13</v>
      </c>
      <c r="Q5" s="66" t="s">
        <v>153</v>
      </c>
      <c r="R5" s="66" t="s">
        <v>152</v>
      </c>
      <c r="S5" s="66" t="s">
        <v>14</v>
      </c>
      <c r="T5" s="66" t="s">
        <v>151</v>
      </c>
      <c r="U5" s="66" t="s">
        <v>150</v>
      </c>
      <c r="V5" s="66" t="s">
        <v>15</v>
      </c>
      <c r="W5" s="60" t="s">
        <v>149</v>
      </c>
      <c r="X5" s="60" t="s">
        <v>16</v>
      </c>
      <c r="Y5" s="60" t="s">
        <v>17</v>
      </c>
      <c r="Z5" s="60" t="s">
        <v>148</v>
      </c>
      <c r="AA5" s="60" t="s">
        <v>147</v>
      </c>
      <c r="AB5" s="60" t="s">
        <v>146</v>
      </c>
      <c r="AC5" s="61" t="s">
        <v>145</v>
      </c>
      <c r="AD5" s="61" t="s">
        <v>144</v>
      </c>
      <c r="AE5" s="60" t="s">
        <v>143</v>
      </c>
      <c r="AF5" s="60" t="s">
        <v>142</v>
      </c>
      <c r="AG5" s="61" t="s">
        <v>141</v>
      </c>
      <c r="AH5" s="60" t="s">
        <v>140</v>
      </c>
      <c r="AI5" s="64" t="s">
        <v>139</v>
      </c>
      <c r="AJ5" s="62" t="s">
        <v>138</v>
      </c>
      <c r="AK5" s="66" t="s">
        <v>137</v>
      </c>
      <c r="AL5" s="66" t="s">
        <v>136</v>
      </c>
    </row>
    <row r="6" spans="1:48" customFormat="1" ht="19.95" customHeight="1" thickTop="1" x14ac:dyDescent="0.25">
      <c r="A6" s="68">
        <v>40251</v>
      </c>
      <c r="B6" s="68" t="str">
        <f>VLOOKUP(C6,'[2]SU List with Assignment Master'!$F$2:$G$128,2,FALSE)</f>
        <v>South 6</v>
      </c>
      <c r="C6" s="68" t="s">
        <v>135</v>
      </c>
      <c r="D6" s="68" t="s">
        <v>134</v>
      </c>
      <c r="E6" s="68" t="s">
        <v>60</v>
      </c>
      <c r="F6" s="68">
        <v>17</v>
      </c>
      <c r="G6" s="1">
        <v>3300</v>
      </c>
      <c r="H6" s="1">
        <v>1418</v>
      </c>
      <c r="I6" s="1">
        <v>55</v>
      </c>
      <c r="J6" s="1">
        <v>4773</v>
      </c>
      <c r="K6" s="90">
        <v>4718</v>
      </c>
      <c r="L6" s="69">
        <v>280.7647</v>
      </c>
      <c r="M6" s="91">
        <v>277.5</v>
      </c>
      <c r="N6" s="70">
        <v>24538</v>
      </c>
      <c r="O6" s="70">
        <v>3102.45</v>
      </c>
      <c r="P6" s="70">
        <v>0</v>
      </c>
      <c r="Q6" s="70">
        <v>0</v>
      </c>
      <c r="R6" s="70">
        <v>95.46</v>
      </c>
      <c r="S6" s="70" t="s">
        <v>64</v>
      </c>
      <c r="T6" s="70" t="s">
        <v>63</v>
      </c>
      <c r="U6" s="70">
        <v>3197.91</v>
      </c>
      <c r="V6" s="70">
        <v>21340.09</v>
      </c>
      <c r="W6" s="68">
        <v>21340.09</v>
      </c>
      <c r="X6" s="68">
        <v>0</v>
      </c>
      <c r="Y6" s="68" t="s">
        <v>64</v>
      </c>
      <c r="Z6" s="68" t="s">
        <v>198</v>
      </c>
      <c r="AA6" s="68">
        <v>1</v>
      </c>
      <c r="AB6" s="68">
        <v>0</v>
      </c>
      <c r="AC6" s="1">
        <v>1</v>
      </c>
      <c r="AD6" s="1" t="s">
        <v>63</v>
      </c>
      <c r="AE6" s="68">
        <v>6</v>
      </c>
      <c r="AF6" s="68">
        <v>0</v>
      </c>
      <c r="AG6" s="1">
        <v>126</v>
      </c>
      <c r="AH6" s="68">
        <v>0</v>
      </c>
      <c r="AI6" s="69">
        <v>24</v>
      </c>
      <c r="AJ6" s="1">
        <v>24</v>
      </c>
      <c r="AK6" s="70">
        <v>687</v>
      </c>
      <c r="AL6" s="70">
        <v>139.5</v>
      </c>
      <c r="AM6">
        <v>837</v>
      </c>
      <c r="AN6">
        <v>4304</v>
      </c>
      <c r="AO6">
        <v>4304</v>
      </c>
      <c r="AQ6" t="s">
        <v>64</v>
      </c>
      <c r="AR6">
        <v>18</v>
      </c>
      <c r="AS6">
        <v>12</v>
      </c>
      <c r="AT6">
        <v>94.444444444444443</v>
      </c>
      <c r="AU6">
        <v>265.16669999999999</v>
      </c>
      <c r="AV6">
        <v>275</v>
      </c>
    </row>
    <row r="7" spans="1:48" customFormat="1" ht="19.95" customHeight="1" x14ac:dyDescent="0.25">
      <c r="A7" s="68">
        <v>41802</v>
      </c>
      <c r="B7" s="68" t="str">
        <f>VLOOKUP(C7,'[2]SU List with Assignment Master'!$F$2:$G$128,2,FALSE)</f>
        <v>South 6</v>
      </c>
      <c r="C7" s="68" t="s">
        <v>135</v>
      </c>
      <c r="D7" s="68" t="s">
        <v>134</v>
      </c>
      <c r="E7" s="68" t="s">
        <v>60</v>
      </c>
      <c r="F7" s="68">
        <v>26</v>
      </c>
      <c r="G7" s="1">
        <v>5196</v>
      </c>
      <c r="H7" s="1">
        <v>4565</v>
      </c>
      <c r="I7" s="1">
        <v>64</v>
      </c>
      <c r="J7" s="1">
        <v>9825</v>
      </c>
      <c r="K7" s="90">
        <v>9761</v>
      </c>
      <c r="L7" s="69">
        <v>377.88459999999998</v>
      </c>
      <c r="M7" s="91">
        <v>375.4</v>
      </c>
      <c r="N7" s="70">
        <v>50236</v>
      </c>
      <c r="O7" s="70">
        <v>6386.25</v>
      </c>
      <c r="P7" s="70">
        <v>0</v>
      </c>
      <c r="Q7" s="70">
        <v>0</v>
      </c>
      <c r="R7" s="70">
        <v>196.5</v>
      </c>
      <c r="S7" s="70" t="s">
        <v>64</v>
      </c>
      <c r="T7" s="70" t="s">
        <v>63</v>
      </c>
      <c r="U7" s="70">
        <v>6582.75</v>
      </c>
      <c r="V7" s="70">
        <v>43653.25</v>
      </c>
      <c r="W7" s="68">
        <v>43653.25</v>
      </c>
      <c r="X7" s="68">
        <v>0</v>
      </c>
      <c r="Y7" s="68" t="s">
        <v>64</v>
      </c>
      <c r="Z7" s="68" t="s">
        <v>199</v>
      </c>
      <c r="AA7" s="68">
        <v>1</v>
      </c>
      <c r="AB7" s="68">
        <v>0</v>
      </c>
      <c r="AC7" s="1">
        <v>1</v>
      </c>
      <c r="AD7" s="1" t="s">
        <v>63</v>
      </c>
      <c r="AE7" s="68">
        <v>16</v>
      </c>
      <c r="AF7" s="68">
        <v>0</v>
      </c>
      <c r="AG7" s="1">
        <v>249</v>
      </c>
      <c r="AH7" s="68">
        <v>0</v>
      </c>
      <c r="AI7" s="69">
        <v>64</v>
      </c>
      <c r="AJ7" s="1">
        <v>64</v>
      </c>
      <c r="AK7" s="70">
        <v>1201</v>
      </c>
      <c r="AL7" s="70">
        <v>94.625</v>
      </c>
      <c r="AM7">
        <v>1514</v>
      </c>
      <c r="AN7">
        <v>7735</v>
      </c>
      <c r="AO7">
        <v>7735</v>
      </c>
      <c r="AQ7" t="s">
        <v>64</v>
      </c>
      <c r="AR7">
        <v>30</v>
      </c>
      <c r="AS7">
        <v>0</v>
      </c>
      <c r="AT7">
        <v>86.666666666666671</v>
      </c>
      <c r="AU7">
        <v>327.5</v>
      </c>
      <c r="AV7">
        <v>0</v>
      </c>
    </row>
    <row r="8" spans="1:48" customFormat="1" ht="19.95" customHeight="1" x14ac:dyDescent="0.25">
      <c r="A8" s="68">
        <v>41803</v>
      </c>
      <c r="B8" s="68" t="str">
        <f>VLOOKUP(C8,'[2]SU List with Assignment Master'!$F$2:$G$128,2,FALSE)</f>
        <v>South 6</v>
      </c>
      <c r="C8" s="68" t="s">
        <v>135</v>
      </c>
      <c r="D8" s="68" t="s">
        <v>134</v>
      </c>
      <c r="E8" s="68" t="s">
        <v>60</v>
      </c>
      <c r="F8" s="68">
        <v>13</v>
      </c>
      <c r="G8" s="1">
        <v>0</v>
      </c>
      <c r="H8" s="1">
        <v>1714</v>
      </c>
      <c r="I8" s="1">
        <v>1</v>
      </c>
      <c r="J8" s="1">
        <v>1715</v>
      </c>
      <c r="K8" s="90">
        <v>1714</v>
      </c>
      <c r="L8" s="69">
        <v>131.92310000000001</v>
      </c>
      <c r="M8" s="91">
        <v>131.80000000000001</v>
      </c>
      <c r="N8" s="70">
        <v>8810</v>
      </c>
      <c r="O8" s="70">
        <v>1114.75</v>
      </c>
      <c r="P8" s="70">
        <v>0</v>
      </c>
      <c r="Q8" s="70">
        <v>0</v>
      </c>
      <c r="R8" s="70">
        <v>0</v>
      </c>
      <c r="S8" s="70" t="s">
        <v>64</v>
      </c>
      <c r="T8" s="70" t="s">
        <v>64</v>
      </c>
      <c r="U8" s="70">
        <v>1114.75</v>
      </c>
      <c r="V8" s="70">
        <v>7695.25</v>
      </c>
      <c r="W8" s="68">
        <v>7695.25</v>
      </c>
      <c r="X8" s="68">
        <v>0</v>
      </c>
      <c r="Y8" s="68" t="s">
        <v>64</v>
      </c>
      <c r="Z8" s="68" t="s">
        <v>200</v>
      </c>
      <c r="AA8" s="68">
        <v>1</v>
      </c>
      <c r="AB8" s="68">
        <v>0</v>
      </c>
      <c r="AC8" s="1">
        <v>1</v>
      </c>
      <c r="AD8" s="1" t="s">
        <v>63</v>
      </c>
      <c r="AE8" s="68">
        <v>2</v>
      </c>
      <c r="AF8" s="68">
        <v>0</v>
      </c>
      <c r="AG8" s="1">
        <v>58</v>
      </c>
      <c r="AH8" s="68">
        <v>0</v>
      </c>
      <c r="AI8" s="69">
        <v>1</v>
      </c>
      <c r="AJ8" s="1">
        <v>1</v>
      </c>
      <c r="AK8" s="70">
        <v>0</v>
      </c>
      <c r="AL8" s="70">
        <v>29.5</v>
      </c>
      <c r="AM8">
        <v>59</v>
      </c>
      <c r="AN8">
        <v>302</v>
      </c>
      <c r="AO8">
        <v>302</v>
      </c>
      <c r="AQ8" t="s">
        <v>64</v>
      </c>
      <c r="AR8">
        <v>14</v>
      </c>
      <c r="AS8">
        <v>0</v>
      </c>
      <c r="AT8">
        <v>92.857142857142861</v>
      </c>
      <c r="AU8">
        <v>122.5</v>
      </c>
      <c r="AV8">
        <v>0</v>
      </c>
    </row>
    <row r="9" spans="1:48" customFormat="1" ht="19.95" customHeight="1" x14ac:dyDescent="0.25">
      <c r="A9" s="68">
        <v>50462</v>
      </c>
      <c r="B9" s="68" t="str">
        <f>VLOOKUP(C9,'[2]SU List with Assignment Master'!$F$2:$G$128,2,FALSE)</f>
        <v>South 6</v>
      </c>
      <c r="C9" s="68" t="s">
        <v>135</v>
      </c>
      <c r="D9" s="68" t="s">
        <v>134</v>
      </c>
      <c r="E9" s="68" t="s">
        <v>60</v>
      </c>
      <c r="F9" s="68">
        <v>10</v>
      </c>
      <c r="G9" s="1">
        <v>2016</v>
      </c>
      <c r="H9" s="1">
        <v>1668</v>
      </c>
      <c r="I9" s="1">
        <v>34</v>
      </c>
      <c r="J9" s="1">
        <v>3718</v>
      </c>
      <c r="K9" s="90">
        <v>3684</v>
      </c>
      <c r="L9" s="69">
        <v>371.8</v>
      </c>
      <c r="M9" s="91">
        <v>368.4</v>
      </c>
      <c r="N9" s="70">
        <v>18995</v>
      </c>
      <c r="O9" s="70">
        <v>2416.6999999999998</v>
      </c>
      <c r="P9" s="70">
        <v>0</v>
      </c>
      <c r="Q9" s="70">
        <v>0</v>
      </c>
      <c r="R9" s="70">
        <v>0</v>
      </c>
      <c r="S9" s="70" t="s">
        <v>64</v>
      </c>
      <c r="T9" s="70" t="s">
        <v>64</v>
      </c>
      <c r="U9" s="70">
        <v>2416.6999999999998</v>
      </c>
      <c r="V9" s="70">
        <v>16578.3</v>
      </c>
      <c r="W9" s="68">
        <v>16578.3</v>
      </c>
      <c r="X9" s="68">
        <v>0</v>
      </c>
      <c r="Y9" s="68" t="s">
        <v>64</v>
      </c>
      <c r="Z9" s="68" t="s">
        <v>201</v>
      </c>
      <c r="AA9" s="68">
        <v>1</v>
      </c>
      <c r="AB9" s="68">
        <v>0</v>
      </c>
      <c r="AC9" s="1">
        <v>1</v>
      </c>
      <c r="AD9" s="1" t="s">
        <v>63</v>
      </c>
      <c r="AE9" s="68">
        <v>5</v>
      </c>
      <c r="AF9" s="68">
        <v>0</v>
      </c>
      <c r="AG9" s="1">
        <v>100</v>
      </c>
      <c r="AH9" s="68">
        <v>0</v>
      </c>
      <c r="AI9" s="69">
        <v>4</v>
      </c>
      <c r="AJ9" s="1">
        <v>4</v>
      </c>
      <c r="AK9" s="70">
        <v>296</v>
      </c>
      <c r="AL9" s="70">
        <v>80</v>
      </c>
      <c r="AM9">
        <v>400</v>
      </c>
      <c r="AN9">
        <v>2028</v>
      </c>
      <c r="AO9">
        <v>2028</v>
      </c>
      <c r="AQ9" t="s">
        <v>64</v>
      </c>
      <c r="AR9">
        <v>11</v>
      </c>
      <c r="AS9">
        <v>10</v>
      </c>
      <c r="AT9">
        <v>90.909090909090907</v>
      </c>
      <c r="AU9">
        <v>338</v>
      </c>
      <c r="AV9">
        <v>201.6</v>
      </c>
    </row>
    <row r="10" spans="1:48" customFormat="1" ht="19.95" customHeight="1" x14ac:dyDescent="0.25">
      <c r="A10" s="68">
        <v>90470</v>
      </c>
      <c r="B10" s="68" t="str">
        <f>VLOOKUP(C10,'[2]SU List with Assignment Master'!$F$2:$G$128,2,FALSE)</f>
        <v>South 6</v>
      </c>
      <c r="C10" s="68" t="s">
        <v>135</v>
      </c>
      <c r="D10" s="68" t="s">
        <v>134</v>
      </c>
      <c r="E10" s="68" t="s">
        <v>202</v>
      </c>
      <c r="F10" s="68">
        <v>0</v>
      </c>
      <c r="G10" s="1">
        <v>0</v>
      </c>
      <c r="H10" s="1">
        <v>0</v>
      </c>
      <c r="I10" s="1">
        <v>0</v>
      </c>
      <c r="J10" s="1">
        <v>0</v>
      </c>
      <c r="K10" s="90">
        <v>0</v>
      </c>
      <c r="L10" s="69">
        <v>0</v>
      </c>
      <c r="M10" s="91" t="e">
        <v>#DIV/0!</v>
      </c>
      <c r="N10" s="70">
        <v>0</v>
      </c>
      <c r="O10" s="70">
        <v>0</v>
      </c>
      <c r="P10" s="70">
        <v>0</v>
      </c>
      <c r="Q10" s="70">
        <v>0</v>
      </c>
      <c r="R10" s="70">
        <v>0</v>
      </c>
      <c r="S10" s="70" t="s">
        <v>63</v>
      </c>
      <c r="T10" s="70" t="s">
        <v>64</v>
      </c>
      <c r="U10" s="70">
        <v>0</v>
      </c>
      <c r="V10" s="70">
        <v>0</v>
      </c>
      <c r="W10" s="68">
        <v>0</v>
      </c>
      <c r="X10" s="68">
        <v>0</v>
      </c>
      <c r="Y10" s="68" t="s">
        <v>64</v>
      </c>
      <c r="Z10" s="68" t="s">
        <v>203</v>
      </c>
      <c r="AA10" s="68">
        <v>0</v>
      </c>
      <c r="AB10" s="68">
        <v>1</v>
      </c>
      <c r="AC10" s="1">
        <v>1</v>
      </c>
      <c r="AD10" s="1" t="s">
        <v>63</v>
      </c>
      <c r="AE10" s="68">
        <v>0</v>
      </c>
      <c r="AF10" s="68">
        <v>0</v>
      </c>
      <c r="AG10" s="1">
        <v>0</v>
      </c>
      <c r="AH10" s="68">
        <v>0</v>
      </c>
      <c r="AI10" s="69">
        <v>0</v>
      </c>
      <c r="AJ10" s="1">
        <v>0</v>
      </c>
      <c r="AK10" s="70">
        <v>0</v>
      </c>
      <c r="AL10" s="70">
        <v>0</v>
      </c>
      <c r="AM10">
        <v>0</v>
      </c>
      <c r="AN10">
        <v>0</v>
      </c>
      <c r="AO10">
        <v>0</v>
      </c>
      <c r="AP10">
        <v>0</v>
      </c>
      <c r="AQ10" t="s">
        <v>64</v>
      </c>
      <c r="AR10">
        <v>0</v>
      </c>
      <c r="AS10">
        <v>0</v>
      </c>
      <c r="AT10">
        <v>0</v>
      </c>
      <c r="AU10">
        <v>0</v>
      </c>
      <c r="AV10">
        <v>0</v>
      </c>
    </row>
    <row r="11" spans="1:48" customFormat="1" ht="19.95" customHeight="1" x14ac:dyDescent="0.25">
      <c r="A11" s="68">
        <v>40112</v>
      </c>
      <c r="B11" s="68" t="str">
        <f>VLOOKUP(C11,'[2]SU List with Assignment Master'!$F$2:$G$128,2,FALSE)</f>
        <v>South 5</v>
      </c>
      <c r="C11" s="68" t="s">
        <v>133</v>
      </c>
      <c r="D11" s="68" t="s">
        <v>132</v>
      </c>
      <c r="E11" s="68" t="s">
        <v>21</v>
      </c>
      <c r="F11" s="68">
        <v>3</v>
      </c>
      <c r="G11" s="1">
        <v>960</v>
      </c>
      <c r="H11" s="1">
        <v>271</v>
      </c>
      <c r="I11" s="1">
        <v>16</v>
      </c>
      <c r="J11" s="1">
        <v>1247</v>
      </c>
      <c r="K11" s="90">
        <v>1231</v>
      </c>
      <c r="L11" s="69">
        <v>415.66669999999999</v>
      </c>
      <c r="M11" s="91">
        <v>410.3</v>
      </c>
      <c r="N11" s="70">
        <v>6382</v>
      </c>
      <c r="O11" s="70">
        <v>810.55</v>
      </c>
      <c r="P11" s="70">
        <v>0</v>
      </c>
      <c r="Q11" s="70">
        <v>0</v>
      </c>
      <c r="R11" s="70">
        <v>24.94</v>
      </c>
      <c r="S11" s="70" t="s">
        <v>64</v>
      </c>
      <c r="T11" s="70" t="s">
        <v>63</v>
      </c>
      <c r="U11" s="70">
        <v>835.49</v>
      </c>
      <c r="V11" s="70">
        <v>5546.51</v>
      </c>
      <c r="W11" s="68">
        <v>5546.51</v>
      </c>
      <c r="X11" s="68">
        <v>0</v>
      </c>
      <c r="Y11" s="68" t="s">
        <v>64</v>
      </c>
      <c r="Z11" s="68" t="s">
        <v>204</v>
      </c>
      <c r="AA11" s="68">
        <v>1</v>
      </c>
      <c r="AB11" s="68">
        <v>0</v>
      </c>
      <c r="AC11" s="1">
        <v>1</v>
      </c>
      <c r="AD11" s="1" t="s">
        <v>63</v>
      </c>
      <c r="AE11" s="68">
        <v>3</v>
      </c>
      <c r="AF11" s="68">
        <v>0</v>
      </c>
      <c r="AG11" s="1">
        <v>57</v>
      </c>
      <c r="AH11" s="68">
        <v>0</v>
      </c>
      <c r="AI11" s="69">
        <v>9</v>
      </c>
      <c r="AJ11" s="1">
        <v>9</v>
      </c>
      <c r="AK11" s="70">
        <v>535</v>
      </c>
      <c r="AL11" s="70">
        <v>200.33330000000001</v>
      </c>
      <c r="AM11">
        <v>601</v>
      </c>
      <c r="AN11">
        <v>3087</v>
      </c>
      <c r="AO11">
        <v>3087</v>
      </c>
      <c r="AQ11" t="s">
        <v>64</v>
      </c>
      <c r="AR11">
        <v>3</v>
      </c>
      <c r="AS11">
        <v>3</v>
      </c>
      <c r="AT11">
        <v>100</v>
      </c>
      <c r="AU11">
        <v>415.66669999999999</v>
      </c>
      <c r="AV11">
        <v>320</v>
      </c>
    </row>
    <row r="12" spans="1:48" customFormat="1" ht="19.95" customHeight="1" x14ac:dyDescent="0.25">
      <c r="A12" s="68">
        <v>40118</v>
      </c>
      <c r="B12" s="68" t="str">
        <f>VLOOKUP(C12,'[2]SU List with Assignment Master'!$F$2:$G$128,2,FALSE)</f>
        <v>South 5</v>
      </c>
      <c r="C12" s="68" t="s">
        <v>133</v>
      </c>
      <c r="D12" s="68" t="s">
        <v>132</v>
      </c>
      <c r="E12" s="68" t="s">
        <v>24</v>
      </c>
      <c r="F12" s="68">
        <v>2</v>
      </c>
      <c r="G12" s="1">
        <v>552</v>
      </c>
      <c r="H12" s="1">
        <v>126</v>
      </c>
      <c r="I12" s="1">
        <v>1</v>
      </c>
      <c r="J12" s="1">
        <v>679</v>
      </c>
      <c r="K12" s="90">
        <v>678</v>
      </c>
      <c r="L12" s="69">
        <v>339.5</v>
      </c>
      <c r="M12" s="91">
        <v>339</v>
      </c>
      <c r="N12" s="70">
        <v>3472</v>
      </c>
      <c r="O12" s="70">
        <v>441.35</v>
      </c>
      <c r="P12" s="70">
        <v>0</v>
      </c>
      <c r="Q12" s="70">
        <v>0</v>
      </c>
      <c r="R12" s="70">
        <v>0</v>
      </c>
      <c r="S12" s="70" t="s">
        <v>64</v>
      </c>
      <c r="T12" s="70" t="s">
        <v>64</v>
      </c>
      <c r="U12" s="70">
        <v>441.35</v>
      </c>
      <c r="V12" s="70">
        <v>3030.65</v>
      </c>
      <c r="W12" s="68">
        <v>3030.65</v>
      </c>
      <c r="X12" s="68">
        <v>0</v>
      </c>
      <c r="Y12" s="68" t="s">
        <v>64</v>
      </c>
      <c r="Z12" s="68" t="s">
        <v>205</v>
      </c>
      <c r="AA12" s="68">
        <v>1</v>
      </c>
      <c r="AB12" s="68">
        <v>0</v>
      </c>
      <c r="AC12" s="1">
        <v>1</v>
      </c>
      <c r="AD12" s="1" t="s">
        <v>63</v>
      </c>
      <c r="AE12" s="68">
        <v>2</v>
      </c>
      <c r="AF12" s="68">
        <v>0</v>
      </c>
      <c r="AG12" s="1">
        <v>8</v>
      </c>
      <c r="AH12" s="68">
        <v>0</v>
      </c>
      <c r="AI12" s="69">
        <v>1</v>
      </c>
      <c r="AJ12" s="1">
        <v>1</v>
      </c>
      <c r="AK12" s="70">
        <v>256</v>
      </c>
      <c r="AL12" s="70">
        <v>132.5</v>
      </c>
      <c r="AM12">
        <v>265</v>
      </c>
      <c r="AN12">
        <v>1368</v>
      </c>
      <c r="AO12">
        <v>1368</v>
      </c>
      <c r="AQ12" t="s">
        <v>64</v>
      </c>
      <c r="AR12">
        <v>2</v>
      </c>
      <c r="AS12">
        <v>2</v>
      </c>
      <c r="AT12">
        <v>100</v>
      </c>
      <c r="AU12">
        <v>339.5</v>
      </c>
      <c r="AV12">
        <v>276</v>
      </c>
    </row>
    <row r="13" spans="1:48" customFormat="1" ht="19.95" customHeight="1" x14ac:dyDescent="0.25">
      <c r="A13" s="68">
        <v>40137</v>
      </c>
      <c r="B13" s="68" t="str">
        <f>VLOOKUP(C13,'[2]SU List with Assignment Master'!$F$2:$G$128,2,FALSE)</f>
        <v>South 5</v>
      </c>
      <c r="C13" s="68" t="s">
        <v>133</v>
      </c>
      <c r="D13" s="68" t="s">
        <v>132</v>
      </c>
      <c r="E13" s="68" t="s">
        <v>18</v>
      </c>
      <c r="F13" s="68">
        <v>4</v>
      </c>
      <c r="G13" s="1">
        <v>1440</v>
      </c>
      <c r="H13" s="1">
        <v>368</v>
      </c>
      <c r="I13" s="1">
        <v>20</v>
      </c>
      <c r="J13" s="1">
        <v>1828</v>
      </c>
      <c r="K13" s="90">
        <v>1808</v>
      </c>
      <c r="L13" s="69">
        <v>457</v>
      </c>
      <c r="M13" s="91">
        <v>452</v>
      </c>
      <c r="N13" s="70">
        <v>9335</v>
      </c>
      <c r="O13" s="70">
        <v>1188.2</v>
      </c>
      <c r="P13" s="70">
        <v>0</v>
      </c>
      <c r="Q13" s="70">
        <v>0</v>
      </c>
      <c r="R13" s="70">
        <v>36.56</v>
      </c>
      <c r="S13" s="70" t="s">
        <v>64</v>
      </c>
      <c r="T13" s="70" t="s">
        <v>63</v>
      </c>
      <c r="U13" s="70">
        <v>1224.76</v>
      </c>
      <c r="V13" s="70">
        <v>8110.24</v>
      </c>
      <c r="W13" s="68">
        <v>8110.24</v>
      </c>
      <c r="X13" s="68">
        <v>0</v>
      </c>
      <c r="Y13" s="68" t="s">
        <v>64</v>
      </c>
      <c r="Z13" s="68" t="s">
        <v>206</v>
      </c>
      <c r="AA13" s="68">
        <v>1</v>
      </c>
      <c r="AB13" s="68">
        <v>0</v>
      </c>
      <c r="AC13" s="1">
        <v>1</v>
      </c>
      <c r="AD13" s="1" t="s">
        <v>63</v>
      </c>
      <c r="AE13" s="68">
        <v>3</v>
      </c>
      <c r="AF13" s="68">
        <v>0</v>
      </c>
      <c r="AG13" s="1">
        <v>55</v>
      </c>
      <c r="AH13" s="68">
        <v>0</v>
      </c>
      <c r="AI13" s="69">
        <v>4</v>
      </c>
      <c r="AJ13" s="1">
        <v>4</v>
      </c>
      <c r="AK13" s="70">
        <v>254</v>
      </c>
      <c r="AL13" s="70">
        <v>104.33329999999999</v>
      </c>
      <c r="AM13">
        <v>313</v>
      </c>
      <c r="AN13">
        <v>1607</v>
      </c>
      <c r="AO13">
        <v>1607</v>
      </c>
      <c r="AQ13" t="s">
        <v>64</v>
      </c>
      <c r="AR13">
        <v>4</v>
      </c>
      <c r="AS13">
        <v>4</v>
      </c>
      <c r="AT13">
        <v>100</v>
      </c>
      <c r="AU13">
        <v>457</v>
      </c>
      <c r="AV13">
        <v>360</v>
      </c>
    </row>
    <row r="14" spans="1:48" customFormat="1" ht="19.95" customHeight="1" x14ac:dyDescent="0.25">
      <c r="A14" s="68">
        <v>40186</v>
      </c>
      <c r="B14" s="68" t="str">
        <f>VLOOKUP(C14,'[2]SU List with Assignment Master'!$F$2:$G$128,2,FALSE)</f>
        <v>South 5</v>
      </c>
      <c r="C14" s="68" t="s">
        <v>133</v>
      </c>
      <c r="D14" s="68" t="s">
        <v>132</v>
      </c>
      <c r="E14" s="68" t="s">
        <v>24</v>
      </c>
      <c r="F14" s="68">
        <v>3</v>
      </c>
      <c r="G14" s="1">
        <v>828</v>
      </c>
      <c r="H14" s="1">
        <v>-75</v>
      </c>
      <c r="I14" s="1">
        <v>14</v>
      </c>
      <c r="J14" s="1">
        <v>767</v>
      </c>
      <c r="K14" s="90">
        <v>753</v>
      </c>
      <c r="L14" s="69">
        <v>255.66669999999999</v>
      </c>
      <c r="M14" s="91">
        <v>251</v>
      </c>
      <c r="N14" s="70">
        <v>3931</v>
      </c>
      <c r="O14" s="70">
        <v>498.55</v>
      </c>
      <c r="P14" s="70">
        <v>0</v>
      </c>
      <c r="Q14" s="70">
        <v>0</v>
      </c>
      <c r="R14" s="70">
        <v>15.34</v>
      </c>
      <c r="S14" s="70" t="s">
        <v>64</v>
      </c>
      <c r="T14" s="70" t="s">
        <v>63</v>
      </c>
      <c r="U14" s="70">
        <v>513.89</v>
      </c>
      <c r="V14" s="70">
        <v>3417.11</v>
      </c>
      <c r="W14" s="68">
        <v>3417.11</v>
      </c>
      <c r="X14" s="68">
        <v>0</v>
      </c>
      <c r="Y14" s="68" t="s">
        <v>64</v>
      </c>
      <c r="Z14" s="68" t="s">
        <v>205</v>
      </c>
      <c r="AA14" s="68">
        <v>1</v>
      </c>
      <c r="AB14" s="68">
        <v>0</v>
      </c>
      <c r="AC14" s="1">
        <v>1</v>
      </c>
      <c r="AD14" s="1" t="s">
        <v>63</v>
      </c>
      <c r="AE14" s="68">
        <v>3</v>
      </c>
      <c r="AF14" s="68">
        <v>0</v>
      </c>
      <c r="AG14" s="1">
        <v>41</v>
      </c>
      <c r="AH14" s="68">
        <v>0</v>
      </c>
      <c r="AI14" s="69">
        <v>12</v>
      </c>
      <c r="AJ14" s="1">
        <v>12</v>
      </c>
      <c r="AK14" s="70">
        <v>228</v>
      </c>
      <c r="AL14" s="70">
        <v>93.666700000000006</v>
      </c>
      <c r="AM14">
        <v>281</v>
      </c>
      <c r="AN14">
        <v>1466</v>
      </c>
      <c r="AO14">
        <v>1466</v>
      </c>
      <c r="AP14">
        <v>0</v>
      </c>
      <c r="AQ14" t="s">
        <v>64</v>
      </c>
      <c r="AR14">
        <v>3</v>
      </c>
      <c r="AS14">
        <v>3</v>
      </c>
      <c r="AT14">
        <v>100</v>
      </c>
      <c r="AU14">
        <v>255.66669999999999</v>
      </c>
      <c r="AV14">
        <v>276</v>
      </c>
    </row>
    <row r="15" spans="1:48" customFormat="1" ht="19.95" customHeight="1" x14ac:dyDescent="0.25">
      <c r="A15" s="68">
        <v>40247</v>
      </c>
      <c r="B15" s="68" t="str">
        <f>VLOOKUP(C15,'[2]SU List with Assignment Master'!$F$2:$G$128,2,FALSE)</f>
        <v>South 5</v>
      </c>
      <c r="C15" s="68" t="s">
        <v>133</v>
      </c>
      <c r="D15" s="68" t="s">
        <v>132</v>
      </c>
      <c r="E15" s="68" t="s">
        <v>60</v>
      </c>
      <c r="F15" s="68">
        <v>0</v>
      </c>
      <c r="G15" s="1">
        <v>0</v>
      </c>
      <c r="H15" s="1">
        <v>0</v>
      </c>
      <c r="I15" s="1">
        <v>0</v>
      </c>
      <c r="J15" s="1">
        <v>0</v>
      </c>
      <c r="K15" s="90">
        <v>0</v>
      </c>
      <c r="L15" s="69">
        <v>0</v>
      </c>
      <c r="M15" s="91" t="e">
        <v>#DIV/0!</v>
      </c>
      <c r="N15" s="70">
        <v>0</v>
      </c>
      <c r="O15" s="70">
        <v>0</v>
      </c>
      <c r="P15" s="70">
        <v>0</v>
      </c>
      <c r="Q15" s="70">
        <v>0</v>
      </c>
      <c r="R15" s="70">
        <v>0</v>
      </c>
      <c r="S15" s="70" t="s">
        <v>64</v>
      </c>
      <c r="T15" s="70" t="s">
        <v>64</v>
      </c>
      <c r="U15" s="70">
        <v>0</v>
      </c>
      <c r="V15" s="70">
        <v>0</v>
      </c>
      <c r="W15" s="68">
        <v>0</v>
      </c>
      <c r="X15" s="68">
        <v>0</v>
      </c>
      <c r="Y15" s="68" t="s">
        <v>64</v>
      </c>
      <c r="Z15" s="68" t="s">
        <v>207</v>
      </c>
      <c r="AA15" s="68">
        <v>0</v>
      </c>
      <c r="AB15" s="68">
        <v>1</v>
      </c>
      <c r="AC15" s="1">
        <v>1</v>
      </c>
      <c r="AD15" s="1" t="s">
        <v>63</v>
      </c>
      <c r="AE15" s="68">
        <v>0</v>
      </c>
      <c r="AF15" s="68">
        <v>0</v>
      </c>
      <c r="AG15" s="1">
        <v>0</v>
      </c>
      <c r="AH15" s="68">
        <v>0</v>
      </c>
      <c r="AI15" s="69">
        <v>0</v>
      </c>
      <c r="AJ15" s="1">
        <v>0</v>
      </c>
      <c r="AK15" s="70">
        <v>0</v>
      </c>
      <c r="AL15" s="70">
        <v>0</v>
      </c>
      <c r="AM15">
        <v>0</v>
      </c>
      <c r="AN15">
        <v>0</v>
      </c>
      <c r="AO15">
        <v>0</v>
      </c>
      <c r="AQ15" t="s">
        <v>64</v>
      </c>
      <c r="AR15">
        <v>2</v>
      </c>
      <c r="AS15">
        <v>0</v>
      </c>
      <c r="AT15">
        <v>0</v>
      </c>
      <c r="AU15">
        <v>0</v>
      </c>
      <c r="AV15">
        <v>0</v>
      </c>
    </row>
    <row r="16" spans="1:48" customFormat="1" ht="19.95" customHeight="1" x14ac:dyDescent="0.25">
      <c r="A16" s="68">
        <v>40249</v>
      </c>
      <c r="B16" s="68" t="str">
        <f>VLOOKUP(C16,'[2]SU List with Assignment Master'!$F$2:$G$128,2,FALSE)</f>
        <v>South 5</v>
      </c>
      <c r="C16" s="68" t="s">
        <v>133</v>
      </c>
      <c r="D16" s="68" t="s">
        <v>132</v>
      </c>
      <c r="E16" s="68" t="s">
        <v>60</v>
      </c>
      <c r="F16" s="68">
        <v>4</v>
      </c>
      <c r="G16" s="1">
        <v>2196</v>
      </c>
      <c r="H16" s="1">
        <v>106</v>
      </c>
      <c r="I16" s="1">
        <v>7</v>
      </c>
      <c r="J16" s="1">
        <v>2309</v>
      </c>
      <c r="K16" s="90">
        <v>2302</v>
      </c>
      <c r="L16" s="69">
        <v>577.25</v>
      </c>
      <c r="M16" s="91">
        <v>575.5</v>
      </c>
      <c r="N16" s="70">
        <v>11838</v>
      </c>
      <c r="O16" s="70">
        <v>1500.85</v>
      </c>
      <c r="P16" s="70">
        <v>0</v>
      </c>
      <c r="Q16" s="70">
        <v>0</v>
      </c>
      <c r="R16" s="70">
        <v>46.18</v>
      </c>
      <c r="S16" s="70" t="s">
        <v>64</v>
      </c>
      <c r="T16" s="70" t="s">
        <v>63</v>
      </c>
      <c r="U16" s="70">
        <v>1547.03</v>
      </c>
      <c r="V16" s="70">
        <v>10290.969999999999</v>
      </c>
      <c r="W16" s="68">
        <v>10290.969999999999</v>
      </c>
      <c r="X16" s="68">
        <v>0</v>
      </c>
      <c r="Y16" s="68" t="s">
        <v>64</v>
      </c>
      <c r="Z16" s="68" t="s">
        <v>208</v>
      </c>
      <c r="AA16" s="68">
        <v>1</v>
      </c>
      <c r="AB16" s="68">
        <v>0</v>
      </c>
      <c r="AC16" s="1">
        <v>1</v>
      </c>
      <c r="AD16" s="1" t="s">
        <v>63</v>
      </c>
      <c r="AE16" s="68">
        <v>4</v>
      </c>
      <c r="AF16" s="68">
        <v>0</v>
      </c>
      <c r="AG16" s="1">
        <v>50</v>
      </c>
      <c r="AH16" s="68">
        <v>0</v>
      </c>
      <c r="AI16" s="69">
        <v>7</v>
      </c>
      <c r="AJ16" s="1">
        <v>7</v>
      </c>
      <c r="AK16" s="70">
        <v>552</v>
      </c>
      <c r="AL16" s="70">
        <v>152.25</v>
      </c>
      <c r="AM16">
        <v>609</v>
      </c>
      <c r="AN16">
        <v>3109</v>
      </c>
      <c r="AO16">
        <v>3109</v>
      </c>
      <c r="AQ16" t="s">
        <v>64</v>
      </c>
      <c r="AR16">
        <v>4</v>
      </c>
      <c r="AS16">
        <v>4</v>
      </c>
      <c r="AT16">
        <v>100</v>
      </c>
      <c r="AU16">
        <v>577.25</v>
      </c>
      <c r="AV16">
        <v>549</v>
      </c>
    </row>
    <row r="17" spans="1:48" customFormat="1" ht="19.95" customHeight="1" x14ac:dyDescent="0.25">
      <c r="A17" s="68">
        <v>40601</v>
      </c>
      <c r="B17" s="68" t="str">
        <f>VLOOKUP(C17,'[2]SU List with Assignment Master'!$F$2:$G$128,2,FALSE)</f>
        <v>South 5</v>
      </c>
      <c r="C17" s="68" t="s">
        <v>133</v>
      </c>
      <c r="D17" s="68" t="s">
        <v>132</v>
      </c>
      <c r="E17" s="68" t="s">
        <v>18</v>
      </c>
      <c r="F17" s="68">
        <v>4</v>
      </c>
      <c r="G17" s="1">
        <v>1128</v>
      </c>
      <c r="H17" s="1">
        <v>-419</v>
      </c>
      <c r="I17" s="1">
        <v>0</v>
      </c>
      <c r="J17" s="1">
        <v>709</v>
      </c>
      <c r="K17" s="90">
        <v>709</v>
      </c>
      <c r="L17" s="69">
        <v>177.25</v>
      </c>
      <c r="M17" s="91">
        <v>177.3</v>
      </c>
      <c r="N17" s="70">
        <v>3619</v>
      </c>
      <c r="O17" s="70">
        <v>460.85</v>
      </c>
      <c r="P17" s="70">
        <v>0</v>
      </c>
      <c r="Q17" s="70">
        <v>0</v>
      </c>
      <c r="R17" s="70">
        <v>14.18</v>
      </c>
      <c r="S17" s="70" t="s">
        <v>64</v>
      </c>
      <c r="T17" s="70" t="s">
        <v>63</v>
      </c>
      <c r="U17" s="70">
        <v>475.03</v>
      </c>
      <c r="V17" s="70">
        <v>3143.97</v>
      </c>
      <c r="W17" s="68">
        <v>3143.97</v>
      </c>
      <c r="X17" s="68">
        <v>0</v>
      </c>
      <c r="Y17" s="68" t="s">
        <v>64</v>
      </c>
      <c r="Z17" s="68" t="s">
        <v>209</v>
      </c>
      <c r="AA17" s="68">
        <v>1</v>
      </c>
      <c r="AB17" s="68">
        <v>0</v>
      </c>
      <c r="AC17" s="1">
        <v>1</v>
      </c>
      <c r="AD17" s="1" t="s">
        <v>63</v>
      </c>
      <c r="AE17" s="68">
        <v>1</v>
      </c>
      <c r="AF17" s="68">
        <v>0</v>
      </c>
      <c r="AG17" s="1">
        <v>0</v>
      </c>
      <c r="AH17" s="68">
        <v>0</v>
      </c>
      <c r="AI17" s="69">
        <v>0</v>
      </c>
      <c r="AJ17" s="1">
        <v>0</v>
      </c>
      <c r="AK17" s="70">
        <v>46</v>
      </c>
      <c r="AL17" s="70">
        <v>46</v>
      </c>
      <c r="AM17">
        <v>46</v>
      </c>
      <c r="AN17">
        <v>234</v>
      </c>
      <c r="AO17">
        <v>234</v>
      </c>
      <c r="AQ17" t="s">
        <v>64</v>
      </c>
      <c r="AR17">
        <v>5</v>
      </c>
      <c r="AS17">
        <v>4</v>
      </c>
      <c r="AT17">
        <v>80</v>
      </c>
      <c r="AU17">
        <v>141.80000000000001</v>
      </c>
      <c r="AV17">
        <v>282</v>
      </c>
    </row>
    <row r="18" spans="1:48" customFormat="1" ht="19.95" customHeight="1" x14ac:dyDescent="0.25">
      <c r="A18" s="68">
        <v>40740</v>
      </c>
      <c r="B18" s="68" t="str">
        <f>VLOOKUP(C18,'[2]SU List with Assignment Master'!$F$2:$G$128,2,FALSE)</f>
        <v>South 5</v>
      </c>
      <c r="C18" s="68" t="s">
        <v>133</v>
      </c>
      <c r="D18" s="68" t="s">
        <v>132</v>
      </c>
      <c r="E18" s="68" t="s">
        <v>60</v>
      </c>
      <c r="F18" s="68">
        <v>6</v>
      </c>
      <c r="G18" s="1">
        <v>2172</v>
      </c>
      <c r="H18" s="1">
        <v>622</v>
      </c>
      <c r="I18" s="1">
        <v>65</v>
      </c>
      <c r="J18" s="1">
        <v>2859</v>
      </c>
      <c r="K18" s="90">
        <v>2794</v>
      </c>
      <c r="L18" s="69">
        <v>476.5</v>
      </c>
      <c r="M18" s="91">
        <v>465.7</v>
      </c>
      <c r="N18" s="70">
        <v>14607</v>
      </c>
      <c r="O18" s="70">
        <v>1858.35</v>
      </c>
      <c r="P18" s="70">
        <v>0</v>
      </c>
      <c r="Q18" s="70">
        <v>0</v>
      </c>
      <c r="R18" s="70">
        <v>0</v>
      </c>
      <c r="S18" s="70" t="s">
        <v>64</v>
      </c>
      <c r="T18" s="70" t="s">
        <v>64</v>
      </c>
      <c r="U18" s="70">
        <v>1858.35</v>
      </c>
      <c r="V18" s="70">
        <v>12748.65</v>
      </c>
      <c r="W18" s="68">
        <v>12748.65</v>
      </c>
      <c r="X18" s="68">
        <v>0</v>
      </c>
      <c r="Y18" s="68" t="s">
        <v>64</v>
      </c>
      <c r="Z18" s="68" t="s">
        <v>210</v>
      </c>
      <c r="AA18" s="68">
        <v>1</v>
      </c>
      <c r="AB18" s="68">
        <v>0</v>
      </c>
      <c r="AC18" s="1">
        <v>1</v>
      </c>
      <c r="AD18" s="1" t="s">
        <v>63</v>
      </c>
      <c r="AE18" s="68">
        <v>3</v>
      </c>
      <c r="AF18" s="68">
        <v>0</v>
      </c>
      <c r="AG18" s="1">
        <v>108</v>
      </c>
      <c r="AH18" s="68">
        <v>0</v>
      </c>
      <c r="AI18" s="69">
        <v>41</v>
      </c>
      <c r="AJ18" s="1">
        <v>41</v>
      </c>
      <c r="AK18" s="70">
        <v>248</v>
      </c>
      <c r="AL18" s="70">
        <v>132.33330000000001</v>
      </c>
      <c r="AM18">
        <v>397</v>
      </c>
      <c r="AN18">
        <v>2030</v>
      </c>
      <c r="AO18">
        <v>2030</v>
      </c>
      <c r="AQ18" t="s">
        <v>64</v>
      </c>
      <c r="AR18">
        <v>6</v>
      </c>
      <c r="AS18">
        <v>6</v>
      </c>
      <c r="AT18">
        <v>100</v>
      </c>
      <c r="AU18">
        <v>476.5</v>
      </c>
      <c r="AV18">
        <v>362</v>
      </c>
    </row>
    <row r="19" spans="1:48" customFormat="1" ht="19.95" customHeight="1" x14ac:dyDescent="0.25">
      <c r="A19" s="68">
        <v>40749</v>
      </c>
      <c r="B19" s="68" t="str">
        <f>VLOOKUP(C19,'[2]SU List with Assignment Master'!$F$2:$G$128,2,FALSE)</f>
        <v>South 5</v>
      </c>
      <c r="C19" s="68" t="s">
        <v>133</v>
      </c>
      <c r="D19" s="68" t="s">
        <v>132</v>
      </c>
      <c r="E19" s="68" t="s">
        <v>20</v>
      </c>
      <c r="F19" s="68">
        <v>8</v>
      </c>
      <c r="G19" s="1">
        <v>2508</v>
      </c>
      <c r="H19" s="1">
        <v>495</v>
      </c>
      <c r="I19" s="1">
        <v>25</v>
      </c>
      <c r="J19" s="1">
        <v>3028</v>
      </c>
      <c r="K19" s="90">
        <v>3003</v>
      </c>
      <c r="L19" s="69">
        <v>378.5</v>
      </c>
      <c r="M19" s="91">
        <v>375.4</v>
      </c>
      <c r="N19" s="70">
        <v>15631</v>
      </c>
      <c r="O19" s="70">
        <v>1968.2</v>
      </c>
      <c r="P19" s="70">
        <v>0</v>
      </c>
      <c r="Q19" s="70">
        <v>0</v>
      </c>
      <c r="R19" s="70">
        <v>60.56</v>
      </c>
      <c r="S19" s="70" t="s">
        <v>64</v>
      </c>
      <c r="T19" s="70" t="s">
        <v>63</v>
      </c>
      <c r="U19" s="70">
        <v>2028.76</v>
      </c>
      <c r="V19" s="70">
        <v>13602.24</v>
      </c>
      <c r="W19" s="68">
        <v>13602.24</v>
      </c>
      <c r="X19" s="68">
        <v>0</v>
      </c>
      <c r="Y19" s="68" t="s">
        <v>64</v>
      </c>
      <c r="Z19" s="68" t="s">
        <v>211</v>
      </c>
      <c r="AA19" s="68">
        <v>1</v>
      </c>
      <c r="AB19" s="68">
        <v>0</v>
      </c>
      <c r="AC19" s="1">
        <v>1</v>
      </c>
      <c r="AD19" s="1" t="s">
        <v>63</v>
      </c>
      <c r="AE19" s="68">
        <v>5</v>
      </c>
      <c r="AF19" s="68">
        <v>0</v>
      </c>
      <c r="AG19" s="1">
        <v>97</v>
      </c>
      <c r="AH19" s="68">
        <v>0</v>
      </c>
      <c r="AI19" s="69">
        <v>25</v>
      </c>
      <c r="AJ19" s="1">
        <v>25</v>
      </c>
      <c r="AK19" s="70">
        <v>493</v>
      </c>
      <c r="AL19" s="70">
        <v>123</v>
      </c>
      <c r="AM19">
        <v>615</v>
      </c>
      <c r="AN19">
        <v>3158</v>
      </c>
      <c r="AO19">
        <v>3158</v>
      </c>
      <c r="AQ19" t="s">
        <v>64</v>
      </c>
      <c r="AR19">
        <v>9</v>
      </c>
      <c r="AS19">
        <v>7</v>
      </c>
      <c r="AT19">
        <v>88.888888888888886</v>
      </c>
      <c r="AU19">
        <v>336.44439999999997</v>
      </c>
      <c r="AV19">
        <v>358.28570000000002</v>
      </c>
    </row>
    <row r="20" spans="1:48" customFormat="1" ht="19.95" customHeight="1" x14ac:dyDescent="0.25">
      <c r="A20" s="68">
        <v>40904</v>
      </c>
      <c r="B20" s="68" t="str">
        <f>VLOOKUP(C20,'[2]SU List with Assignment Master'!$F$2:$G$128,2,FALSE)</f>
        <v>South 5</v>
      </c>
      <c r="C20" s="68" t="s">
        <v>133</v>
      </c>
      <c r="D20" s="68" t="s">
        <v>132</v>
      </c>
      <c r="E20" s="68" t="s">
        <v>60</v>
      </c>
      <c r="F20" s="68">
        <v>2</v>
      </c>
      <c r="G20" s="1">
        <v>1332</v>
      </c>
      <c r="H20" s="1">
        <v>143</v>
      </c>
      <c r="I20" s="1">
        <v>1</v>
      </c>
      <c r="J20" s="1">
        <v>1476</v>
      </c>
      <c r="K20" s="90">
        <v>1475</v>
      </c>
      <c r="L20" s="69">
        <v>738</v>
      </c>
      <c r="M20" s="91">
        <v>737.5</v>
      </c>
      <c r="N20" s="70">
        <v>7490</v>
      </c>
      <c r="O20" s="70">
        <v>959.4</v>
      </c>
      <c r="P20" s="70">
        <v>0</v>
      </c>
      <c r="Q20" s="70">
        <v>0</v>
      </c>
      <c r="R20" s="70">
        <v>0</v>
      </c>
      <c r="S20" s="70" t="s">
        <v>64</v>
      </c>
      <c r="T20" s="70" t="s">
        <v>64</v>
      </c>
      <c r="U20" s="70">
        <v>959.4</v>
      </c>
      <c r="V20" s="70">
        <v>6530.6</v>
      </c>
      <c r="W20" s="68">
        <v>6530.6</v>
      </c>
      <c r="X20" s="68">
        <v>0</v>
      </c>
      <c r="Y20" s="68" t="s">
        <v>64</v>
      </c>
      <c r="Z20" s="68" t="s">
        <v>212</v>
      </c>
      <c r="AA20" s="68">
        <v>1</v>
      </c>
      <c r="AB20" s="68">
        <v>0</v>
      </c>
      <c r="AC20" s="1">
        <v>1</v>
      </c>
      <c r="AD20" s="1" t="s">
        <v>63</v>
      </c>
      <c r="AE20" s="68">
        <v>2</v>
      </c>
      <c r="AF20" s="68">
        <v>0</v>
      </c>
      <c r="AG20" s="1">
        <v>0</v>
      </c>
      <c r="AH20" s="68">
        <v>0</v>
      </c>
      <c r="AI20" s="69">
        <v>1</v>
      </c>
      <c r="AJ20" s="1">
        <v>1</v>
      </c>
      <c r="AK20" s="70">
        <v>93</v>
      </c>
      <c r="AL20" s="70">
        <v>47</v>
      </c>
      <c r="AM20">
        <v>94</v>
      </c>
      <c r="AN20">
        <v>476</v>
      </c>
      <c r="AO20">
        <v>476</v>
      </c>
      <c r="AQ20" t="s">
        <v>64</v>
      </c>
      <c r="AR20">
        <v>6</v>
      </c>
      <c r="AS20">
        <v>2</v>
      </c>
      <c r="AT20">
        <v>33.333333333333343</v>
      </c>
      <c r="AU20">
        <v>246</v>
      </c>
      <c r="AV20">
        <v>666</v>
      </c>
    </row>
    <row r="21" spans="1:48" customFormat="1" ht="19.95" customHeight="1" x14ac:dyDescent="0.25">
      <c r="A21" s="68">
        <v>41214</v>
      </c>
      <c r="B21" s="68" t="str">
        <f>VLOOKUP(C21,'[2]SU List with Assignment Master'!$F$2:$G$128,2,FALSE)</f>
        <v>South 5</v>
      </c>
      <c r="C21" s="68" t="s">
        <v>133</v>
      </c>
      <c r="D21" s="68" t="s">
        <v>132</v>
      </c>
      <c r="E21" s="68" t="s">
        <v>60</v>
      </c>
      <c r="F21" s="68">
        <v>4</v>
      </c>
      <c r="G21" s="1">
        <v>0</v>
      </c>
      <c r="H21" s="1">
        <v>512</v>
      </c>
      <c r="I21" s="1">
        <v>3</v>
      </c>
      <c r="J21" s="1">
        <v>515</v>
      </c>
      <c r="K21" s="90">
        <v>512</v>
      </c>
      <c r="L21" s="69">
        <v>128.75</v>
      </c>
      <c r="M21" s="91">
        <v>128</v>
      </c>
      <c r="N21" s="70">
        <v>2637</v>
      </c>
      <c r="O21" s="70">
        <v>334.75</v>
      </c>
      <c r="P21" s="70">
        <v>0</v>
      </c>
      <c r="Q21" s="70">
        <v>0</v>
      </c>
      <c r="R21" s="70">
        <v>0</v>
      </c>
      <c r="S21" s="70" t="s">
        <v>64</v>
      </c>
      <c r="T21" s="70" t="s">
        <v>64</v>
      </c>
      <c r="U21" s="70">
        <v>334.75</v>
      </c>
      <c r="V21" s="70">
        <v>2302.25</v>
      </c>
      <c r="W21" s="68">
        <v>2302.25</v>
      </c>
      <c r="X21" s="68">
        <v>0</v>
      </c>
      <c r="Y21" s="68" t="s">
        <v>64</v>
      </c>
      <c r="Z21" s="68" t="s">
        <v>213</v>
      </c>
      <c r="AA21" s="68">
        <v>1</v>
      </c>
      <c r="AB21" s="68">
        <v>0</v>
      </c>
      <c r="AC21" s="1">
        <v>1</v>
      </c>
      <c r="AD21" s="1" t="s">
        <v>63</v>
      </c>
      <c r="AE21" s="68">
        <v>0</v>
      </c>
      <c r="AF21" s="68">
        <v>0</v>
      </c>
      <c r="AG21" s="1">
        <v>0</v>
      </c>
      <c r="AH21" s="68">
        <v>0</v>
      </c>
      <c r="AI21" s="69">
        <v>0</v>
      </c>
      <c r="AJ21" s="1">
        <v>0</v>
      </c>
      <c r="AK21" s="70">
        <v>0</v>
      </c>
      <c r="AL21" s="70">
        <v>0</v>
      </c>
      <c r="AM21">
        <v>0</v>
      </c>
      <c r="AN21">
        <v>0</v>
      </c>
      <c r="AO21">
        <v>0</v>
      </c>
      <c r="AQ21" t="s">
        <v>64</v>
      </c>
      <c r="AR21">
        <v>10</v>
      </c>
      <c r="AS21">
        <v>0</v>
      </c>
      <c r="AT21">
        <v>40</v>
      </c>
      <c r="AU21">
        <v>51.5</v>
      </c>
      <c r="AV21">
        <v>0</v>
      </c>
    </row>
    <row r="22" spans="1:48" customFormat="1" ht="19.95" customHeight="1" x14ac:dyDescent="0.25">
      <c r="A22" s="68">
        <v>41219</v>
      </c>
      <c r="B22" s="68" t="str">
        <f>VLOOKUP(C22,'[2]SU List with Assignment Master'!$F$2:$G$128,2,FALSE)</f>
        <v>South 5</v>
      </c>
      <c r="C22" s="68" t="s">
        <v>133</v>
      </c>
      <c r="D22" s="68" t="s">
        <v>132</v>
      </c>
      <c r="E22" s="68" t="s">
        <v>60</v>
      </c>
      <c r="F22" s="68">
        <v>8</v>
      </c>
      <c r="G22" s="1">
        <v>2208</v>
      </c>
      <c r="H22" s="1">
        <v>1477</v>
      </c>
      <c r="I22" s="1">
        <v>77</v>
      </c>
      <c r="J22" s="1">
        <v>3762</v>
      </c>
      <c r="K22" s="90">
        <v>3685</v>
      </c>
      <c r="L22" s="69">
        <v>470.25</v>
      </c>
      <c r="M22" s="91">
        <v>460.6</v>
      </c>
      <c r="N22" s="70">
        <v>19240</v>
      </c>
      <c r="O22" s="70">
        <v>2445.3000000000002</v>
      </c>
      <c r="P22" s="70">
        <v>0</v>
      </c>
      <c r="Q22" s="70">
        <v>0</v>
      </c>
      <c r="R22" s="70">
        <v>75.239999999999995</v>
      </c>
      <c r="S22" s="70" t="s">
        <v>64</v>
      </c>
      <c r="T22" s="70" t="s">
        <v>63</v>
      </c>
      <c r="U22" s="70">
        <v>2520.54</v>
      </c>
      <c r="V22" s="70">
        <v>16719.46</v>
      </c>
      <c r="W22" s="68">
        <v>16719.46</v>
      </c>
      <c r="X22" s="68">
        <v>0</v>
      </c>
      <c r="Y22" s="68" t="s">
        <v>64</v>
      </c>
      <c r="Z22" s="68" t="s">
        <v>214</v>
      </c>
      <c r="AA22" s="68">
        <v>1</v>
      </c>
      <c r="AB22" s="68">
        <v>0</v>
      </c>
      <c r="AC22" s="1">
        <v>1</v>
      </c>
      <c r="AD22" s="1" t="s">
        <v>63</v>
      </c>
      <c r="AE22" s="68">
        <v>5</v>
      </c>
      <c r="AF22" s="68">
        <v>0</v>
      </c>
      <c r="AG22" s="1">
        <v>66</v>
      </c>
      <c r="AH22" s="68">
        <v>0</v>
      </c>
      <c r="AI22" s="69">
        <v>28</v>
      </c>
      <c r="AJ22" s="1">
        <v>28</v>
      </c>
      <c r="AK22" s="70">
        <v>919</v>
      </c>
      <c r="AL22" s="70">
        <v>202.6</v>
      </c>
      <c r="AM22">
        <v>1013</v>
      </c>
      <c r="AN22">
        <v>5183</v>
      </c>
      <c r="AO22">
        <v>5183</v>
      </c>
      <c r="AQ22" t="s">
        <v>64</v>
      </c>
      <c r="AR22">
        <v>12</v>
      </c>
      <c r="AS22">
        <v>8</v>
      </c>
      <c r="AT22">
        <v>66.666666666666671</v>
      </c>
      <c r="AU22">
        <v>313.5</v>
      </c>
      <c r="AV22">
        <v>276</v>
      </c>
    </row>
    <row r="23" spans="1:48" customFormat="1" ht="19.95" customHeight="1" x14ac:dyDescent="0.25">
      <c r="A23" s="68">
        <v>41312</v>
      </c>
      <c r="B23" s="68" t="str">
        <f>VLOOKUP(C23,'[2]SU List with Assignment Master'!$F$2:$G$128,2,FALSE)</f>
        <v>South 5</v>
      </c>
      <c r="C23" s="68" t="s">
        <v>133</v>
      </c>
      <c r="D23" s="68" t="s">
        <v>132</v>
      </c>
      <c r="E23" s="68" t="s">
        <v>19</v>
      </c>
      <c r="F23" s="68">
        <v>4</v>
      </c>
      <c r="G23" s="1">
        <v>768</v>
      </c>
      <c r="H23" s="1">
        <v>876</v>
      </c>
      <c r="I23" s="1">
        <v>2</v>
      </c>
      <c r="J23" s="1">
        <v>1646</v>
      </c>
      <c r="K23" s="90">
        <v>1644</v>
      </c>
      <c r="L23" s="69">
        <v>411.5</v>
      </c>
      <c r="M23" s="91">
        <v>411</v>
      </c>
      <c r="N23" s="70">
        <v>8399</v>
      </c>
      <c r="O23" s="70">
        <v>1069.9000000000001</v>
      </c>
      <c r="P23" s="70">
        <v>0</v>
      </c>
      <c r="Q23" s="70">
        <v>0</v>
      </c>
      <c r="R23" s="70">
        <v>0</v>
      </c>
      <c r="S23" s="70" t="s">
        <v>64</v>
      </c>
      <c r="T23" s="70" t="s">
        <v>64</v>
      </c>
      <c r="U23" s="70">
        <v>1069.9000000000001</v>
      </c>
      <c r="V23" s="70">
        <v>7329.1</v>
      </c>
      <c r="W23" s="68">
        <v>7329.1</v>
      </c>
      <c r="X23" s="68">
        <v>0</v>
      </c>
      <c r="Y23" s="68" t="s">
        <v>64</v>
      </c>
      <c r="Z23" s="68" t="s">
        <v>209</v>
      </c>
      <c r="AA23" s="68">
        <v>1</v>
      </c>
      <c r="AB23" s="68">
        <v>0</v>
      </c>
      <c r="AC23" s="1">
        <v>1</v>
      </c>
      <c r="AD23" s="1" t="s">
        <v>63</v>
      </c>
      <c r="AE23" s="68">
        <v>2</v>
      </c>
      <c r="AF23" s="68">
        <v>0</v>
      </c>
      <c r="AG23" s="1">
        <v>52</v>
      </c>
      <c r="AH23" s="68">
        <v>0</v>
      </c>
      <c r="AI23" s="69">
        <v>2</v>
      </c>
      <c r="AJ23" s="1">
        <v>2</v>
      </c>
      <c r="AK23" s="70">
        <v>89</v>
      </c>
      <c r="AL23" s="70">
        <v>71.5</v>
      </c>
      <c r="AM23">
        <v>143</v>
      </c>
      <c r="AN23">
        <v>732</v>
      </c>
      <c r="AO23">
        <v>732</v>
      </c>
      <c r="AP23">
        <v>0</v>
      </c>
      <c r="AQ23" t="s">
        <v>64</v>
      </c>
      <c r="AR23">
        <v>6</v>
      </c>
      <c r="AS23">
        <v>4</v>
      </c>
      <c r="AT23">
        <v>66.666666666666671</v>
      </c>
      <c r="AU23">
        <v>274.33330000000001</v>
      </c>
      <c r="AV23">
        <v>192</v>
      </c>
    </row>
    <row r="24" spans="1:48" customFormat="1" ht="19.95" customHeight="1" x14ac:dyDescent="0.25">
      <c r="A24" s="68">
        <v>41318</v>
      </c>
      <c r="B24" s="68" t="str">
        <f>VLOOKUP(C24,'[2]SU List with Assignment Master'!$F$2:$G$128,2,FALSE)</f>
        <v>South 5</v>
      </c>
      <c r="C24" s="68" t="s">
        <v>133</v>
      </c>
      <c r="D24" s="68" t="s">
        <v>132</v>
      </c>
      <c r="E24" s="68" t="s">
        <v>18</v>
      </c>
      <c r="F24" s="68">
        <v>0</v>
      </c>
      <c r="G24" s="1">
        <v>0</v>
      </c>
      <c r="H24" s="1">
        <v>0</v>
      </c>
      <c r="I24" s="1">
        <v>0</v>
      </c>
      <c r="J24" s="1">
        <v>0</v>
      </c>
      <c r="K24" s="90">
        <v>0</v>
      </c>
      <c r="L24" s="69">
        <v>0</v>
      </c>
      <c r="M24" s="91" t="e">
        <v>#DIV/0!</v>
      </c>
      <c r="N24" s="70">
        <v>0</v>
      </c>
      <c r="O24" s="70">
        <v>0</v>
      </c>
      <c r="P24" s="70">
        <v>0</v>
      </c>
      <c r="Q24" s="70">
        <v>0</v>
      </c>
      <c r="R24" s="70">
        <v>0</v>
      </c>
      <c r="S24" s="70" t="s">
        <v>64</v>
      </c>
      <c r="T24" s="70" t="s">
        <v>64</v>
      </c>
      <c r="U24" s="70">
        <v>0</v>
      </c>
      <c r="V24" s="70">
        <v>0</v>
      </c>
      <c r="W24" s="68">
        <v>0</v>
      </c>
      <c r="X24" s="68">
        <v>0</v>
      </c>
      <c r="Y24" s="68" t="s">
        <v>64</v>
      </c>
      <c r="Z24" s="68" t="s">
        <v>215</v>
      </c>
      <c r="AA24" s="68">
        <v>0</v>
      </c>
      <c r="AB24" s="68">
        <v>1</v>
      </c>
      <c r="AC24" s="1">
        <v>1</v>
      </c>
      <c r="AD24" s="1" t="s">
        <v>63</v>
      </c>
      <c r="AE24" s="68">
        <v>0</v>
      </c>
      <c r="AF24" s="68">
        <v>0</v>
      </c>
      <c r="AG24" s="1">
        <v>0</v>
      </c>
      <c r="AH24" s="68">
        <v>0</v>
      </c>
      <c r="AI24" s="69">
        <v>0</v>
      </c>
      <c r="AJ24" s="1">
        <v>0</v>
      </c>
      <c r="AK24" s="70">
        <v>0</v>
      </c>
      <c r="AL24" s="70">
        <v>0</v>
      </c>
      <c r="AM24">
        <v>0</v>
      </c>
      <c r="AN24">
        <v>0</v>
      </c>
      <c r="AO24">
        <v>0</v>
      </c>
      <c r="AQ24" t="s">
        <v>64</v>
      </c>
      <c r="AR24">
        <v>2</v>
      </c>
      <c r="AS24">
        <v>0</v>
      </c>
      <c r="AT24">
        <v>0</v>
      </c>
      <c r="AU24">
        <v>0</v>
      </c>
      <c r="AV24">
        <v>0</v>
      </c>
    </row>
    <row r="25" spans="1:48" customFormat="1" ht="19.95" customHeight="1" x14ac:dyDescent="0.25">
      <c r="A25" s="68">
        <v>50710</v>
      </c>
      <c r="B25" s="68" t="str">
        <f>VLOOKUP(C25,'[2]SU List with Assignment Master'!$F$2:$G$128,2,FALSE)</f>
        <v>South 5</v>
      </c>
      <c r="C25" s="68" t="s">
        <v>133</v>
      </c>
      <c r="D25" s="68" t="s">
        <v>132</v>
      </c>
      <c r="E25" s="68" t="s">
        <v>60</v>
      </c>
      <c r="F25" s="68">
        <v>12</v>
      </c>
      <c r="G25" s="1">
        <v>1032</v>
      </c>
      <c r="H25" s="1">
        <v>1351</v>
      </c>
      <c r="I25" s="1">
        <v>22</v>
      </c>
      <c r="J25" s="1">
        <v>2405</v>
      </c>
      <c r="K25" s="90">
        <v>2383</v>
      </c>
      <c r="L25" s="69">
        <v>200.41669999999999</v>
      </c>
      <c r="M25" s="91">
        <v>198.6</v>
      </c>
      <c r="N25" s="70">
        <v>12344</v>
      </c>
      <c r="O25" s="70">
        <v>1563.25</v>
      </c>
      <c r="P25" s="70">
        <v>0</v>
      </c>
      <c r="Q25" s="70">
        <v>0</v>
      </c>
      <c r="R25" s="70">
        <v>48.1</v>
      </c>
      <c r="S25" s="70" t="s">
        <v>64</v>
      </c>
      <c r="T25" s="70" t="s">
        <v>63</v>
      </c>
      <c r="U25" s="70">
        <v>1611.35</v>
      </c>
      <c r="V25" s="70">
        <v>10732.65</v>
      </c>
      <c r="W25" s="68">
        <v>10732.65</v>
      </c>
      <c r="X25" s="68">
        <v>0</v>
      </c>
      <c r="Y25" s="68" t="s">
        <v>64</v>
      </c>
      <c r="Z25" s="68" t="s">
        <v>216</v>
      </c>
      <c r="AA25" s="68">
        <v>1</v>
      </c>
      <c r="AB25" s="68">
        <v>0</v>
      </c>
      <c r="AC25" s="1">
        <v>1</v>
      </c>
      <c r="AD25" s="1" t="s">
        <v>63</v>
      </c>
      <c r="AE25" s="68">
        <v>8</v>
      </c>
      <c r="AF25" s="68">
        <v>0</v>
      </c>
      <c r="AG25" s="1">
        <v>43</v>
      </c>
      <c r="AH25" s="68">
        <v>0</v>
      </c>
      <c r="AI25" s="69">
        <v>22</v>
      </c>
      <c r="AJ25" s="1">
        <v>22</v>
      </c>
      <c r="AK25" s="70">
        <v>487</v>
      </c>
      <c r="AL25" s="70">
        <v>69</v>
      </c>
      <c r="AM25">
        <v>552</v>
      </c>
      <c r="AN25">
        <v>2853</v>
      </c>
      <c r="AO25">
        <v>2853</v>
      </c>
      <c r="AP25">
        <v>1769</v>
      </c>
      <c r="AQ25" t="s">
        <v>64</v>
      </c>
      <c r="AR25">
        <v>13</v>
      </c>
      <c r="AS25">
        <v>8</v>
      </c>
      <c r="AT25">
        <v>92.307692307692307</v>
      </c>
      <c r="AU25">
        <v>185</v>
      </c>
      <c r="AV25">
        <v>129</v>
      </c>
    </row>
    <row r="26" spans="1:48" customFormat="1" ht="19.95" customHeight="1" x14ac:dyDescent="0.25">
      <c r="A26" s="68">
        <v>50716</v>
      </c>
      <c r="B26" s="68" t="str">
        <f>VLOOKUP(C26,'[2]SU List with Assignment Master'!$F$2:$G$128,2,FALSE)</f>
        <v>South 5</v>
      </c>
      <c r="C26" s="68" t="s">
        <v>133</v>
      </c>
      <c r="D26" s="68" t="s">
        <v>132</v>
      </c>
      <c r="E26" s="68" t="s">
        <v>19</v>
      </c>
      <c r="F26" s="68">
        <v>6</v>
      </c>
      <c r="G26" s="1">
        <v>456</v>
      </c>
      <c r="H26" s="1">
        <v>1291</v>
      </c>
      <c r="I26" s="1">
        <v>17</v>
      </c>
      <c r="J26" s="1">
        <v>1764</v>
      </c>
      <c r="K26" s="90">
        <v>1747</v>
      </c>
      <c r="L26" s="69">
        <v>294</v>
      </c>
      <c r="M26" s="91">
        <v>291.2</v>
      </c>
      <c r="N26" s="70">
        <v>9004</v>
      </c>
      <c r="O26" s="70">
        <v>1146.5999999999999</v>
      </c>
      <c r="P26" s="70">
        <v>0</v>
      </c>
      <c r="Q26" s="70">
        <v>0</v>
      </c>
      <c r="R26" s="70">
        <v>0</v>
      </c>
      <c r="S26" s="70" t="s">
        <v>64</v>
      </c>
      <c r="T26" s="70" t="s">
        <v>64</v>
      </c>
      <c r="U26" s="70">
        <v>1146.5999999999999</v>
      </c>
      <c r="V26" s="70">
        <v>7857.4</v>
      </c>
      <c r="W26" s="68">
        <v>7857.4</v>
      </c>
      <c r="X26" s="68">
        <v>0</v>
      </c>
      <c r="Y26" s="68" t="s">
        <v>64</v>
      </c>
      <c r="Z26" s="68" t="s">
        <v>217</v>
      </c>
      <c r="AA26" s="68">
        <v>1</v>
      </c>
      <c r="AB26" s="68">
        <v>0</v>
      </c>
      <c r="AC26" s="1">
        <v>1</v>
      </c>
      <c r="AD26" s="1" t="s">
        <v>63</v>
      </c>
      <c r="AE26" s="68">
        <v>3</v>
      </c>
      <c r="AF26" s="68">
        <v>0</v>
      </c>
      <c r="AG26" s="1">
        <v>79</v>
      </c>
      <c r="AH26" s="68">
        <v>0</v>
      </c>
      <c r="AI26" s="69">
        <v>14</v>
      </c>
      <c r="AJ26" s="1">
        <v>14</v>
      </c>
      <c r="AK26" s="70">
        <v>238</v>
      </c>
      <c r="AL26" s="70">
        <v>110.33329999999999</v>
      </c>
      <c r="AM26">
        <v>331</v>
      </c>
      <c r="AN26">
        <v>1673</v>
      </c>
      <c r="AO26">
        <v>1673</v>
      </c>
      <c r="AQ26" t="s">
        <v>64</v>
      </c>
      <c r="AR26">
        <v>8</v>
      </c>
      <c r="AS26">
        <v>4</v>
      </c>
      <c r="AT26">
        <v>75</v>
      </c>
      <c r="AU26">
        <v>220.5</v>
      </c>
      <c r="AV26">
        <v>114</v>
      </c>
    </row>
    <row r="27" spans="1:48" customFormat="1" ht="19.95" customHeight="1" x14ac:dyDescent="0.25">
      <c r="A27" s="68">
        <v>50718</v>
      </c>
      <c r="B27" s="68" t="str">
        <f>VLOOKUP(C27,'[2]SU List with Assignment Master'!$F$2:$G$128,2,FALSE)</f>
        <v>South 5</v>
      </c>
      <c r="C27" s="68" t="s">
        <v>133</v>
      </c>
      <c r="D27" s="68" t="s">
        <v>132</v>
      </c>
      <c r="E27" s="68" t="s">
        <v>60</v>
      </c>
      <c r="F27" s="68">
        <v>5</v>
      </c>
      <c r="G27" s="1">
        <v>1044</v>
      </c>
      <c r="H27" s="1">
        <v>87</v>
      </c>
      <c r="I27" s="1">
        <v>6</v>
      </c>
      <c r="J27" s="1">
        <v>1137</v>
      </c>
      <c r="K27" s="90">
        <v>1131</v>
      </c>
      <c r="L27" s="69">
        <v>227.4</v>
      </c>
      <c r="M27" s="91">
        <v>226.2</v>
      </c>
      <c r="N27" s="70">
        <v>5807</v>
      </c>
      <c r="O27" s="70">
        <v>739.05</v>
      </c>
      <c r="P27" s="70">
        <v>0</v>
      </c>
      <c r="Q27" s="70">
        <v>0</v>
      </c>
      <c r="R27" s="70">
        <v>22.74</v>
      </c>
      <c r="S27" s="70" t="s">
        <v>64</v>
      </c>
      <c r="T27" s="70" t="s">
        <v>63</v>
      </c>
      <c r="U27" s="70">
        <v>761.79</v>
      </c>
      <c r="V27" s="70">
        <v>5045.21</v>
      </c>
      <c r="W27" s="68">
        <v>5045.21</v>
      </c>
      <c r="X27" s="68">
        <v>0</v>
      </c>
      <c r="Y27" s="68" t="s">
        <v>64</v>
      </c>
      <c r="Z27" s="68" t="s">
        <v>218</v>
      </c>
      <c r="AA27" s="68">
        <v>1</v>
      </c>
      <c r="AB27" s="68">
        <v>0</v>
      </c>
      <c r="AC27" s="1">
        <v>1</v>
      </c>
      <c r="AD27" s="1" t="s">
        <v>63</v>
      </c>
      <c r="AE27" s="68">
        <v>4</v>
      </c>
      <c r="AF27" s="68">
        <v>0</v>
      </c>
      <c r="AG27" s="1">
        <v>18</v>
      </c>
      <c r="AH27" s="68">
        <v>0</v>
      </c>
      <c r="AI27" s="69">
        <v>6</v>
      </c>
      <c r="AJ27" s="1">
        <v>6</v>
      </c>
      <c r="AK27" s="70">
        <v>277</v>
      </c>
      <c r="AL27" s="70">
        <v>75.25</v>
      </c>
      <c r="AM27">
        <v>301</v>
      </c>
      <c r="AN27">
        <v>1548</v>
      </c>
      <c r="AO27">
        <v>1548</v>
      </c>
      <c r="AP27">
        <v>200</v>
      </c>
      <c r="AQ27" t="s">
        <v>64</v>
      </c>
      <c r="AR27">
        <v>6</v>
      </c>
      <c r="AS27">
        <v>5</v>
      </c>
      <c r="AT27">
        <v>83.333333333333329</v>
      </c>
      <c r="AU27">
        <v>189.5</v>
      </c>
      <c r="AV27">
        <v>208.8</v>
      </c>
    </row>
    <row r="28" spans="1:48" s="172" customFormat="1" ht="19.95" customHeight="1" x14ac:dyDescent="0.25">
      <c r="A28" s="166">
        <v>50719</v>
      </c>
      <c r="B28" s="68" t="str">
        <f>VLOOKUP(C28,'[2]SU List with Assignment Master'!$F$2:$G$128,2,FALSE)</f>
        <v>South 5</v>
      </c>
      <c r="C28" s="166" t="s">
        <v>133</v>
      </c>
      <c r="D28" s="166" t="s">
        <v>132</v>
      </c>
      <c r="E28" s="166" t="s">
        <v>60</v>
      </c>
      <c r="F28" s="166">
        <v>6</v>
      </c>
      <c r="G28" s="167">
        <v>1284</v>
      </c>
      <c r="H28" s="167">
        <v>-412</v>
      </c>
      <c r="I28" s="167">
        <v>1</v>
      </c>
      <c r="J28" s="167">
        <v>873</v>
      </c>
      <c r="K28" s="168">
        <v>872</v>
      </c>
      <c r="L28" s="169">
        <v>145.5</v>
      </c>
      <c r="M28" s="170">
        <v>145.30000000000001</v>
      </c>
      <c r="N28" s="171">
        <v>4497</v>
      </c>
      <c r="O28" s="171">
        <v>567.45000000000005</v>
      </c>
      <c r="P28" s="171">
        <v>0</v>
      </c>
      <c r="Q28" s="171">
        <v>0</v>
      </c>
      <c r="R28" s="171">
        <v>0</v>
      </c>
      <c r="S28" s="171" t="s">
        <v>64</v>
      </c>
      <c r="T28" s="171" t="s">
        <v>64</v>
      </c>
      <c r="U28" s="171">
        <v>567.45000000000005</v>
      </c>
      <c r="V28" s="171">
        <v>3929.55</v>
      </c>
      <c r="W28" s="166">
        <v>3929.55</v>
      </c>
      <c r="X28" s="166">
        <v>0</v>
      </c>
      <c r="Y28" s="166" t="s">
        <v>64</v>
      </c>
      <c r="Z28" s="166" t="s">
        <v>219</v>
      </c>
      <c r="AA28" s="166">
        <v>1</v>
      </c>
      <c r="AB28" s="166">
        <v>0</v>
      </c>
      <c r="AC28" s="167">
        <v>1</v>
      </c>
      <c r="AD28" s="167" t="s">
        <v>63</v>
      </c>
      <c r="AE28" s="166">
        <v>6</v>
      </c>
      <c r="AF28" s="166">
        <v>0</v>
      </c>
      <c r="AG28" s="167">
        <v>18</v>
      </c>
      <c r="AH28" s="166">
        <v>0</v>
      </c>
      <c r="AI28" s="169">
        <v>0</v>
      </c>
      <c r="AJ28" s="167">
        <v>0</v>
      </c>
      <c r="AK28" s="171">
        <v>111</v>
      </c>
      <c r="AL28" s="171">
        <v>21.5</v>
      </c>
      <c r="AM28" s="172">
        <v>129</v>
      </c>
      <c r="AN28" s="172">
        <v>661</v>
      </c>
      <c r="AO28" s="172">
        <v>661</v>
      </c>
      <c r="AQ28" s="172" t="s">
        <v>64</v>
      </c>
      <c r="AR28" s="172">
        <v>6</v>
      </c>
      <c r="AS28" s="172">
        <v>6</v>
      </c>
      <c r="AT28" s="172">
        <v>100</v>
      </c>
      <c r="AU28" s="172">
        <v>145.5</v>
      </c>
      <c r="AV28" s="172">
        <v>214</v>
      </c>
    </row>
    <row r="29" spans="1:48" x14ac:dyDescent="0.25">
      <c r="A29" s="55">
        <v>50726</v>
      </c>
      <c r="B29" s="68" t="str">
        <f>VLOOKUP(C29,'[2]SU List with Assignment Master'!$F$2:$G$128,2,FALSE)</f>
        <v>South 5</v>
      </c>
      <c r="C29" s="55" t="s">
        <v>133</v>
      </c>
      <c r="D29" s="55" t="s">
        <v>132</v>
      </c>
      <c r="E29" s="55" t="s">
        <v>60</v>
      </c>
      <c r="F29" s="55">
        <v>13</v>
      </c>
      <c r="G29" s="55">
        <v>0</v>
      </c>
      <c r="H29" s="55">
        <v>1939</v>
      </c>
      <c r="I29" s="55">
        <v>67</v>
      </c>
      <c r="J29" s="56">
        <v>2006</v>
      </c>
      <c r="K29" s="59">
        <v>1939</v>
      </c>
      <c r="L29" s="55">
        <v>154.30770000000001</v>
      </c>
      <c r="M29" s="59">
        <v>149.19999999999999</v>
      </c>
      <c r="N29" s="55">
        <v>10200</v>
      </c>
      <c r="O29" s="55">
        <v>1303.9000000000001</v>
      </c>
      <c r="P29" s="55">
        <v>0</v>
      </c>
      <c r="Q29" s="55">
        <v>0</v>
      </c>
      <c r="R29" s="55">
        <v>40.119999999999997</v>
      </c>
      <c r="S29" s="55" t="s">
        <v>64</v>
      </c>
      <c r="T29" s="55" t="s">
        <v>63</v>
      </c>
      <c r="U29" s="55">
        <v>1344.02</v>
      </c>
      <c r="V29" s="55">
        <v>8855.98</v>
      </c>
      <c r="W29" s="55">
        <v>8855.98</v>
      </c>
      <c r="X29" s="55">
        <v>0</v>
      </c>
      <c r="Y29" s="55" t="s">
        <v>64</v>
      </c>
      <c r="Z29" s="55" t="s">
        <v>220</v>
      </c>
      <c r="AA29" s="55">
        <v>1</v>
      </c>
      <c r="AB29" s="55">
        <v>0</v>
      </c>
      <c r="AC29" s="55">
        <v>1</v>
      </c>
      <c r="AD29" s="55" t="s">
        <v>63</v>
      </c>
      <c r="AE29" s="55">
        <v>3</v>
      </c>
      <c r="AF29" s="55">
        <v>0</v>
      </c>
      <c r="AG29" s="55">
        <v>56</v>
      </c>
      <c r="AH29" s="55">
        <v>0</v>
      </c>
      <c r="AI29" s="55">
        <v>45</v>
      </c>
      <c r="AJ29" s="56">
        <v>45</v>
      </c>
      <c r="AK29" s="55">
        <v>94</v>
      </c>
      <c r="AL29" s="55">
        <v>65</v>
      </c>
      <c r="AM29" s="55">
        <v>195</v>
      </c>
      <c r="AN29" s="55">
        <v>987</v>
      </c>
      <c r="AO29" s="55">
        <v>987</v>
      </c>
      <c r="AQ29" s="55" t="s">
        <v>64</v>
      </c>
      <c r="AR29" s="55">
        <v>13</v>
      </c>
      <c r="AS29" s="55">
        <v>0</v>
      </c>
      <c r="AT29" s="55">
        <v>100</v>
      </c>
      <c r="AU29" s="55">
        <v>154.30770000000001</v>
      </c>
      <c r="AV29" s="55">
        <v>0</v>
      </c>
    </row>
    <row r="30" spans="1:48" x14ac:dyDescent="0.25">
      <c r="A30" s="55">
        <v>50727</v>
      </c>
      <c r="B30" s="68" t="str">
        <f>VLOOKUP(C30,'[2]SU List with Assignment Master'!$F$2:$G$128,2,FALSE)</f>
        <v>South 5</v>
      </c>
      <c r="C30" s="55" t="s">
        <v>133</v>
      </c>
      <c r="D30" s="55" t="s">
        <v>132</v>
      </c>
      <c r="E30" s="55" t="s">
        <v>60</v>
      </c>
      <c r="F30" s="55">
        <v>8</v>
      </c>
      <c r="G30" s="55">
        <v>0</v>
      </c>
      <c r="H30" s="55">
        <v>759</v>
      </c>
      <c r="I30" s="55">
        <v>4</v>
      </c>
      <c r="J30" s="56">
        <v>763</v>
      </c>
      <c r="K30" s="59">
        <v>759</v>
      </c>
      <c r="L30" s="55">
        <v>95.375</v>
      </c>
      <c r="M30" s="59">
        <v>94.9</v>
      </c>
      <c r="N30" s="55">
        <v>3887</v>
      </c>
      <c r="O30" s="55">
        <v>495.95</v>
      </c>
      <c r="P30" s="55">
        <v>0</v>
      </c>
      <c r="Q30" s="55">
        <v>0</v>
      </c>
      <c r="R30" s="55">
        <v>0</v>
      </c>
      <c r="S30" s="55" t="s">
        <v>64</v>
      </c>
      <c r="T30" s="55" t="s">
        <v>64</v>
      </c>
      <c r="U30" s="55">
        <v>495.95</v>
      </c>
      <c r="V30" s="55">
        <v>3391.05</v>
      </c>
      <c r="W30" s="55">
        <v>3887</v>
      </c>
      <c r="X30" s="55">
        <v>-495.95</v>
      </c>
      <c r="Y30" s="55" t="s">
        <v>64</v>
      </c>
      <c r="Z30" s="55" t="s">
        <v>204</v>
      </c>
      <c r="AA30" s="55">
        <v>1</v>
      </c>
      <c r="AB30" s="55">
        <v>0</v>
      </c>
      <c r="AC30" s="55">
        <v>1</v>
      </c>
      <c r="AD30" s="55" t="s">
        <v>63</v>
      </c>
      <c r="AE30" s="55">
        <v>2</v>
      </c>
      <c r="AF30" s="55">
        <v>0</v>
      </c>
      <c r="AG30" s="55">
        <v>12</v>
      </c>
      <c r="AH30" s="55">
        <v>0</v>
      </c>
      <c r="AI30" s="55">
        <v>0</v>
      </c>
      <c r="AJ30" s="56">
        <v>0</v>
      </c>
      <c r="AK30" s="55">
        <v>43</v>
      </c>
      <c r="AL30" s="55">
        <v>27.5</v>
      </c>
      <c r="AM30" s="55">
        <v>55</v>
      </c>
      <c r="AN30" s="55">
        <v>282</v>
      </c>
      <c r="AO30" s="55">
        <v>282</v>
      </c>
      <c r="AP30" s="55">
        <v>0</v>
      </c>
      <c r="AQ30" s="55" t="s">
        <v>64</v>
      </c>
      <c r="AR30" s="55">
        <v>19</v>
      </c>
      <c r="AS30" s="55">
        <v>0</v>
      </c>
      <c r="AT30" s="55">
        <v>42.10526315789474</v>
      </c>
      <c r="AU30" s="55">
        <v>40.157899999999998</v>
      </c>
      <c r="AV30" s="55">
        <v>0</v>
      </c>
    </row>
    <row r="31" spans="1:48" x14ac:dyDescent="0.25">
      <c r="A31" s="55">
        <v>50730</v>
      </c>
      <c r="B31" s="68" t="str">
        <f>VLOOKUP(C31,'[2]SU List with Assignment Master'!$F$2:$G$128,2,FALSE)</f>
        <v>South 5</v>
      </c>
      <c r="C31" s="55" t="s">
        <v>133</v>
      </c>
      <c r="D31" s="55" t="s">
        <v>132</v>
      </c>
      <c r="E31" s="55" t="s">
        <v>19</v>
      </c>
      <c r="F31" s="55">
        <v>8</v>
      </c>
      <c r="G31" s="55">
        <v>1836</v>
      </c>
      <c r="H31" s="55">
        <v>0</v>
      </c>
      <c r="I31" s="55">
        <v>0</v>
      </c>
      <c r="J31" s="56">
        <v>1836</v>
      </c>
      <c r="K31" s="59">
        <v>1836</v>
      </c>
      <c r="L31" s="55">
        <v>229.5</v>
      </c>
      <c r="M31" s="59">
        <v>229.5</v>
      </c>
      <c r="N31" s="55">
        <v>9420</v>
      </c>
      <c r="O31" s="55">
        <v>1193.4000000000001</v>
      </c>
      <c r="P31" s="55">
        <v>0</v>
      </c>
      <c r="Q31" s="55">
        <v>0</v>
      </c>
      <c r="R31" s="55">
        <v>0</v>
      </c>
      <c r="S31" s="55" t="s">
        <v>64</v>
      </c>
      <c r="T31" s="55" t="s">
        <v>64</v>
      </c>
      <c r="U31" s="55">
        <v>1193.4000000000001</v>
      </c>
      <c r="V31" s="55">
        <v>8226.6</v>
      </c>
      <c r="W31" s="55">
        <v>8226.6</v>
      </c>
      <c r="X31" s="55">
        <v>0</v>
      </c>
      <c r="Y31" s="55" t="s">
        <v>64</v>
      </c>
      <c r="Z31" s="55" t="s">
        <v>221</v>
      </c>
      <c r="AA31" s="55">
        <v>1</v>
      </c>
      <c r="AB31" s="55">
        <v>0</v>
      </c>
      <c r="AC31" s="55">
        <v>1</v>
      </c>
      <c r="AD31" s="55" t="s">
        <v>63</v>
      </c>
      <c r="AE31" s="55">
        <v>1</v>
      </c>
      <c r="AF31" s="55">
        <v>0</v>
      </c>
      <c r="AG31" s="55">
        <v>0</v>
      </c>
      <c r="AH31" s="55">
        <v>0</v>
      </c>
      <c r="AI31" s="55">
        <v>0</v>
      </c>
      <c r="AJ31" s="56">
        <v>0</v>
      </c>
      <c r="AK31" s="55">
        <v>109</v>
      </c>
      <c r="AL31" s="55">
        <v>109</v>
      </c>
      <c r="AM31" s="55">
        <v>109</v>
      </c>
      <c r="AN31" s="55">
        <v>560</v>
      </c>
      <c r="AO31" s="55">
        <v>560</v>
      </c>
      <c r="AQ31" s="55" t="s">
        <v>64</v>
      </c>
      <c r="AR31" s="55">
        <v>9</v>
      </c>
      <c r="AS31" s="55">
        <v>8</v>
      </c>
      <c r="AT31" s="55">
        <v>88.888888888888886</v>
      </c>
      <c r="AU31" s="55">
        <v>204</v>
      </c>
      <c r="AV31" s="55">
        <v>229.5</v>
      </c>
    </row>
    <row r="32" spans="1:48" x14ac:dyDescent="0.25">
      <c r="A32" s="55">
        <v>50731</v>
      </c>
      <c r="B32" s="68" t="str">
        <f>VLOOKUP(C32,'[2]SU List with Assignment Master'!$F$2:$G$128,2,FALSE)</f>
        <v>South 5</v>
      </c>
      <c r="C32" s="55" t="s">
        <v>133</v>
      </c>
      <c r="D32" s="55" t="s">
        <v>132</v>
      </c>
      <c r="E32" s="55" t="s">
        <v>60</v>
      </c>
      <c r="F32" s="55">
        <v>11</v>
      </c>
      <c r="G32" s="55">
        <v>2136</v>
      </c>
      <c r="H32" s="55">
        <v>402</v>
      </c>
      <c r="I32" s="55">
        <v>3</v>
      </c>
      <c r="J32" s="56">
        <v>2541</v>
      </c>
      <c r="K32" s="59">
        <v>2538</v>
      </c>
      <c r="L32" s="55">
        <v>231</v>
      </c>
      <c r="M32" s="59">
        <v>230.7</v>
      </c>
      <c r="N32" s="55">
        <v>13019</v>
      </c>
      <c r="O32" s="55">
        <v>1651.65</v>
      </c>
      <c r="P32" s="55">
        <v>0</v>
      </c>
      <c r="Q32" s="55">
        <v>0</v>
      </c>
      <c r="R32" s="55">
        <v>50.82</v>
      </c>
      <c r="S32" s="55" t="s">
        <v>64</v>
      </c>
      <c r="T32" s="55" t="s">
        <v>63</v>
      </c>
      <c r="U32" s="55">
        <v>1702.47</v>
      </c>
      <c r="V32" s="55">
        <v>11316.53</v>
      </c>
      <c r="W32" s="55">
        <v>11316.53</v>
      </c>
      <c r="X32" s="55">
        <v>0</v>
      </c>
      <c r="Y32" s="55" t="s">
        <v>64</v>
      </c>
      <c r="Z32" s="55" t="s">
        <v>222</v>
      </c>
      <c r="AA32" s="55">
        <v>1</v>
      </c>
      <c r="AB32" s="55">
        <v>0</v>
      </c>
      <c r="AC32" s="55">
        <v>1</v>
      </c>
      <c r="AD32" s="55" t="s">
        <v>63</v>
      </c>
      <c r="AE32" s="55">
        <v>6</v>
      </c>
      <c r="AF32" s="55">
        <v>0</v>
      </c>
      <c r="AG32" s="55">
        <v>42</v>
      </c>
      <c r="AH32" s="55">
        <v>0</v>
      </c>
      <c r="AI32" s="55">
        <v>3</v>
      </c>
      <c r="AJ32" s="56">
        <v>3</v>
      </c>
      <c r="AK32" s="55">
        <v>127</v>
      </c>
      <c r="AL32" s="55">
        <v>28.666699999999999</v>
      </c>
      <c r="AM32" s="55">
        <v>172</v>
      </c>
      <c r="AN32" s="55">
        <v>878</v>
      </c>
      <c r="AO32" s="55">
        <v>878</v>
      </c>
      <c r="AQ32" s="55" t="s">
        <v>64</v>
      </c>
      <c r="AR32" s="55">
        <v>12</v>
      </c>
      <c r="AS32" s="55">
        <v>11</v>
      </c>
      <c r="AT32" s="55">
        <v>91.666666666666671</v>
      </c>
      <c r="AU32" s="55">
        <v>211.75</v>
      </c>
      <c r="AV32" s="55">
        <v>194.18180000000001</v>
      </c>
    </row>
    <row r="33" spans="1:48" x14ac:dyDescent="0.25">
      <c r="A33" s="55">
        <v>50740</v>
      </c>
      <c r="B33" s="68" t="str">
        <f>VLOOKUP(C33,'[2]SU List with Assignment Master'!$F$2:$G$128,2,FALSE)</f>
        <v>South 5</v>
      </c>
      <c r="C33" s="55" t="s">
        <v>133</v>
      </c>
      <c r="D33" s="55" t="s">
        <v>132</v>
      </c>
      <c r="E33" s="55" t="s">
        <v>22</v>
      </c>
      <c r="F33" s="55">
        <v>13</v>
      </c>
      <c r="G33" s="55">
        <v>3312</v>
      </c>
      <c r="H33" s="55">
        <v>959</v>
      </c>
      <c r="I33" s="55">
        <v>62</v>
      </c>
      <c r="J33" s="56">
        <v>4333</v>
      </c>
      <c r="K33" s="59">
        <v>4271</v>
      </c>
      <c r="L33" s="55">
        <v>333.30770000000001</v>
      </c>
      <c r="M33" s="59">
        <v>328.5</v>
      </c>
      <c r="N33" s="55">
        <v>22209</v>
      </c>
      <c r="O33" s="55">
        <v>2816.45</v>
      </c>
      <c r="P33" s="55">
        <v>0</v>
      </c>
      <c r="Q33" s="55">
        <v>0</v>
      </c>
      <c r="R33" s="55">
        <v>86.66</v>
      </c>
      <c r="S33" s="55" t="s">
        <v>64</v>
      </c>
      <c r="T33" s="55" t="s">
        <v>63</v>
      </c>
      <c r="U33" s="55">
        <v>2903.11</v>
      </c>
      <c r="V33" s="55">
        <v>19305.89</v>
      </c>
      <c r="W33" s="55">
        <v>19660.89</v>
      </c>
      <c r="X33" s="55">
        <v>-355</v>
      </c>
      <c r="Y33" s="55" t="s">
        <v>64</v>
      </c>
      <c r="Z33" s="55" t="s">
        <v>223</v>
      </c>
      <c r="AA33" s="55">
        <v>1</v>
      </c>
      <c r="AB33" s="55">
        <v>0</v>
      </c>
      <c r="AC33" s="55">
        <v>1</v>
      </c>
      <c r="AD33" s="55" t="s">
        <v>63</v>
      </c>
      <c r="AE33" s="55">
        <v>13</v>
      </c>
      <c r="AF33" s="55">
        <v>0</v>
      </c>
      <c r="AG33" s="55">
        <v>168</v>
      </c>
      <c r="AH33" s="55">
        <v>0</v>
      </c>
      <c r="AI33" s="55">
        <v>9</v>
      </c>
      <c r="AJ33" s="56">
        <v>9</v>
      </c>
      <c r="AK33" s="55">
        <v>1015</v>
      </c>
      <c r="AL33" s="55">
        <v>91.692300000000003</v>
      </c>
      <c r="AM33" s="55">
        <v>1192</v>
      </c>
      <c r="AN33" s="55">
        <v>6119</v>
      </c>
      <c r="AO33" s="55">
        <v>6119</v>
      </c>
      <c r="AP33" s="55">
        <v>0</v>
      </c>
      <c r="AQ33" s="55" t="s">
        <v>64</v>
      </c>
      <c r="AR33" s="55">
        <v>14</v>
      </c>
      <c r="AS33" s="55">
        <v>12</v>
      </c>
      <c r="AT33" s="55">
        <v>92.857142857142861</v>
      </c>
      <c r="AU33" s="55">
        <v>309.5</v>
      </c>
      <c r="AV33" s="55">
        <v>276</v>
      </c>
    </row>
    <row r="34" spans="1:48" x14ac:dyDescent="0.25">
      <c r="A34" s="55">
        <v>90402</v>
      </c>
      <c r="B34" s="68" t="str">
        <f>VLOOKUP(C34,'[2]SU List with Assignment Master'!$F$2:$G$128,2,FALSE)</f>
        <v>South 5</v>
      </c>
      <c r="C34" s="55" t="s">
        <v>133</v>
      </c>
      <c r="D34" s="55" t="s">
        <v>132</v>
      </c>
      <c r="E34" s="55" t="s">
        <v>202</v>
      </c>
      <c r="F34" s="55">
        <v>1</v>
      </c>
      <c r="G34" s="55">
        <v>276</v>
      </c>
      <c r="H34" s="55">
        <v>42</v>
      </c>
      <c r="I34" s="55">
        <v>0</v>
      </c>
      <c r="J34" s="56">
        <v>318</v>
      </c>
      <c r="K34" s="59">
        <v>318</v>
      </c>
      <c r="L34" s="55">
        <v>318</v>
      </c>
      <c r="M34" s="59">
        <v>318</v>
      </c>
      <c r="N34" s="55">
        <v>1626</v>
      </c>
      <c r="O34" s="55">
        <v>206.7</v>
      </c>
      <c r="P34" s="55">
        <v>0</v>
      </c>
      <c r="Q34" s="55">
        <v>0</v>
      </c>
      <c r="R34" s="55">
        <v>-206.7</v>
      </c>
      <c r="S34" s="55" t="s">
        <v>63</v>
      </c>
      <c r="T34" s="55" t="s">
        <v>64</v>
      </c>
      <c r="U34" s="55">
        <v>0</v>
      </c>
      <c r="V34" s="55">
        <v>1626</v>
      </c>
      <c r="W34" s="55">
        <v>1626</v>
      </c>
      <c r="X34" s="55">
        <v>0</v>
      </c>
      <c r="Y34" s="55" t="s">
        <v>64</v>
      </c>
      <c r="Z34" s="55" t="s">
        <v>204</v>
      </c>
      <c r="AA34" s="55">
        <v>1</v>
      </c>
      <c r="AB34" s="55">
        <v>0</v>
      </c>
      <c r="AC34" s="55">
        <v>1</v>
      </c>
      <c r="AD34" s="55" t="s">
        <v>63</v>
      </c>
      <c r="AE34" s="55">
        <v>1</v>
      </c>
      <c r="AF34" s="55">
        <v>0</v>
      </c>
      <c r="AG34" s="55">
        <v>0</v>
      </c>
      <c r="AH34" s="55">
        <v>0</v>
      </c>
      <c r="AI34" s="55">
        <v>0</v>
      </c>
      <c r="AJ34" s="56">
        <v>0</v>
      </c>
      <c r="AK34" s="55">
        <v>30</v>
      </c>
      <c r="AL34" s="55">
        <v>30</v>
      </c>
      <c r="AM34" s="55">
        <v>30</v>
      </c>
      <c r="AN34" s="55">
        <v>156</v>
      </c>
      <c r="AO34" s="55">
        <v>156</v>
      </c>
      <c r="AQ34" s="55" t="s">
        <v>64</v>
      </c>
      <c r="AR34" s="55">
        <v>2</v>
      </c>
      <c r="AS34" s="55">
        <v>1</v>
      </c>
      <c r="AT34" s="55">
        <v>50</v>
      </c>
      <c r="AU34" s="55">
        <v>159</v>
      </c>
      <c r="AV34" s="55">
        <v>276</v>
      </c>
    </row>
    <row r="35" spans="1:48" x14ac:dyDescent="0.25">
      <c r="A35" s="55">
        <v>30042</v>
      </c>
      <c r="B35" s="68" t="str">
        <f>VLOOKUP(C35,'[2]SU List with Assignment Master'!$F$2:$G$128,2,FALSE)</f>
        <v>North 3</v>
      </c>
      <c r="C35" s="55" t="s">
        <v>224</v>
      </c>
      <c r="D35" s="55" t="s">
        <v>90</v>
      </c>
      <c r="E35" s="55" t="s">
        <v>60</v>
      </c>
      <c r="F35" s="55">
        <v>1</v>
      </c>
      <c r="G35" s="55">
        <v>276</v>
      </c>
      <c r="H35" s="55">
        <v>323</v>
      </c>
      <c r="I35" s="55">
        <v>1</v>
      </c>
      <c r="J35" s="56">
        <v>600</v>
      </c>
      <c r="K35" s="59">
        <v>599</v>
      </c>
      <c r="L35" s="55">
        <v>600</v>
      </c>
      <c r="M35" s="59">
        <v>599</v>
      </c>
      <c r="N35" s="55">
        <v>3051</v>
      </c>
      <c r="O35" s="55">
        <v>390</v>
      </c>
      <c r="P35" s="55">
        <v>0</v>
      </c>
      <c r="Q35" s="55">
        <v>0</v>
      </c>
      <c r="R35" s="55">
        <v>0</v>
      </c>
      <c r="S35" s="55" t="s">
        <v>64</v>
      </c>
      <c r="T35" s="55" t="s">
        <v>64</v>
      </c>
      <c r="U35" s="55">
        <v>390</v>
      </c>
      <c r="V35" s="55">
        <v>2661</v>
      </c>
      <c r="W35" s="55">
        <v>2661</v>
      </c>
      <c r="X35" s="55">
        <v>0</v>
      </c>
      <c r="Y35" s="55" t="s">
        <v>64</v>
      </c>
      <c r="Z35" s="55" t="s">
        <v>225</v>
      </c>
      <c r="AA35" s="55">
        <v>1</v>
      </c>
      <c r="AB35" s="55">
        <v>0</v>
      </c>
      <c r="AC35" s="55">
        <v>1</v>
      </c>
      <c r="AD35" s="55" t="s">
        <v>63</v>
      </c>
      <c r="AE35" s="55">
        <v>1</v>
      </c>
      <c r="AF35" s="55">
        <v>0</v>
      </c>
      <c r="AG35" s="55">
        <v>17</v>
      </c>
      <c r="AH35" s="55">
        <v>0</v>
      </c>
      <c r="AI35" s="55">
        <v>1</v>
      </c>
      <c r="AJ35" s="56">
        <v>1</v>
      </c>
      <c r="AK35" s="55">
        <v>172</v>
      </c>
      <c r="AL35" s="55">
        <v>190</v>
      </c>
      <c r="AM35" s="55">
        <v>190</v>
      </c>
      <c r="AN35" s="55">
        <v>961</v>
      </c>
      <c r="AO35" s="55">
        <v>961</v>
      </c>
      <c r="AP35" s="55">
        <v>0</v>
      </c>
      <c r="AQ35" s="55" t="s">
        <v>64</v>
      </c>
      <c r="AR35" s="55">
        <v>1</v>
      </c>
      <c r="AS35" s="55">
        <v>1</v>
      </c>
      <c r="AT35" s="55">
        <v>100</v>
      </c>
      <c r="AU35" s="55">
        <v>600</v>
      </c>
      <c r="AV35" s="55">
        <v>276</v>
      </c>
    </row>
    <row r="36" spans="1:48" x14ac:dyDescent="0.25">
      <c r="A36" s="55">
        <v>30131</v>
      </c>
      <c r="B36" s="68" t="str">
        <f>VLOOKUP(C36,'[2]SU List with Assignment Master'!$F$2:$G$128,2,FALSE)</f>
        <v>North 3</v>
      </c>
      <c r="C36" s="55" t="s">
        <v>224</v>
      </c>
      <c r="D36" s="55" t="s">
        <v>90</v>
      </c>
      <c r="E36" s="55" t="s">
        <v>21</v>
      </c>
      <c r="F36" s="55">
        <v>0</v>
      </c>
      <c r="G36" s="55">
        <v>0</v>
      </c>
      <c r="H36" s="55">
        <v>0</v>
      </c>
      <c r="I36" s="55">
        <v>0</v>
      </c>
      <c r="J36" s="56">
        <v>0</v>
      </c>
      <c r="K36" s="59">
        <v>0</v>
      </c>
      <c r="L36" s="55">
        <v>0</v>
      </c>
      <c r="M36" s="59" t="e">
        <v>#DIV/0!</v>
      </c>
      <c r="N36" s="55">
        <v>0</v>
      </c>
      <c r="O36" s="55">
        <v>0</v>
      </c>
      <c r="P36" s="55">
        <v>0</v>
      </c>
      <c r="Q36" s="55">
        <v>0</v>
      </c>
      <c r="R36" s="55">
        <v>0</v>
      </c>
      <c r="S36" s="55" t="s">
        <v>64</v>
      </c>
      <c r="T36" s="55" t="s">
        <v>64</v>
      </c>
      <c r="U36" s="55">
        <v>0</v>
      </c>
      <c r="V36" s="55">
        <v>0</v>
      </c>
      <c r="W36" s="55">
        <v>0</v>
      </c>
      <c r="X36" s="55">
        <v>0</v>
      </c>
      <c r="Y36" s="55" t="s">
        <v>64</v>
      </c>
      <c r="Z36" s="55" t="s">
        <v>226</v>
      </c>
      <c r="AA36" s="55">
        <v>0</v>
      </c>
      <c r="AB36" s="55">
        <v>1</v>
      </c>
      <c r="AC36" s="55">
        <v>1</v>
      </c>
      <c r="AD36" s="55" t="s">
        <v>63</v>
      </c>
      <c r="AE36" s="55">
        <v>0</v>
      </c>
      <c r="AF36" s="55">
        <v>0</v>
      </c>
      <c r="AG36" s="55">
        <v>0</v>
      </c>
      <c r="AH36" s="55">
        <v>0</v>
      </c>
      <c r="AI36" s="55">
        <v>0</v>
      </c>
      <c r="AJ36" s="56">
        <v>0</v>
      </c>
      <c r="AK36" s="55">
        <v>0</v>
      </c>
      <c r="AL36" s="55">
        <v>0</v>
      </c>
      <c r="AM36" s="55">
        <v>0</v>
      </c>
      <c r="AN36" s="55">
        <v>0</v>
      </c>
      <c r="AO36" s="55">
        <v>0</v>
      </c>
      <c r="AQ36" s="55" t="s">
        <v>64</v>
      </c>
      <c r="AR36" s="55">
        <v>2</v>
      </c>
      <c r="AS36" s="55">
        <v>0</v>
      </c>
      <c r="AT36" s="55">
        <v>0</v>
      </c>
      <c r="AU36" s="55">
        <v>0</v>
      </c>
      <c r="AV36" s="55">
        <v>0</v>
      </c>
    </row>
    <row r="37" spans="1:48" x14ac:dyDescent="0.25">
      <c r="A37" s="55">
        <v>30153</v>
      </c>
      <c r="B37" s="68" t="str">
        <f>VLOOKUP(C37,'[2]SU List with Assignment Master'!$F$2:$G$128,2,FALSE)</f>
        <v>North 3</v>
      </c>
      <c r="C37" s="55" t="s">
        <v>224</v>
      </c>
      <c r="D37" s="55" t="s">
        <v>90</v>
      </c>
      <c r="E37" s="55" t="s">
        <v>24</v>
      </c>
      <c r="F37" s="55">
        <v>0</v>
      </c>
      <c r="G37" s="55">
        <v>0</v>
      </c>
      <c r="H37" s="55">
        <v>0</v>
      </c>
      <c r="I37" s="55">
        <v>0</v>
      </c>
      <c r="J37" s="56">
        <v>0</v>
      </c>
      <c r="K37" s="59">
        <v>0</v>
      </c>
      <c r="L37" s="55">
        <v>0</v>
      </c>
      <c r="M37" s="59" t="e">
        <v>#DIV/0!</v>
      </c>
      <c r="N37" s="55">
        <v>0</v>
      </c>
      <c r="O37" s="55">
        <v>0</v>
      </c>
      <c r="P37" s="55">
        <v>0</v>
      </c>
      <c r="Q37" s="55">
        <v>0</v>
      </c>
      <c r="R37" s="55">
        <v>0</v>
      </c>
      <c r="S37" s="55" t="s">
        <v>64</v>
      </c>
      <c r="T37" s="55" t="s">
        <v>64</v>
      </c>
      <c r="U37" s="55">
        <v>0</v>
      </c>
      <c r="V37" s="55">
        <v>0</v>
      </c>
      <c r="W37" s="55">
        <v>0</v>
      </c>
      <c r="X37" s="55">
        <v>0</v>
      </c>
      <c r="Y37" s="55" t="s">
        <v>64</v>
      </c>
      <c r="Z37" s="55" t="s">
        <v>227</v>
      </c>
      <c r="AA37" s="55">
        <v>0</v>
      </c>
      <c r="AB37" s="55">
        <v>1</v>
      </c>
      <c r="AC37" s="55">
        <v>1</v>
      </c>
      <c r="AD37" s="55" t="s">
        <v>63</v>
      </c>
      <c r="AE37" s="55">
        <v>0</v>
      </c>
      <c r="AF37" s="55">
        <v>0</v>
      </c>
      <c r="AG37" s="55">
        <v>0</v>
      </c>
      <c r="AH37" s="55">
        <v>0</v>
      </c>
      <c r="AI37" s="55">
        <v>0</v>
      </c>
      <c r="AJ37" s="56">
        <v>0</v>
      </c>
      <c r="AK37" s="55">
        <v>0</v>
      </c>
      <c r="AL37" s="55">
        <v>0</v>
      </c>
      <c r="AM37" s="55">
        <v>0</v>
      </c>
      <c r="AN37" s="55">
        <v>0</v>
      </c>
      <c r="AO37" s="55">
        <v>0</v>
      </c>
      <c r="AQ37" s="55" t="s">
        <v>64</v>
      </c>
      <c r="AR37" s="55">
        <v>6</v>
      </c>
      <c r="AS37" s="55">
        <v>0</v>
      </c>
      <c r="AT37" s="55">
        <v>0</v>
      </c>
      <c r="AU37" s="55">
        <v>0</v>
      </c>
      <c r="AV37" s="55">
        <v>0</v>
      </c>
    </row>
    <row r="38" spans="1:48" x14ac:dyDescent="0.25">
      <c r="A38" s="55">
        <v>30211</v>
      </c>
      <c r="B38" s="68" t="str">
        <f>VLOOKUP(C38,'[2]SU List with Assignment Master'!$F$2:$G$128,2,FALSE)</f>
        <v>North 3</v>
      </c>
      <c r="C38" s="55" t="s">
        <v>224</v>
      </c>
      <c r="D38" s="55" t="s">
        <v>90</v>
      </c>
      <c r="E38" s="55" t="s">
        <v>24</v>
      </c>
      <c r="F38" s="55">
        <v>0</v>
      </c>
      <c r="G38" s="55">
        <v>0</v>
      </c>
      <c r="H38" s="55">
        <v>0</v>
      </c>
      <c r="I38" s="55">
        <v>0</v>
      </c>
      <c r="J38" s="56">
        <v>0</v>
      </c>
      <c r="K38" s="59">
        <v>0</v>
      </c>
      <c r="L38" s="55">
        <v>0</v>
      </c>
      <c r="M38" s="59" t="e">
        <v>#DIV/0!</v>
      </c>
      <c r="N38" s="55">
        <v>0</v>
      </c>
      <c r="O38" s="55">
        <v>0</v>
      </c>
      <c r="P38" s="55">
        <v>0</v>
      </c>
      <c r="Q38" s="55">
        <v>0</v>
      </c>
      <c r="R38" s="55">
        <v>0</v>
      </c>
      <c r="S38" s="55" t="s">
        <v>64</v>
      </c>
      <c r="T38" s="55" t="s">
        <v>64</v>
      </c>
      <c r="U38" s="55">
        <v>0</v>
      </c>
      <c r="V38" s="55">
        <v>0</v>
      </c>
      <c r="W38" s="55">
        <v>0</v>
      </c>
      <c r="X38" s="55">
        <v>0</v>
      </c>
      <c r="Y38" s="55" t="s">
        <v>64</v>
      </c>
      <c r="Z38" s="55" t="s">
        <v>228</v>
      </c>
      <c r="AA38" s="55">
        <v>0</v>
      </c>
      <c r="AB38" s="55">
        <v>1</v>
      </c>
      <c r="AC38" s="55">
        <v>1</v>
      </c>
      <c r="AD38" s="55" t="s">
        <v>63</v>
      </c>
      <c r="AE38" s="55">
        <v>0</v>
      </c>
      <c r="AF38" s="55">
        <v>0</v>
      </c>
      <c r="AG38" s="55">
        <v>0</v>
      </c>
      <c r="AH38" s="55">
        <v>0</v>
      </c>
      <c r="AI38" s="55">
        <v>0</v>
      </c>
      <c r="AJ38" s="56">
        <v>0</v>
      </c>
      <c r="AK38" s="55">
        <v>0</v>
      </c>
      <c r="AL38" s="55">
        <v>0</v>
      </c>
      <c r="AM38" s="55">
        <v>0</v>
      </c>
      <c r="AN38" s="55">
        <v>0</v>
      </c>
      <c r="AO38" s="55">
        <v>0</v>
      </c>
      <c r="AQ38" s="55" t="s">
        <v>64</v>
      </c>
      <c r="AR38" s="55">
        <v>1</v>
      </c>
      <c r="AS38" s="55">
        <v>0</v>
      </c>
      <c r="AT38" s="55">
        <v>0</v>
      </c>
      <c r="AU38" s="55">
        <v>0</v>
      </c>
      <c r="AV38" s="55">
        <v>0</v>
      </c>
    </row>
    <row r="39" spans="1:48" x14ac:dyDescent="0.25">
      <c r="A39" s="55">
        <v>30293</v>
      </c>
      <c r="B39" s="68" t="str">
        <f>VLOOKUP(C39,'[2]SU List with Assignment Master'!$F$2:$G$128,2,FALSE)</f>
        <v>North 3</v>
      </c>
      <c r="C39" s="55" t="s">
        <v>224</v>
      </c>
      <c r="D39" s="55" t="s">
        <v>90</v>
      </c>
      <c r="E39" s="55" t="s">
        <v>24</v>
      </c>
      <c r="F39" s="55">
        <v>3</v>
      </c>
      <c r="G39" s="55">
        <v>924</v>
      </c>
      <c r="H39" s="55">
        <v>253</v>
      </c>
      <c r="I39" s="55">
        <v>12</v>
      </c>
      <c r="J39" s="56">
        <v>1189</v>
      </c>
      <c r="K39" s="59">
        <v>1177</v>
      </c>
      <c r="L39" s="55">
        <v>396.33330000000001</v>
      </c>
      <c r="M39" s="59">
        <v>392.3</v>
      </c>
      <c r="N39" s="55">
        <v>6122</v>
      </c>
      <c r="O39" s="55">
        <v>772.85</v>
      </c>
      <c r="P39" s="55">
        <v>0</v>
      </c>
      <c r="Q39" s="55">
        <v>0</v>
      </c>
      <c r="R39" s="55">
        <v>23.78</v>
      </c>
      <c r="S39" s="55" t="s">
        <v>64</v>
      </c>
      <c r="T39" s="55" t="s">
        <v>63</v>
      </c>
      <c r="U39" s="55">
        <v>796.63</v>
      </c>
      <c r="V39" s="55">
        <v>5325.37</v>
      </c>
      <c r="W39" s="55">
        <v>5325.37</v>
      </c>
      <c r="X39" s="55">
        <v>0</v>
      </c>
      <c r="Y39" s="55" t="s">
        <v>64</v>
      </c>
      <c r="Z39" s="55" t="s">
        <v>229</v>
      </c>
      <c r="AA39" s="55">
        <v>1</v>
      </c>
      <c r="AB39" s="55">
        <v>0</v>
      </c>
      <c r="AC39" s="55">
        <v>1</v>
      </c>
      <c r="AD39" s="55" t="s">
        <v>63</v>
      </c>
      <c r="AE39" s="55">
        <v>3</v>
      </c>
      <c r="AF39" s="55">
        <v>0</v>
      </c>
      <c r="AG39" s="55">
        <v>26</v>
      </c>
      <c r="AH39" s="55">
        <v>0</v>
      </c>
      <c r="AI39" s="55">
        <v>12</v>
      </c>
      <c r="AJ39" s="56">
        <v>12</v>
      </c>
      <c r="AK39" s="55">
        <v>185</v>
      </c>
      <c r="AL39" s="55">
        <v>74.333299999999994</v>
      </c>
      <c r="AM39" s="55">
        <v>223</v>
      </c>
      <c r="AN39" s="55">
        <v>1134</v>
      </c>
      <c r="AO39" s="55">
        <v>1134</v>
      </c>
      <c r="AP39" s="55">
        <v>0</v>
      </c>
      <c r="AQ39" s="55" t="s">
        <v>64</v>
      </c>
      <c r="AR39" s="55">
        <v>4</v>
      </c>
      <c r="AS39" s="55">
        <v>3</v>
      </c>
      <c r="AT39" s="55">
        <v>75</v>
      </c>
      <c r="AU39" s="55">
        <v>297.25</v>
      </c>
      <c r="AV39" s="55">
        <v>308</v>
      </c>
    </row>
    <row r="40" spans="1:48" x14ac:dyDescent="0.25">
      <c r="A40" s="55">
        <v>30393</v>
      </c>
      <c r="B40" s="68" t="str">
        <f>VLOOKUP(C40,'[2]SU List with Assignment Master'!$F$2:$G$128,2,FALSE)</f>
        <v>North 3</v>
      </c>
      <c r="C40" s="55" t="s">
        <v>224</v>
      </c>
      <c r="D40" s="55" t="s">
        <v>90</v>
      </c>
      <c r="E40" s="55" t="s">
        <v>21</v>
      </c>
      <c r="F40" s="55">
        <v>5</v>
      </c>
      <c r="G40" s="55">
        <v>1296</v>
      </c>
      <c r="H40" s="55">
        <v>143</v>
      </c>
      <c r="I40" s="55">
        <v>37</v>
      </c>
      <c r="J40" s="56">
        <v>1476</v>
      </c>
      <c r="K40" s="59">
        <v>1439</v>
      </c>
      <c r="L40" s="55">
        <v>295.2</v>
      </c>
      <c r="M40" s="59">
        <v>287.8</v>
      </c>
      <c r="N40" s="55">
        <v>7539</v>
      </c>
      <c r="O40" s="55">
        <v>959.4</v>
      </c>
      <c r="P40" s="55">
        <v>0</v>
      </c>
      <c r="Q40" s="55">
        <v>0</v>
      </c>
      <c r="R40" s="55">
        <v>0</v>
      </c>
      <c r="S40" s="55" t="s">
        <v>64</v>
      </c>
      <c r="T40" s="55" t="s">
        <v>64</v>
      </c>
      <c r="U40" s="55">
        <v>959.4</v>
      </c>
      <c r="V40" s="55">
        <v>6579.6</v>
      </c>
      <c r="W40" s="55">
        <v>6579.6</v>
      </c>
      <c r="X40" s="55">
        <v>0</v>
      </c>
      <c r="Y40" s="55" t="s">
        <v>64</v>
      </c>
      <c r="Z40" s="55" t="s">
        <v>230</v>
      </c>
      <c r="AA40" s="55">
        <v>1</v>
      </c>
      <c r="AB40" s="55">
        <v>0</v>
      </c>
      <c r="AC40" s="55">
        <v>1</v>
      </c>
      <c r="AD40" s="55" t="s">
        <v>63</v>
      </c>
      <c r="AE40" s="55">
        <v>2</v>
      </c>
      <c r="AF40" s="55">
        <v>0</v>
      </c>
      <c r="AG40" s="55">
        <v>8</v>
      </c>
      <c r="AH40" s="55">
        <v>0</v>
      </c>
      <c r="AI40" s="55">
        <v>37</v>
      </c>
      <c r="AJ40" s="56">
        <v>37</v>
      </c>
      <c r="AK40" s="55">
        <v>190</v>
      </c>
      <c r="AL40" s="55">
        <v>117.5</v>
      </c>
      <c r="AM40" s="55">
        <v>235</v>
      </c>
      <c r="AN40" s="55">
        <v>1197</v>
      </c>
      <c r="AO40" s="55">
        <v>1197</v>
      </c>
      <c r="AQ40" s="55" t="s">
        <v>64</v>
      </c>
      <c r="AR40" s="55">
        <v>5</v>
      </c>
      <c r="AS40" s="55">
        <v>5</v>
      </c>
      <c r="AT40" s="55">
        <v>100</v>
      </c>
      <c r="AU40" s="55">
        <v>295.2</v>
      </c>
      <c r="AV40" s="55">
        <v>259.2</v>
      </c>
    </row>
    <row r="41" spans="1:48" x14ac:dyDescent="0.25">
      <c r="A41" s="55">
        <v>30415</v>
      </c>
      <c r="B41" s="68" t="str">
        <f>VLOOKUP(C41,'[2]SU List with Assignment Master'!$F$2:$G$128,2,FALSE)</f>
        <v>North 3</v>
      </c>
      <c r="C41" s="55" t="s">
        <v>224</v>
      </c>
      <c r="D41" s="55" t="s">
        <v>90</v>
      </c>
      <c r="E41" s="55" t="s">
        <v>24</v>
      </c>
      <c r="F41" s="55">
        <v>2</v>
      </c>
      <c r="G41" s="55">
        <v>660</v>
      </c>
      <c r="H41" s="55">
        <v>428</v>
      </c>
      <c r="I41" s="55">
        <v>13</v>
      </c>
      <c r="J41" s="56">
        <v>1101</v>
      </c>
      <c r="K41" s="59">
        <v>1088</v>
      </c>
      <c r="L41" s="55">
        <v>550.5</v>
      </c>
      <c r="M41" s="59">
        <v>544</v>
      </c>
      <c r="N41" s="55">
        <v>5632</v>
      </c>
      <c r="O41" s="55">
        <v>715.65</v>
      </c>
      <c r="P41" s="55">
        <v>0</v>
      </c>
      <c r="Q41" s="55">
        <v>0</v>
      </c>
      <c r="R41" s="55">
        <v>22.02</v>
      </c>
      <c r="S41" s="55" t="s">
        <v>64</v>
      </c>
      <c r="T41" s="55" t="s">
        <v>63</v>
      </c>
      <c r="U41" s="55">
        <v>737.67</v>
      </c>
      <c r="V41" s="55">
        <v>4894.33</v>
      </c>
      <c r="W41" s="55">
        <v>4894.33</v>
      </c>
      <c r="X41" s="55">
        <v>0</v>
      </c>
      <c r="Y41" s="55" t="s">
        <v>64</v>
      </c>
      <c r="Z41" s="55" t="s">
        <v>231</v>
      </c>
      <c r="AA41" s="55">
        <v>1</v>
      </c>
      <c r="AB41" s="55">
        <v>0</v>
      </c>
      <c r="AC41" s="55">
        <v>1</v>
      </c>
      <c r="AD41" s="55" t="s">
        <v>63</v>
      </c>
      <c r="AE41" s="55">
        <v>2</v>
      </c>
      <c r="AF41" s="55">
        <v>0</v>
      </c>
      <c r="AG41" s="55">
        <v>9</v>
      </c>
      <c r="AH41" s="55">
        <v>0</v>
      </c>
      <c r="AI41" s="55">
        <v>0</v>
      </c>
      <c r="AJ41" s="56">
        <v>0</v>
      </c>
      <c r="AK41" s="55">
        <v>257</v>
      </c>
      <c r="AL41" s="55">
        <v>133</v>
      </c>
      <c r="AM41" s="55">
        <v>266</v>
      </c>
      <c r="AN41" s="55">
        <v>1354</v>
      </c>
      <c r="AO41" s="55">
        <v>1354</v>
      </c>
      <c r="AQ41" s="55" t="s">
        <v>64</v>
      </c>
      <c r="AR41" s="55">
        <v>4</v>
      </c>
      <c r="AS41" s="55">
        <v>2</v>
      </c>
      <c r="AT41" s="55">
        <v>50</v>
      </c>
      <c r="AU41" s="55">
        <v>275.25</v>
      </c>
      <c r="AV41" s="55">
        <v>330</v>
      </c>
    </row>
    <row r="42" spans="1:48" x14ac:dyDescent="0.25">
      <c r="A42" s="55">
        <v>30475</v>
      </c>
      <c r="B42" s="68" t="str">
        <f>VLOOKUP(C42,'[2]SU List with Assignment Master'!$F$2:$G$128,2,FALSE)</f>
        <v>North 3</v>
      </c>
      <c r="C42" s="55" t="s">
        <v>224</v>
      </c>
      <c r="D42" s="55" t="s">
        <v>90</v>
      </c>
      <c r="E42" s="55" t="s">
        <v>21</v>
      </c>
      <c r="F42" s="55">
        <v>1</v>
      </c>
      <c r="G42" s="55">
        <v>108</v>
      </c>
      <c r="H42" s="55">
        <v>317</v>
      </c>
      <c r="I42" s="55">
        <v>0</v>
      </c>
      <c r="J42" s="56">
        <v>425</v>
      </c>
      <c r="K42" s="59">
        <v>425</v>
      </c>
      <c r="L42" s="55">
        <v>425</v>
      </c>
      <c r="M42" s="59">
        <v>425</v>
      </c>
      <c r="N42" s="55">
        <v>2143</v>
      </c>
      <c r="O42" s="55">
        <v>276.25</v>
      </c>
      <c r="P42" s="55">
        <v>0</v>
      </c>
      <c r="Q42" s="55">
        <v>0</v>
      </c>
      <c r="R42" s="55">
        <v>8.5</v>
      </c>
      <c r="S42" s="55" t="s">
        <v>64</v>
      </c>
      <c r="T42" s="55" t="s">
        <v>63</v>
      </c>
      <c r="U42" s="55">
        <v>284.75</v>
      </c>
      <c r="V42" s="55">
        <v>1858.25</v>
      </c>
      <c r="W42" s="55">
        <v>1858.25</v>
      </c>
      <c r="X42" s="55">
        <v>0</v>
      </c>
      <c r="Y42" s="55" t="s">
        <v>64</v>
      </c>
      <c r="Z42" s="55" t="s">
        <v>232</v>
      </c>
      <c r="AA42" s="55">
        <v>1</v>
      </c>
      <c r="AB42" s="55">
        <v>0</v>
      </c>
      <c r="AC42" s="55">
        <v>1</v>
      </c>
      <c r="AD42" s="55" t="s">
        <v>63</v>
      </c>
      <c r="AE42" s="55">
        <v>1</v>
      </c>
      <c r="AF42" s="55">
        <v>0</v>
      </c>
      <c r="AG42" s="55">
        <v>0</v>
      </c>
      <c r="AH42" s="55">
        <v>0</v>
      </c>
      <c r="AI42" s="55">
        <v>0</v>
      </c>
      <c r="AJ42" s="56">
        <v>0</v>
      </c>
      <c r="AK42" s="55">
        <v>227</v>
      </c>
      <c r="AL42" s="55">
        <v>227</v>
      </c>
      <c r="AM42" s="55">
        <v>227</v>
      </c>
      <c r="AN42" s="55">
        <v>1152</v>
      </c>
      <c r="AO42" s="55">
        <v>1152</v>
      </c>
      <c r="AQ42" s="55" t="s">
        <v>64</v>
      </c>
      <c r="AR42" s="55">
        <v>7</v>
      </c>
      <c r="AS42" s="55">
        <v>1</v>
      </c>
      <c r="AT42" s="55">
        <v>14.28571428571429</v>
      </c>
      <c r="AU42" s="55">
        <v>60.714300000000001</v>
      </c>
      <c r="AV42" s="55">
        <v>108</v>
      </c>
    </row>
    <row r="43" spans="1:48" x14ac:dyDescent="0.25">
      <c r="A43" s="55">
        <v>30480</v>
      </c>
      <c r="B43" s="68" t="str">
        <f>VLOOKUP(C43,'[2]SU List with Assignment Master'!$F$2:$G$128,2,FALSE)</f>
        <v>North 3</v>
      </c>
      <c r="C43" s="55" t="s">
        <v>224</v>
      </c>
      <c r="D43" s="55" t="s">
        <v>90</v>
      </c>
      <c r="E43" s="55" t="s">
        <v>18</v>
      </c>
      <c r="F43" s="55">
        <v>5</v>
      </c>
      <c r="G43" s="55">
        <v>1512</v>
      </c>
      <c r="H43" s="55">
        <v>536</v>
      </c>
      <c r="I43" s="55">
        <v>4</v>
      </c>
      <c r="J43" s="56">
        <v>2052</v>
      </c>
      <c r="K43" s="59">
        <v>2048</v>
      </c>
      <c r="L43" s="55">
        <v>410.4</v>
      </c>
      <c r="M43" s="59">
        <v>409.6</v>
      </c>
      <c r="N43" s="55">
        <v>10472</v>
      </c>
      <c r="O43" s="55">
        <v>1333.8</v>
      </c>
      <c r="P43" s="55">
        <v>0</v>
      </c>
      <c r="Q43" s="55">
        <v>0</v>
      </c>
      <c r="R43" s="55">
        <v>41.04</v>
      </c>
      <c r="S43" s="55" t="s">
        <v>64</v>
      </c>
      <c r="T43" s="55" t="s">
        <v>63</v>
      </c>
      <c r="U43" s="55">
        <v>1374.84</v>
      </c>
      <c r="V43" s="55">
        <v>9097.16</v>
      </c>
      <c r="W43" s="55">
        <v>9097.16</v>
      </c>
      <c r="X43" s="55">
        <v>0</v>
      </c>
      <c r="Y43" s="55" t="s">
        <v>64</v>
      </c>
      <c r="Z43" s="55" t="s">
        <v>233</v>
      </c>
      <c r="AA43" s="55">
        <v>1</v>
      </c>
      <c r="AB43" s="55">
        <v>0</v>
      </c>
      <c r="AC43" s="55">
        <v>1</v>
      </c>
      <c r="AD43" s="55" t="s">
        <v>63</v>
      </c>
      <c r="AE43" s="55">
        <v>3</v>
      </c>
      <c r="AF43" s="55">
        <v>0</v>
      </c>
      <c r="AG43" s="55">
        <v>6</v>
      </c>
      <c r="AH43" s="55">
        <v>0</v>
      </c>
      <c r="AI43" s="55">
        <v>4</v>
      </c>
      <c r="AJ43" s="56">
        <v>4</v>
      </c>
      <c r="AK43" s="55">
        <v>171</v>
      </c>
      <c r="AL43" s="55">
        <v>60.333300000000001</v>
      </c>
      <c r="AM43" s="55">
        <v>181</v>
      </c>
      <c r="AN43" s="55">
        <v>918</v>
      </c>
      <c r="AO43" s="55">
        <v>918</v>
      </c>
      <c r="AQ43" s="55" t="s">
        <v>64</v>
      </c>
      <c r="AR43" s="55">
        <v>8</v>
      </c>
      <c r="AS43" s="55">
        <v>5</v>
      </c>
      <c r="AT43" s="55">
        <v>62.5</v>
      </c>
      <c r="AU43" s="55">
        <v>256.5</v>
      </c>
      <c r="AV43" s="55">
        <v>302.39999999999998</v>
      </c>
    </row>
    <row r="44" spans="1:48" x14ac:dyDescent="0.25">
      <c r="A44" s="55">
        <v>30492</v>
      </c>
      <c r="B44" s="68" t="str">
        <f>VLOOKUP(C44,'[2]SU List with Assignment Master'!$F$2:$G$128,2,FALSE)</f>
        <v>North 3</v>
      </c>
      <c r="C44" s="55" t="s">
        <v>224</v>
      </c>
      <c r="D44" s="55" t="s">
        <v>90</v>
      </c>
      <c r="E44" s="55" t="s">
        <v>24</v>
      </c>
      <c r="F44" s="55">
        <v>5</v>
      </c>
      <c r="G44" s="55">
        <v>2244</v>
      </c>
      <c r="H44" s="55">
        <v>213</v>
      </c>
      <c r="I44" s="55">
        <v>15</v>
      </c>
      <c r="J44" s="56">
        <v>2472</v>
      </c>
      <c r="K44" s="59">
        <v>2457</v>
      </c>
      <c r="L44" s="55">
        <v>494.4</v>
      </c>
      <c r="M44" s="59">
        <v>491.4</v>
      </c>
      <c r="N44" s="55">
        <v>12646</v>
      </c>
      <c r="O44" s="55">
        <v>1606.8</v>
      </c>
      <c r="P44" s="55">
        <v>0</v>
      </c>
      <c r="Q44" s="55">
        <v>0</v>
      </c>
      <c r="R44" s="55">
        <v>49.44</v>
      </c>
      <c r="S44" s="55" t="s">
        <v>64</v>
      </c>
      <c r="T44" s="55" t="s">
        <v>63</v>
      </c>
      <c r="U44" s="55">
        <v>1656.24</v>
      </c>
      <c r="V44" s="55">
        <v>10989.76</v>
      </c>
      <c r="W44" s="55">
        <v>10989.76</v>
      </c>
      <c r="X44" s="55">
        <v>0</v>
      </c>
      <c r="Y44" s="55" t="s">
        <v>64</v>
      </c>
      <c r="Z44" s="55" t="s">
        <v>234</v>
      </c>
      <c r="AA44" s="55">
        <v>1</v>
      </c>
      <c r="AB44" s="55">
        <v>0</v>
      </c>
      <c r="AC44" s="55">
        <v>1</v>
      </c>
      <c r="AD44" s="55" t="s">
        <v>63</v>
      </c>
      <c r="AE44" s="55">
        <v>4</v>
      </c>
      <c r="AF44" s="55">
        <v>0</v>
      </c>
      <c r="AG44" s="55">
        <v>90</v>
      </c>
      <c r="AH44" s="55">
        <v>0</v>
      </c>
      <c r="AI44" s="55">
        <v>2</v>
      </c>
      <c r="AJ44" s="56">
        <v>2</v>
      </c>
      <c r="AK44" s="55">
        <v>467</v>
      </c>
      <c r="AL44" s="55">
        <v>139.75</v>
      </c>
      <c r="AM44" s="55">
        <v>559</v>
      </c>
      <c r="AN44" s="55">
        <v>2880</v>
      </c>
      <c r="AO44" s="55">
        <v>2880</v>
      </c>
      <c r="AQ44" s="55" t="s">
        <v>64</v>
      </c>
      <c r="AR44" s="55">
        <v>6</v>
      </c>
      <c r="AS44" s="55">
        <v>5</v>
      </c>
      <c r="AT44" s="55">
        <v>83.333333333333329</v>
      </c>
      <c r="AU44" s="55">
        <v>412</v>
      </c>
      <c r="AV44" s="55">
        <v>448.8</v>
      </c>
    </row>
    <row r="45" spans="1:48" x14ac:dyDescent="0.25">
      <c r="A45" s="55">
        <v>30676</v>
      </c>
      <c r="B45" s="68" t="str">
        <f>VLOOKUP(C45,'[2]SU List with Assignment Master'!$F$2:$G$128,2,FALSE)</f>
        <v>North 3</v>
      </c>
      <c r="C45" s="55" t="s">
        <v>224</v>
      </c>
      <c r="D45" s="55" t="s">
        <v>90</v>
      </c>
      <c r="E45" s="55" t="s">
        <v>60</v>
      </c>
      <c r="F45" s="55">
        <v>3</v>
      </c>
      <c r="G45" s="55">
        <v>1032</v>
      </c>
      <c r="H45" s="55">
        <v>378</v>
      </c>
      <c r="I45" s="55">
        <v>17</v>
      </c>
      <c r="J45" s="56">
        <v>1427</v>
      </c>
      <c r="K45" s="59">
        <v>1410</v>
      </c>
      <c r="L45" s="55">
        <v>475.66669999999999</v>
      </c>
      <c r="M45" s="59">
        <v>470</v>
      </c>
      <c r="N45" s="55">
        <v>7320</v>
      </c>
      <c r="O45" s="55">
        <v>927.55</v>
      </c>
      <c r="P45" s="55">
        <v>0</v>
      </c>
      <c r="Q45" s="55">
        <v>0</v>
      </c>
      <c r="R45" s="55">
        <v>0</v>
      </c>
      <c r="S45" s="55" t="s">
        <v>64</v>
      </c>
      <c r="T45" s="55" t="s">
        <v>64</v>
      </c>
      <c r="U45" s="55">
        <v>927.55</v>
      </c>
      <c r="V45" s="55">
        <v>6392.45</v>
      </c>
      <c r="W45" s="55">
        <v>6392.45</v>
      </c>
      <c r="X45" s="55">
        <v>0</v>
      </c>
      <c r="Y45" s="55" t="s">
        <v>64</v>
      </c>
      <c r="Z45" s="55" t="s">
        <v>235</v>
      </c>
      <c r="AA45" s="55">
        <v>1</v>
      </c>
      <c r="AB45" s="55">
        <v>0</v>
      </c>
      <c r="AC45" s="55">
        <v>1</v>
      </c>
      <c r="AD45" s="55" t="s">
        <v>63</v>
      </c>
      <c r="AE45" s="55">
        <v>2</v>
      </c>
      <c r="AF45" s="55">
        <v>0</v>
      </c>
      <c r="AG45" s="55">
        <v>168</v>
      </c>
      <c r="AH45" s="55">
        <v>0</v>
      </c>
      <c r="AI45" s="55">
        <v>12</v>
      </c>
      <c r="AJ45" s="56">
        <v>12</v>
      </c>
      <c r="AK45" s="55">
        <v>288</v>
      </c>
      <c r="AL45" s="55">
        <v>234</v>
      </c>
      <c r="AM45" s="55">
        <v>468</v>
      </c>
      <c r="AN45" s="55">
        <v>2400</v>
      </c>
      <c r="AO45" s="55">
        <v>2400</v>
      </c>
      <c r="AQ45" s="55" t="s">
        <v>64</v>
      </c>
      <c r="AR45" s="55">
        <v>6</v>
      </c>
      <c r="AS45" s="55">
        <v>3</v>
      </c>
      <c r="AT45" s="55">
        <v>50</v>
      </c>
      <c r="AU45" s="55">
        <v>237.83330000000001</v>
      </c>
      <c r="AV45" s="55">
        <v>344</v>
      </c>
    </row>
    <row r="46" spans="1:48" x14ac:dyDescent="0.25">
      <c r="A46" s="55">
        <v>30684</v>
      </c>
      <c r="B46" s="68" t="str">
        <f>VLOOKUP(C46,'[2]SU List with Assignment Master'!$F$2:$G$128,2,FALSE)</f>
        <v>North 3</v>
      </c>
      <c r="C46" s="55" t="s">
        <v>224</v>
      </c>
      <c r="D46" s="55" t="s">
        <v>90</v>
      </c>
      <c r="E46" s="55" t="s">
        <v>18</v>
      </c>
      <c r="F46" s="55">
        <v>4</v>
      </c>
      <c r="G46" s="55">
        <v>828</v>
      </c>
      <c r="H46" s="55">
        <v>371</v>
      </c>
      <c r="I46" s="55">
        <v>25</v>
      </c>
      <c r="J46" s="56">
        <v>1224</v>
      </c>
      <c r="K46" s="59">
        <v>1199</v>
      </c>
      <c r="L46" s="55">
        <v>306</v>
      </c>
      <c r="M46" s="59">
        <v>299.8</v>
      </c>
      <c r="N46" s="55">
        <v>6290</v>
      </c>
      <c r="O46" s="55">
        <v>795.6</v>
      </c>
      <c r="P46" s="55">
        <v>0</v>
      </c>
      <c r="Q46" s="55">
        <v>0</v>
      </c>
      <c r="R46" s="55">
        <v>24.48</v>
      </c>
      <c r="S46" s="55" t="s">
        <v>64</v>
      </c>
      <c r="T46" s="55" t="s">
        <v>63</v>
      </c>
      <c r="U46" s="55">
        <v>820.08</v>
      </c>
      <c r="V46" s="55">
        <v>5469.92</v>
      </c>
      <c r="W46" s="55">
        <v>5469.92</v>
      </c>
      <c r="X46" s="55">
        <v>0</v>
      </c>
      <c r="Y46" s="55" t="s">
        <v>64</v>
      </c>
      <c r="Z46" s="55" t="s">
        <v>236</v>
      </c>
      <c r="AA46" s="55">
        <v>1</v>
      </c>
      <c r="AB46" s="55">
        <v>0</v>
      </c>
      <c r="AC46" s="55">
        <v>1</v>
      </c>
      <c r="AD46" s="55" t="s">
        <v>63</v>
      </c>
      <c r="AE46" s="55">
        <v>2</v>
      </c>
      <c r="AF46" s="55">
        <v>0</v>
      </c>
      <c r="AG46" s="55">
        <v>39</v>
      </c>
      <c r="AH46" s="55">
        <v>0</v>
      </c>
      <c r="AI46" s="55">
        <v>17</v>
      </c>
      <c r="AJ46" s="56">
        <v>17</v>
      </c>
      <c r="AK46" s="55">
        <v>257</v>
      </c>
      <c r="AL46" s="55">
        <v>156.5</v>
      </c>
      <c r="AM46" s="55">
        <v>313</v>
      </c>
      <c r="AN46" s="55">
        <v>1633</v>
      </c>
      <c r="AO46" s="55">
        <v>1633</v>
      </c>
      <c r="AQ46" s="55" t="s">
        <v>64</v>
      </c>
      <c r="AR46" s="55">
        <v>4</v>
      </c>
      <c r="AS46" s="55">
        <v>4</v>
      </c>
      <c r="AT46" s="55">
        <v>100</v>
      </c>
      <c r="AU46" s="55">
        <v>306</v>
      </c>
      <c r="AV46" s="55">
        <v>207</v>
      </c>
    </row>
    <row r="47" spans="1:48" x14ac:dyDescent="0.25">
      <c r="A47" s="55">
        <v>30707</v>
      </c>
      <c r="B47" s="68" t="str">
        <f>VLOOKUP(C47,'[2]SU List with Assignment Master'!$F$2:$G$128,2,FALSE)</f>
        <v>North 3</v>
      </c>
      <c r="C47" s="55" t="s">
        <v>224</v>
      </c>
      <c r="D47" s="55" t="s">
        <v>90</v>
      </c>
      <c r="E47" s="55" t="s">
        <v>60</v>
      </c>
      <c r="F47" s="55">
        <v>3</v>
      </c>
      <c r="G47" s="55">
        <v>1128</v>
      </c>
      <c r="H47" s="55">
        <v>132</v>
      </c>
      <c r="I47" s="55">
        <v>1</v>
      </c>
      <c r="J47" s="56">
        <v>1261</v>
      </c>
      <c r="K47" s="59">
        <v>1260</v>
      </c>
      <c r="L47" s="55">
        <v>420.33330000000001</v>
      </c>
      <c r="M47" s="59">
        <v>420</v>
      </c>
      <c r="N47" s="55">
        <v>6469</v>
      </c>
      <c r="O47" s="55">
        <v>819.65</v>
      </c>
      <c r="P47" s="55">
        <v>0</v>
      </c>
      <c r="Q47" s="55">
        <v>0</v>
      </c>
      <c r="R47" s="55">
        <v>0</v>
      </c>
      <c r="S47" s="55" t="s">
        <v>64</v>
      </c>
      <c r="T47" s="55" t="s">
        <v>64</v>
      </c>
      <c r="U47" s="55">
        <v>819.65</v>
      </c>
      <c r="V47" s="55">
        <v>5649.35</v>
      </c>
      <c r="W47" s="55">
        <v>5649.35</v>
      </c>
      <c r="X47" s="55">
        <v>0</v>
      </c>
      <c r="Y47" s="55" t="s">
        <v>64</v>
      </c>
      <c r="Z47" s="55" t="s">
        <v>227</v>
      </c>
      <c r="AA47" s="55">
        <v>1</v>
      </c>
      <c r="AB47" s="55">
        <v>0</v>
      </c>
      <c r="AC47" s="55">
        <v>1</v>
      </c>
      <c r="AD47" s="55" t="s">
        <v>63</v>
      </c>
      <c r="AE47" s="55">
        <v>3</v>
      </c>
      <c r="AF47" s="55">
        <v>0</v>
      </c>
      <c r="AG47" s="55">
        <v>33</v>
      </c>
      <c r="AH47" s="55">
        <v>0</v>
      </c>
      <c r="AI47" s="55">
        <v>1</v>
      </c>
      <c r="AJ47" s="56">
        <v>1</v>
      </c>
      <c r="AK47" s="55">
        <v>318</v>
      </c>
      <c r="AL47" s="55">
        <v>117.33329999999999</v>
      </c>
      <c r="AM47" s="55">
        <v>352</v>
      </c>
      <c r="AN47" s="55">
        <v>1814</v>
      </c>
      <c r="AO47" s="55">
        <v>1814</v>
      </c>
      <c r="AP47" s="55">
        <v>0</v>
      </c>
      <c r="AQ47" s="55" t="s">
        <v>64</v>
      </c>
      <c r="AR47" s="55">
        <v>4</v>
      </c>
      <c r="AS47" s="55">
        <v>4</v>
      </c>
      <c r="AT47" s="55">
        <v>75</v>
      </c>
      <c r="AU47" s="55">
        <v>315.25</v>
      </c>
      <c r="AV47" s="55">
        <v>282</v>
      </c>
    </row>
    <row r="48" spans="1:48" x14ac:dyDescent="0.25">
      <c r="A48" s="55">
        <v>30718</v>
      </c>
      <c r="B48" s="68" t="str">
        <f>VLOOKUP(C48,'[2]SU List with Assignment Master'!$F$2:$G$128,2,FALSE)</f>
        <v>North 3</v>
      </c>
      <c r="C48" s="55" t="s">
        <v>224</v>
      </c>
      <c r="D48" s="55" t="s">
        <v>90</v>
      </c>
      <c r="E48" s="55" t="s">
        <v>20</v>
      </c>
      <c r="F48" s="55">
        <v>7</v>
      </c>
      <c r="G48" s="55">
        <v>1944</v>
      </c>
      <c r="H48" s="55">
        <v>1699</v>
      </c>
      <c r="I48" s="55">
        <v>14</v>
      </c>
      <c r="J48" s="56">
        <v>3657</v>
      </c>
      <c r="K48" s="59">
        <v>3643</v>
      </c>
      <c r="L48" s="55">
        <v>522.42859999999996</v>
      </c>
      <c r="M48" s="59">
        <v>520.4</v>
      </c>
      <c r="N48" s="55">
        <v>18602</v>
      </c>
      <c r="O48" s="55">
        <v>2377.0500000000002</v>
      </c>
      <c r="P48" s="55">
        <v>0</v>
      </c>
      <c r="Q48" s="55">
        <v>0</v>
      </c>
      <c r="R48" s="55">
        <v>73.14</v>
      </c>
      <c r="S48" s="55" t="s">
        <v>64</v>
      </c>
      <c r="T48" s="55" t="s">
        <v>63</v>
      </c>
      <c r="U48" s="55">
        <v>2450.19</v>
      </c>
      <c r="V48" s="55">
        <v>16151.81</v>
      </c>
      <c r="W48" s="55">
        <v>16151.81</v>
      </c>
      <c r="X48" s="55">
        <v>0</v>
      </c>
      <c r="Y48" s="55" t="s">
        <v>64</v>
      </c>
      <c r="Z48" s="55" t="s">
        <v>237</v>
      </c>
      <c r="AA48" s="55">
        <v>1</v>
      </c>
      <c r="AB48" s="55">
        <v>0</v>
      </c>
      <c r="AC48" s="55">
        <v>1</v>
      </c>
      <c r="AD48" s="55" t="s">
        <v>63</v>
      </c>
      <c r="AE48" s="55">
        <v>6</v>
      </c>
      <c r="AF48" s="55">
        <v>0</v>
      </c>
      <c r="AG48" s="55">
        <v>103</v>
      </c>
      <c r="AH48" s="55">
        <v>0</v>
      </c>
      <c r="AI48" s="55">
        <v>14</v>
      </c>
      <c r="AJ48" s="56">
        <v>14</v>
      </c>
      <c r="AK48" s="55">
        <v>879</v>
      </c>
      <c r="AL48" s="55">
        <v>166</v>
      </c>
      <c r="AM48" s="55">
        <v>996</v>
      </c>
      <c r="AN48" s="55">
        <v>5083</v>
      </c>
      <c r="AO48" s="55">
        <v>5083</v>
      </c>
      <c r="AQ48" s="55" t="s">
        <v>64</v>
      </c>
      <c r="AR48" s="55">
        <v>7</v>
      </c>
      <c r="AS48" s="55">
        <v>7</v>
      </c>
      <c r="AT48" s="55">
        <v>100</v>
      </c>
      <c r="AU48" s="55">
        <v>522.42859999999996</v>
      </c>
      <c r="AV48" s="55">
        <v>277.71429999999998</v>
      </c>
    </row>
    <row r="49" spans="1:48" x14ac:dyDescent="0.25">
      <c r="A49" s="55">
        <v>30818</v>
      </c>
      <c r="B49" s="68" t="str">
        <f>VLOOKUP(C49,'[2]SU List with Assignment Master'!$F$2:$G$128,2,FALSE)</f>
        <v>North 3</v>
      </c>
      <c r="C49" s="55" t="s">
        <v>224</v>
      </c>
      <c r="D49" s="55" t="s">
        <v>90</v>
      </c>
      <c r="E49" s="55" t="s">
        <v>22</v>
      </c>
      <c r="F49" s="55">
        <v>2</v>
      </c>
      <c r="G49" s="55">
        <v>336</v>
      </c>
      <c r="H49" s="55">
        <v>342</v>
      </c>
      <c r="I49" s="55">
        <v>3</v>
      </c>
      <c r="J49" s="56">
        <v>681</v>
      </c>
      <c r="K49" s="59">
        <v>678</v>
      </c>
      <c r="L49" s="55">
        <v>340.5</v>
      </c>
      <c r="M49" s="59">
        <v>339</v>
      </c>
      <c r="N49" s="55">
        <v>3498</v>
      </c>
      <c r="O49" s="55">
        <v>442.65</v>
      </c>
      <c r="P49" s="55">
        <v>0</v>
      </c>
      <c r="Q49" s="55">
        <v>0</v>
      </c>
      <c r="R49" s="55">
        <v>0</v>
      </c>
      <c r="S49" s="55" t="s">
        <v>64</v>
      </c>
      <c r="T49" s="55" t="s">
        <v>64</v>
      </c>
      <c r="U49" s="55">
        <v>442.65</v>
      </c>
      <c r="V49" s="55">
        <v>3055.35</v>
      </c>
      <c r="W49" s="55">
        <v>3055.35</v>
      </c>
      <c r="X49" s="55">
        <v>0</v>
      </c>
      <c r="Y49" s="55" t="s">
        <v>64</v>
      </c>
      <c r="Z49" s="55" t="s">
        <v>238</v>
      </c>
      <c r="AA49" s="55">
        <v>1</v>
      </c>
      <c r="AB49" s="55">
        <v>0</v>
      </c>
      <c r="AC49" s="55">
        <v>1</v>
      </c>
      <c r="AD49" s="55" t="s">
        <v>63</v>
      </c>
      <c r="AE49" s="55">
        <v>1</v>
      </c>
      <c r="AF49" s="55">
        <v>0</v>
      </c>
      <c r="AG49" s="55">
        <v>9</v>
      </c>
      <c r="AH49" s="55">
        <v>0</v>
      </c>
      <c r="AI49" s="55">
        <v>2</v>
      </c>
      <c r="AJ49" s="56">
        <v>2</v>
      </c>
      <c r="AK49" s="55">
        <v>74</v>
      </c>
      <c r="AL49" s="55">
        <v>85</v>
      </c>
      <c r="AM49" s="55">
        <v>85</v>
      </c>
      <c r="AN49" s="55">
        <v>444</v>
      </c>
      <c r="AO49" s="55">
        <v>444</v>
      </c>
      <c r="AP49" s="55">
        <v>0</v>
      </c>
      <c r="AQ49" s="55" t="s">
        <v>64</v>
      </c>
      <c r="AR49" s="55">
        <v>2</v>
      </c>
      <c r="AS49" s="55">
        <v>1</v>
      </c>
      <c r="AT49" s="55">
        <v>100</v>
      </c>
      <c r="AU49" s="55">
        <v>340.5</v>
      </c>
      <c r="AV49" s="55">
        <v>336</v>
      </c>
    </row>
    <row r="50" spans="1:48" x14ac:dyDescent="0.25">
      <c r="A50" s="55">
        <v>31028</v>
      </c>
      <c r="B50" s="68" t="str">
        <f>VLOOKUP(C50,'[2]SU List with Assignment Master'!$F$2:$G$128,2,FALSE)</f>
        <v>North 3</v>
      </c>
      <c r="C50" s="55" t="s">
        <v>224</v>
      </c>
      <c r="D50" s="55" t="s">
        <v>90</v>
      </c>
      <c r="E50" s="55" t="s">
        <v>20</v>
      </c>
      <c r="F50" s="55">
        <v>5</v>
      </c>
      <c r="G50" s="55">
        <v>1956</v>
      </c>
      <c r="H50" s="55">
        <v>552</v>
      </c>
      <c r="I50" s="55">
        <v>69</v>
      </c>
      <c r="J50" s="56">
        <v>2577</v>
      </c>
      <c r="K50" s="59">
        <v>2508</v>
      </c>
      <c r="L50" s="55">
        <v>515.4</v>
      </c>
      <c r="M50" s="59">
        <v>501.6</v>
      </c>
      <c r="N50" s="55">
        <v>13127</v>
      </c>
      <c r="O50" s="55">
        <v>1675.05</v>
      </c>
      <c r="P50" s="55">
        <v>0</v>
      </c>
      <c r="Q50" s="55">
        <v>0</v>
      </c>
      <c r="R50" s="55">
        <v>51.54</v>
      </c>
      <c r="S50" s="55" t="s">
        <v>64</v>
      </c>
      <c r="T50" s="55" t="s">
        <v>63</v>
      </c>
      <c r="U50" s="55">
        <v>1726.59</v>
      </c>
      <c r="V50" s="55">
        <v>11400.41</v>
      </c>
      <c r="W50" s="55">
        <v>11400.41</v>
      </c>
      <c r="X50" s="55">
        <v>0</v>
      </c>
      <c r="Y50" s="55" t="s">
        <v>64</v>
      </c>
      <c r="Z50" s="55" t="s">
        <v>239</v>
      </c>
      <c r="AA50" s="55">
        <v>1</v>
      </c>
      <c r="AB50" s="55">
        <v>0</v>
      </c>
      <c r="AC50" s="55">
        <v>1</v>
      </c>
      <c r="AD50" s="55" t="s">
        <v>63</v>
      </c>
      <c r="AE50" s="55">
        <v>4</v>
      </c>
      <c r="AF50" s="55">
        <v>0</v>
      </c>
      <c r="AG50" s="55">
        <v>120</v>
      </c>
      <c r="AH50" s="55">
        <v>0</v>
      </c>
      <c r="AI50" s="55">
        <v>65</v>
      </c>
      <c r="AJ50" s="56">
        <v>65</v>
      </c>
      <c r="AK50" s="55">
        <v>1560</v>
      </c>
      <c r="AL50" s="55">
        <v>436.25</v>
      </c>
      <c r="AM50" s="55">
        <v>1745</v>
      </c>
      <c r="AN50" s="55">
        <v>8889</v>
      </c>
      <c r="AO50" s="55">
        <v>8889</v>
      </c>
      <c r="AP50" s="55">
        <v>0</v>
      </c>
      <c r="AQ50" s="55" t="s">
        <v>64</v>
      </c>
      <c r="AR50" s="55">
        <v>7</v>
      </c>
      <c r="AS50" s="55">
        <v>6</v>
      </c>
      <c r="AT50" s="55">
        <v>71.428571428571431</v>
      </c>
      <c r="AU50" s="55">
        <v>368.1429</v>
      </c>
      <c r="AV50" s="55">
        <v>326</v>
      </c>
    </row>
    <row r="51" spans="1:48" x14ac:dyDescent="0.25">
      <c r="A51" s="55">
        <v>33000</v>
      </c>
      <c r="B51" s="68" t="str">
        <f>VLOOKUP(C51,'[2]SU List with Assignment Master'!$F$2:$G$128,2,FALSE)</f>
        <v>North 3</v>
      </c>
      <c r="C51" s="55" t="s">
        <v>224</v>
      </c>
      <c r="D51" s="55" t="s">
        <v>90</v>
      </c>
      <c r="E51" s="55" t="s">
        <v>18</v>
      </c>
      <c r="F51" s="55">
        <v>0</v>
      </c>
      <c r="G51" s="55">
        <v>0</v>
      </c>
      <c r="H51" s="55">
        <v>0</v>
      </c>
      <c r="I51" s="55">
        <v>0</v>
      </c>
      <c r="J51" s="56">
        <v>0</v>
      </c>
      <c r="K51" s="59">
        <v>0</v>
      </c>
      <c r="L51" s="55">
        <v>0</v>
      </c>
      <c r="M51" s="59" t="e">
        <v>#DIV/0!</v>
      </c>
      <c r="N51" s="55">
        <v>0</v>
      </c>
      <c r="O51" s="55">
        <v>0</v>
      </c>
      <c r="P51" s="55">
        <v>0</v>
      </c>
      <c r="Q51" s="55">
        <v>0</v>
      </c>
      <c r="R51" s="55">
        <v>0</v>
      </c>
      <c r="S51" s="55" t="s">
        <v>64</v>
      </c>
      <c r="T51" s="55" t="s">
        <v>64</v>
      </c>
      <c r="U51" s="55">
        <v>0</v>
      </c>
      <c r="V51" s="55">
        <v>0</v>
      </c>
      <c r="W51" s="55">
        <v>0</v>
      </c>
      <c r="X51" s="55">
        <v>0</v>
      </c>
      <c r="Y51" s="55" t="s">
        <v>64</v>
      </c>
      <c r="Z51" s="55" t="s">
        <v>240</v>
      </c>
      <c r="AA51" s="55">
        <v>0</v>
      </c>
      <c r="AB51" s="55">
        <v>1</v>
      </c>
      <c r="AC51" s="55">
        <v>1</v>
      </c>
      <c r="AD51" s="55" t="s">
        <v>63</v>
      </c>
      <c r="AE51" s="55">
        <v>0</v>
      </c>
      <c r="AF51" s="55">
        <v>0</v>
      </c>
      <c r="AG51" s="55">
        <v>0</v>
      </c>
      <c r="AH51" s="55">
        <v>0</v>
      </c>
      <c r="AI51" s="55">
        <v>0</v>
      </c>
      <c r="AJ51" s="56">
        <v>0</v>
      </c>
      <c r="AK51" s="55">
        <v>0</v>
      </c>
      <c r="AL51" s="55">
        <v>0</v>
      </c>
      <c r="AM51" s="55">
        <v>0</v>
      </c>
      <c r="AN51" s="55">
        <v>0</v>
      </c>
      <c r="AO51" s="55">
        <v>0</v>
      </c>
      <c r="AQ51" s="55" t="s">
        <v>64</v>
      </c>
      <c r="AR51" s="55">
        <v>1</v>
      </c>
      <c r="AS51" s="55">
        <v>0</v>
      </c>
      <c r="AT51" s="55">
        <v>0</v>
      </c>
      <c r="AU51" s="55">
        <v>0</v>
      </c>
      <c r="AV51" s="55">
        <v>0</v>
      </c>
    </row>
    <row r="52" spans="1:48" x14ac:dyDescent="0.25">
      <c r="A52" s="55">
        <v>33008</v>
      </c>
      <c r="B52" s="68" t="str">
        <f>VLOOKUP(C52,'[2]SU List with Assignment Master'!$F$2:$G$128,2,FALSE)</f>
        <v>North 3</v>
      </c>
      <c r="C52" s="55" t="s">
        <v>224</v>
      </c>
      <c r="D52" s="55" t="s">
        <v>90</v>
      </c>
      <c r="E52" s="55" t="s">
        <v>60</v>
      </c>
      <c r="F52" s="55">
        <v>12</v>
      </c>
      <c r="G52" s="55">
        <v>5424</v>
      </c>
      <c r="H52" s="55">
        <v>999</v>
      </c>
      <c r="I52" s="55">
        <v>24</v>
      </c>
      <c r="J52" s="56">
        <v>6447</v>
      </c>
      <c r="K52" s="59">
        <v>6423</v>
      </c>
      <c r="L52" s="55">
        <v>537.25</v>
      </c>
      <c r="M52" s="59">
        <v>535.29999999999995</v>
      </c>
      <c r="N52" s="55">
        <v>32917</v>
      </c>
      <c r="O52" s="55">
        <v>4190.55</v>
      </c>
      <c r="P52" s="55">
        <v>0</v>
      </c>
      <c r="Q52" s="55">
        <v>0</v>
      </c>
      <c r="R52" s="55">
        <v>128.94</v>
      </c>
      <c r="S52" s="55" t="s">
        <v>64</v>
      </c>
      <c r="T52" s="55" t="s">
        <v>63</v>
      </c>
      <c r="U52" s="55">
        <v>4319.49</v>
      </c>
      <c r="V52" s="55">
        <v>28597.51</v>
      </c>
      <c r="W52" s="55">
        <v>28597.51</v>
      </c>
      <c r="X52" s="55">
        <v>0</v>
      </c>
      <c r="Y52" s="55" t="s">
        <v>64</v>
      </c>
      <c r="Z52" s="55" t="s">
        <v>241</v>
      </c>
      <c r="AA52" s="55">
        <v>1</v>
      </c>
      <c r="AB52" s="55">
        <v>0</v>
      </c>
      <c r="AC52" s="55">
        <v>1</v>
      </c>
      <c r="AD52" s="55" t="s">
        <v>63</v>
      </c>
      <c r="AE52" s="55">
        <v>10</v>
      </c>
      <c r="AF52" s="55">
        <v>0</v>
      </c>
      <c r="AG52" s="55">
        <v>176</v>
      </c>
      <c r="AH52" s="55">
        <v>0</v>
      </c>
      <c r="AI52" s="55">
        <v>24</v>
      </c>
      <c r="AJ52" s="56">
        <v>24</v>
      </c>
      <c r="AK52" s="55">
        <v>1868</v>
      </c>
      <c r="AL52" s="55">
        <v>206.8</v>
      </c>
      <c r="AM52" s="55">
        <v>2068</v>
      </c>
      <c r="AN52" s="55">
        <v>10558</v>
      </c>
      <c r="AO52" s="55">
        <v>10558</v>
      </c>
      <c r="AQ52" s="55" t="s">
        <v>64</v>
      </c>
      <c r="AR52" s="55">
        <v>17</v>
      </c>
      <c r="AS52" s="55">
        <v>12</v>
      </c>
      <c r="AT52" s="55">
        <v>70.588235294117652</v>
      </c>
      <c r="AU52" s="55">
        <v>379.2353</v>
      </c>
      <c r="AV52" s="55">
        <v>452</v>
      </c>
    </row>
    <row r="53" spans="1:48" x14ac:dyDescent="0.25">
      <c r="A53" s="55">
        <v>33012</v>
      </c>
      <c r="B53" s="68" t="str">
        <f>VLOOKUP(C53,'[2]SU List with Assignment Master'!$F$2:$G$128,2,FALSE)</f>
        <v>North 3</v>
      </c>
      <c r="C53" s="55" t="s">
        <v>224</v>
      </c>
      <c r="D53" s="55" t="s">
        <v>90</v>
      </c>
      <c r="E53" s="55" t="s">
        <v>19</v>
      </c>
      <c r="F53" s="55">
        <v>4</v>
      </c>
      <c r="G53" s="55">
        <v>1032</v>
      </c>
      <c r="H53" s="55">
        <v>727</v>
      </c>
      <c r="I53" s="55">
        <v>93</v>
      </c>
      <c r="J53" s="56">
        <v>1852</v>
      </c>
      <c r="K53" s="59">
        <v>1759</v>
      </c>
      <c r="L53" s="55">
        <v>463</v>
      </c>
      <c r="M53" s="59">
        <v>439.8</v>
      </c>
      <c r="N53" s="55">
        <v>9443</v>
      </c>
      <c r="O53" s="55">
        <v>1203.8</v>
      </c>
      <c r="P53" s="55">
        <v>0</v>
      </c>
      <c r="Q53" s="55">
        <v>0</v>
      </c>
      <c r="R53" s="55">
        <v>0</v>
      </c>
      <c r="S53" s="55" t="s">
        <v>64</v>
      </c>
      <c r="T53" s="55" t="s">
        <v>64</v>
      </c>
      <c r="U53" s="55">
        <v>1203.8</v>
      </c>
      <c r="V53" s="55">
        <v>8239.2000000000007</v>
      </c>
      <c r="W53" s="55">
        <v>8239.2000000000007</v>
      </c>
      <c r="X53" s="55">
        <v>0</v>
      </c>
      <c r="Y53" s="55" t="s">
        <v>64</v>
      </c>
      <c r="Z53" s="55" t="s">
        <v>242</v>
      </c>
      <c r="AA53" s="55">
        <v>1</v>
      </c>
      <c r="AB53" s="55">
        <v>0</v>
      </c>
      <c r="AC53" s="55">
        <v>1</v>
      </c>
      <c r="AD53" s="55" t="s">
        <v>63</v>
      </c>
      <c r="AE53" s="55">
        <v>4</v>
      </c>
      <c r="AF53" s="55">
        <v>0</v>
      </c>
      <c r="AG53" s="55">
        <v>31</v>
      </c>
      <c r="AH53" s="55">
        <v>0</v>
      </c>
      <c r="AI53" s="55">
        <v>57</v>
      </c>
      <c r="AJ53" s="56">
        <v>57</v>
      </c>
      <c r="AK53" s="55">
        <v>648</v>
      </c>
      <c r="AL53" s="55">
        <v>184</v>
      </c>
      <c r="AM53" s="55">
        <v>736</v>
      </c>
      <c r="AN53" s="55">
        <v>3759</v>
      </c>
      <c r="AO53" s="55">
        <v>3759</v>
      </c>
      <c r="AP53" s="55">
        <v>1500</v>
      </c>
      <c r="AQ53" s="55" t="s">
        <v>64</v>
      </c>
      <c r="AR53" s="55">
        <v>4</v>
      </c>
      <c r="AS53" s="55">
        <v>2</v>
      </c>
      <c r="AT53" s="55">
        <v>100</v>
      </c>
      <c r="AU53" s="55">
        <v>463</v>
      </c>
      <c r="AV53" s="55">
        <v>516</v>
      </c>
    </row>
    <row r="54" spans="1:48" x14ac:dyDescent="0.25">
      <c r="A54" s="55">
        <v>33022</v>
      </c>
      <c r="B54" s="68" t="str">
        <f>VLOOKUP(C54,'[2]SU List with Assignment Master'!$F$2:$G$128,2,FALSE)</f>
        <v>North 3</v>
      </c>
      <c r="C54" s="55" t="s">
        <v>224</v>
      </c>
      <c r="D54" s="55" t="s">
        <v>90</v>
      </c>
      <c r="E54" s="55" t="s">
        <v>60</v>
      </c>
      <c r="F54" s="55">
        <v>21</v>
      </c>
      <c r="G54" s="55">
        <v>5400</v>
      </c>
      <c r="H54" s="55">
        <v>3795</v>
      </c>
      <c r="I54" s="55">
        <v>60</v>
      </c>
      <c r="J54" s="56">
        <v>9255</v>
      </c>
      <c r="K54" s="59">
        <v>9195</v>
      </c>
      <c r="L54" s="55">
        <v>440.71429999999998</v>
      </c>
      <c r="M54" s="59">
        <v>437.9</v>
      </c>
      <c r="N54" s="55">
        <v>47245</v>
      </c>
      <c r="O54" s="55">
        <v>6015.75</v>
      </c>
      <c r="P54" s="55">
        <v>0</v>
      </c>
      <c r="Q54" s="55">
        <v>0</v>
      </c>
      <c r="R54" s="55">
        <v>185.1</v>
      </c>
      <c r="S54" s="55" t="s">
        <v>64</v>
      </c>
      <c r="T54" s="55" t="s">
        <v>63</v>
      </c>
      <c r="U54" s="55">
        <v>6200.85</v>
      </c>
      <c r="V54" s="55">
        <v>41044.15</v>
      </c>
      <c r="W54" s="55">
        <v>41044.15</v>
      </c>
      <c r="X54" s="55">
        <v>0</v>
      </c>
      <c r="Y54" s="55" t="s">
        <v>64</v>
      </c>
      <c r="Z54" s="55" t="s">
        <v>243</v>
      </c>
      <c r="AA54" s="55">
        <v>1</v>
      </c>
      <c r="AB54" s="55">
        <v>0</v>
      </c>
      <c r="AC54" s="55">
        <v>1</v>
      </c>
      <c r="AD54" s="55" t="s">
        <v>63</v>
      </c>
      <c r="AE54" s="55">
        <v>20</v>
      </c>
      <c r="AF54" s="55">
        <v>0</v>
      </c>
      <c r="AG54" s="55">
        <v>395</v>
      </c>
      <c r="AH54" s="55">
        <v>0</v>
      </c>
      <c r="AI54" s="55">
        <v>60</v>
      </c>
      <c r="AJ54" s="56">
        <v>60</v>
      </c>
      <c r="AK54" s="55">
        <v>2221</v>
      </c>
      <c r="AL54" s="55">
        <v>133.80000000000001</v>
      </c>
      <c r="AM54" s="55">
        <v>2676</v>
      </c>
      <c r="AN54" s="55">
        <v>13681</v>
      </c>
      <c r="AO54" s="55">
        <v>13681</v>
      </c>
      <c r="AQ54" s="55" t="s">
        <v>64</v>
      </c>
      <c r="AR54" s="55">
        <v>25</v>
      </c>
      <c r="AS54" s="55">
        <v>19</v>
      </c>
      <c r="AT54" s="55">
        <v>84</v>
      </c>
      <c r="AU54" s="55">
        <v>370.2</v>
      </c>
      <c r="AV54" s="55">
        <v>284.21050000000002</v>
      </c>
    </row>
    <row r="55" spans="1:48" x14ac:dyDescent="0.25">
      <c r="A55" s="55">
        <v>90308</v>
      </c>
      <c r="B55" s="68" t="str">
        <f>VLOOKUP(C55,'[2]SU List with Assignment Master'!$F$2:$G$128,2,FALSE)</f>
        <v>North 3</v>
      </c>
      <c r="C55" s="55" t="s">
        <v>224</v>
      </c>
      <c r="D55" s="55" t="s">
        <v>90</v>
      </c>
      <c r="E55" s="55" t="s">
        <v>202</v>
      </c>
      <c r="F55" s="55">
        <v>0</v>
      </c>
      <c r="G55" s="55">
        <v>0</v>
      </c>
      <c r="H55" s="55">
        <v>0</v>
      </c>
      <c r="I55" s="55">
        <v>0</v>
      </c>
      <c r="J55" s="56">
        <v>0</v>
      </c>
      <c r="K55" s="59">
        <v>0</v>
      </c>
      <c r="L55" s="55">
        <v>0</v>
      </c>
      <c r="M55" s="59" t="e">
        <v>#DIV/0!</v>
      </c>
      <c r="N55" s="55">
        <v>0</v>
      </c>
      <c r="O55" s="55">
        <v>0</v>
      </c>
      <c r="P55" s="55">
        <v>0</v>
      </c>
      <c r="Q55" s="55">
        <v>0</v>
      </c>
      <c r="R55" s="55">
        <v>0</v>
      </c>
      <c r="S55" s="55" t="s">
        <v>63</v>
      </c>
      <c r="T55" s="55" t="s">
        <v>64</v>
      </c>
      <c r="U55" s="55">
        <v>0</v>
      </c>
      <c r="V55" s="55">
        <v>0</v>
      </c>
      <c r="W55" s="55">
        <v>0</v>
      </c>
      <c r="X55" s="55">
        <v>0</v>
      </c>
      <c r="Y55" s="55" t="s">
        <v>64</v>
      </c>
      <c r="Z55" s="55" t="s">
        <v>237</v>
      </c>
      <c r="AA55" s="55">
        <v>0</v>
      </c>
      <c r="AB55" s="55">
        <v>1</v>
      </c>
      <c r="AC55" s="55">
        <v>1</v>
      </c>
      <c r="AD55" s="55" t="s">
        <v>63</v>
      </c>
      <c r="AE55" s="55">
        <v>0</v>
      </c>
      <c r="AF55" s="55">
        <v>0</v>
      </c>
      <c r="AG55" s="55">
        <v>0</v>
      </c>
      <c r="AH55" s="55">
        <v>0</v>
      </c>
      <c r="AI55" s="55">
        <v>0</v>
      </c>
      <c r="AJ55" s="56">
        <v>0</v>
      </c>
      <c r="AK55" s="55">
        <v>0</v>
      </c>
      <c r="AL55" s="55">
        <v>0</v>
      </c>
      <c r="AM55" s="55">
        <v>0</v>
      </c>
      <c r="AN55" s="55">
        <v>0</v>
      </c>
      <c r="AO55" s="55">
        <v>0</v>
      </c>
      <c r="AQ55" s="55" t="s">
        <v>64</v>
      </c>
      <c r="AR55" s="55">
        <v>1</v>
      </c>
      <c r="AS55" s="55">
        <v>0</v>
      </c>
      <c r="AT55" s="55">
        <v>0</v>
      </c>
      <c r="AU55" s="55">
        <v>0</v>
      </c>
      <c r="AV55" s="55">
        <v>0</v>
      </c>
    </row>
    <row r="56" spans="1:48" x14ac:dyDescent="0.25">
      <c r="A56" s="55">
        <v>30627</v>
      </c>
      <c r="B56" s="68" t="str">
        <f>VLOOKUP(C56,'[2]SU List with Assignment Master'!$F$2:$G$128,2,FALSE)</f>
        <v>North 3</v>
      </c>
      <c r="C56" s="55" t="s">
        <v>131</v>
      </c>
      <c r="D56" s="55" t="s">
        <v>130</v>
      </c>
      <c r="E56" s="55" t="s">
        <v>18</v>
      </c>
      <c r="F56" s="55">
        <v>0</v>
      </c>
      <c r="G56" s="55">
        <v>0</v>
      </c>
      <c r="H56" s="55">
        <v>0</v>
      </c>
      <c r="I56" s="55">
        <v>0</v>
      </c>
      <c r="J56" s="56">
        <v>0</v>
      </c>
      <c r="K56" s="59">
        <v>0</v>
      </c>
      <c r="L56" s="55">
        <v>0</v>
      </c>
      <c r="M56" s="59" t="e">
        <v>#DIV/0!</v>
      </c>
      <c r="N56" s="55">
        <v>0</v>
      </c>
      <c r="O56" s="55">
        <v>0</v>
      </c>
      <c r="P56" s="55">
        <v>0</v>
      </c>
      <c r="Q56" s="55">
        <v>0</v>
      </c>
      <c r="R56" s="55">
        <v>0</v>
      </c>
      <c r="S56" s="55" t="s">
        <v>64</v>
      </c>
      <c r="T56" s="55" t="s">
        <v>64</v>
      </c>
      <c r="U56" s="55">
        <v>0</v>
      </c>
      <c r="V56" s="55">
        <v>0</v>
      </c>
      <c r="W56" s="55">
        <v>0</v>
      </c>
      <c r="X56" s="55">
        <v>0</v>
      </c>
      <c r="Y56" s="55" t="s">
        <v>64</v>
      </c>
      <c r="Z56" s="55" t="s">
        <v>244</v>
      </c>
      <c r="AA56" s="55">
        <v>0</v>
      </c>
      <c r="AB56" s="55">
        <v>1</v>
      </c>
      <c r="AC56" s="55">
        <v>1</v>
      </c>
      <c r="AD56" s="55" t="s">
        <v>63</v>
      </c>
      <c r="AE56" s="55">
        <v>0</v>
      </c>
      <c r="AF56" s="55">
        <v>0</v>
      </c>
      <c r="AG56" s="55">
        <v>0</v>
      </c>
      <c r="AH56" s="55">
        <v>0</v>
      </c>
      <c r="AI56" s="55">
        <v>0</v>
      </c>
      <c r="AJ56" s="56">
        <v>0</v>
      </c>
      <c r="AK56" s="55">
        <v>0</v>
      </c>
      <c r="AL56" s="55">
        <v>0</v>
      </c>
      <c r="AM56" s="55">
        <v>0</v>
      </c>
      <c r="AN56" s="55">
        <v>0</v>
      </c>
      <c r="AO56" s="55">
        <v>0</v>
      </c>
      <c r="AQ56" s="55" t="s">
        <v>64</v>
      </c>
      <c r="AR56" s="55">
        <v>1</v>
      </c>
      <c r="AS56" s="55">
        <v>0</v>
      </c>
      <c r="AT56" s="55">
        <v>0</v>
      </c>
      <c r="AU56" s="55">
        <v>0</v>
      </c>
      <c r="AV56" s="55">
        <v>0</v>
      </c>
    </row>
    <row r="57" spans="1:48" x14ac:dyDescent="0.25">
      <c r="A57" s="55">
        <v>31027</v>
      </c>
      <c r="B57" s="68" t="str">
        <f>VLOOKUP(C57,'[2]SU List with Assignment Master'!$F$2:$G$128,2,FALSE)</f>
        <v>North 3</v>
      </c>
      <c r="C57" s="55" t="s">
        <v>131</v>
      </c>
      <c r="D57" s="55" t="s">
        <v>130</v>
      </c>
      <c r="E57" s="55" t="s">
        <v>60</v>
      </c>
      <c r="F57" s="55">
        <v>9</v>
      </c>
      <c r="G57" s="55">
        <v>3084</v>
      </c>
      <c r="H57" s="55">
        <v>1794</v>
      </c>
      <c r="I57" s="55">
        <v>20</v>
      </c>
      <c r="J57" s="56">
        <v>4898</v>
      </c>
      <c r="K57" s="59">
        <v>4878</v>
      </c>
      <c r="L57" s="55">
        <v>544.22220000000004</v>
      </c>
      <c r="M57" s="59">
        <v>542</v>
      </c>
      <c r="N57" s="55">
        <v>24966</v>
      </c>
      <c r="O57" s="55">
        <v>3183.7</v>
      </c>
      <c r="P57" s="55">
        <v>0</v>
      </c>
      <c r="Q57" s="55">
        <v>0</v>
      </c>
      <c r="R57" s="55">
        <v>97.96</v>
      </c>
      <c r="S57" s="55" t="s">
        <v>64</v>
      </c>
      <c r="T57" s="55" t="s">
        <v>63</v>
      </c>
      <c r="U57" s="55">
        <v>3281.66</v>
      </c>
      <c r="V57" s="55">
        <v>21684.34</v>
      </c>
      <c r="W57" s="55">
        <v>21684.34</v>
      </c>
      <c r="X57" s="55">
        <v>0</v>
      </c>
      <c r="Y57" s="55" t="s">
        <v>64</v>
      </c>
      <c r="Z57" s="55" t="s">
        <v>245</v>
      </c>
      <c r="AA57" s="55">
        <v>1</v>
      </c>
      <c r="AB57" s="55">
        <v>0</v>
      </c>
      <c r="AC57" s="55">
        <v>1</v>
      </c>
      <c r="AD57" s="55" t="s">
        <v>63</v>
      </c>
      <c r="AE57" s="55">
        <v>7</v>
      </c>
      <c r="AF57" s="55">
        <v>0</v>
      </c>
      <c r="AG57" s="55">
        <v>53</v>
      </c>
      <c r="AH57" s="55">
        <v>0</v>
      </c>
      <c r="AI57" s="55">
        <v>19</v>
      </c>
      <c r="AJ57" s="56">
        <v>19</v>
      </c>
      <c r="AK57" s="55">
        <v>325</v>
      </c>
      <c r="AL57" s="55">
        <v>56.714300000000001</v>
      </c>
      <c r="AM57" s="55">
        <v>397</v>
      </c>
      <c r="AN57" s="55">
        <v>2024</v>
      </c>
      <c r="AO57" s="55">
        <v>2024</v>
      </c>
      <c r="AP57" s="55">
        <v>3000</v>
      </c>
      <c r="AQ57" s="55" t="s">
        <v>64</v>
      </c>
      <c r="AR57" s="55">
        <v>10</v>
      </c>
      <c r="AS57" s="55">
        <v>8</v>
      </c>
      <c r="AT57" s="55">
        <v>90</v>
      </c>
      <c r="AU57" s="55">
        <v>489.8</v>
      </c>
      <c r="AV57" s="55">
        <v>385.5</v>
      </c>
    </row>
    <row r="58" spans="1:48" x14ac:dyDescent="0.25">
      <c r="A58" s="55">
        <v>33045</v>
      </c>
      <c r="B58" s="68" t="str">
        <f>VLOOKUP(C58,'[2]SU List with Assignment Master'!$F$2:$G$128,2,FALSE)</f>
        <v>North 3</v>
      </c>
      <c r="C58" s="55" t="s">
        <v>131</v>
      </c>
      <c r="D58" s="55" t="s">
        <v>130</v>
      </c>
      <c r="E58" s="55" t="s">
        <v>60</v>
      </c>
      <c r="F58" s="55">
        <v>0</v>
      </c>
      <c r="G58" s="55">
        <v>0</v>
      </c>
      <c r="H58" s="55">
        <v>0</v>
      </c>
      <c r="I58" s="55">
        <v>0</v>
      </c>
      <c r="J58" s="56">
        <v>0</v>
      </c>
      <c r="K58" s="59">
        <v>0</v>
      </c>
      <c r="L58" s="55">
        <v>0</v>
      </c>
      <c r="M58" s="59" t="e">
        <v>#DIV/0!</v>
      </c>
      <c r="N58" s="55">
        <v>0</v>
      </c>
      <c r="O58" s="55">
        <v>0</v>
      </c>
      <c r="P58" s="55">
        <v>0</v>
      </c>
      <c r="Q58" s="55">
        <v>0</v>
      </c>
      <c r="R58" s="55">
        <v>0</v>
      </c>
      <c r="S58" s="55" t="s">
        <v>64</v>
      </c>
      <c r="T58" s="55" t="s">
        <v>64</v>
      </c>
      <c r="U58" s="55">
        <v>0</v>
      </c>
      <c r="V58" s="55">
        <v>0</v>
      </c>
      <c r="W58" s="55">
        <v>0</v>
      </c>
      <c r="X58" s="55">
        <v>0</v>
      </c>
      <c r="Y58" s="55" t="s">
        <v>64</v>
      </c>
      <c r="AA58" s="55">
        <v>0</v>
      </c>
      <c r="AB58" s="55">
        <v>1</v>
      </c>
      <c r="AC58" s="55">
        <v>1</v>
      </c>
      <c r="AD58" s="55" t="s">
        <v>63</v>
      </c>
      <c r="AE58" s="55">
        <v>0</v>
      </c>
      <c r="AF58" s="55">
        <v>0</v>
      </c>
      <c r="AG58" s="55">
        <v>0</v>
      </c>
      <c r="AH58" s="55">
        <v>0</v>
      </c>
      <c r="AI58" s="55">
        <v>0</v>
      </c>
      <c r="AJ58" s="56">
        <v>0</v>
      </c>
      <c r="AK58" s="55">
        <v>0</v>
      </c>
      <c r="AL58" s="55">
        <v>0</v>
      </c>
      <c r="AM58" s="55">
        <v>0</v>
      </c>
      <c r="AN58" s="55">
        <v>0</v>
      </c>
      <c r="AO58" s="55">
        <v>0</v>
      </c>
      <c r="AQ58" s="55" t="s">
        <v>64</v>
      </c>
      <c r="AR58" s="55">
        <v>11</v>
      </c>
      <c r="AS58" s="55">
        <v>0</v>
      </c>
      <c r="AT58" s="55">
        <v>0</v>
      </c>
      <c r="AU58" s="55">
        <v>0</v>
      </c>
      <c r="AV58" s="55">
        <v>0</v>
      </c>
    </row>
    <row r="59" spans="1:48" x14ac:dyDescent="0.25">
      <c r="A59" s="55">
        <v>90271</v>
      </c>
      <c r="B59" s="68" t="str">
        <f>VLOOKUP(C59,'[2]SU List with Assignment Master'!$F$2:$G$128,2,FALSE)</f>
        <v>North 3</v>
      </c>
      <c r="C59" s="55" t="s">
        <v>131</v>
      </c>
      <c r="D59" s="55" t="s">
        <v>130</v>
      </c>
      <c r="E59" s="55" t="s">
        <v>202</v>
      </c>
      <c r="F59" s="55">
        <v>1</v>
      </c>
      <c r="G59" s="55">
        <v>228</v>
      </c>
      <c r="H59" s="55">
        <v>8</v>
      </c>
      <c r="I59" s="55">
        <v>4</v>
      </c>
      <c r="J59" s="56">
        <v>240</v>
      </c>
      <c r="K59" s="59">
        <v>236</v>
      </c>
      <c r="L59" s="55">
        <v>240</v>
      </c>
      <c r="M59" s="59">
        <v>236</v>
      </c>
      <c r="N59" s="55">
        <v>1228</v>
      </c>
      <c r="O59" s="55">
        <v>156</v>
      </c>
      <c r="P59" s="55">
        <v>0</v>
      </c>
      <c r="Q59" s="55">
        <v>0</v>
      </c>
      <c r="R59" s="55">
        <v>-156</v>
      </c>
      <c r="S59" s="55" t="s">
        <v>63</v>
      </c>
      <c r="T59" s="55" t="s">
        <v>64</v>
      </c>
      <c r="U59" s="55">
        <v>0</v>
      </c>
      <c r="V59" s="55">
        <v>1228</v>
      </c>
      <c r="W59" s="55">
        <v>1228</v>
      </c>
      <c r="X59" s="55">
        <v>0</v>
      </c>
      <c r="Y59" s="55" t="s">
        <v>64</v>
      </c>
      <c r="AA59" s="55">
        <v>1</v>
      </c>
      <c r="AB59" s="55">
        <v>0</v>
      </c>
      <c r="AC59" s="55">
        <v>1</v>
      </c>
      <c r="AD59" s="55" t="s">
        <v>63</v>
      </c>
      <c r="AE59" s="55">
        <v>1</v>
      </c>
      <c r="AF59" s="55">
        <v>0</v>
      </c>
      <c r="AG59" s="55">
        <v>14</v>
      </c>
      <c r="AH59" s="55">
        <v>0</v>
      </c>
      <c r="AI59" s="55">
        <v>4</v>
      </c>
      <c r="AJ59" s="56">
        <v>4</v>
      </c>
      <c r="AK59" s="55">
        <v>206</v>
      </c>
      <c r="AL59" s="55">
        <v>224</v>
      </c>
      <c r="AM59" s="55">
        <v>224</v>
      </c>
      <c r="AN59" s="55">
        <v>1141</v>
      </c>
      <c r="AO59" s="55">
        <v>1141</v>
      </c>
      <c r="AQ59" s="55" t="s">
        <v>64</v>
      </c>
      <c r="AR59" s="55">
        <v>1</v>
      </c>
      <c r="AS59" s="55">
        <v>1</v>
      </c>
      <c r="AT59" s="55">
        <v>100</v>
      </c>
      <c r="AU59" s="55">
        <v>240</v>
      </c>
      <c r="AV59" s="55">
        <v>228</v>
      </c>
    </row>
    <row r="60" spans="1:48" x14ac:dyDescent="0.25">
      <c r="A60" s="55">
        <v>10026</v>
      </c>
      <c r="B60" s="68" t="str">
        <f>VLOOKUP(C60,'[2]SU List with Assignment Master'!$F$2:$G$128,2,FALSE)</f>
        <v>North 2</v>
      </c>
      <c r="C60" s="55" t="s">
        <v>128</v>
      </c>
      <c r="D60" s="55" t="s">
        <v>127</v>
      </c>
      <c r="E60" s="55" t="s">
        <v>60</v>
      </c>
      <c r="F60" s="55">
        <v>0</v>
      </c>
      <c r="G60" s="55">
        <v>0</v>
      </c>
      <c r="H60" s="55">
        <v>0</v>
      </c>
      <c r="I60" s="55">
        <v>0</v>
      </c>
      <c r="J60" s="56">
        <v>0</v>
      </c>
      <c r="K60" s="59">
        <v>0</v>
      </c>
      <c r="L60" s="55">
        <v>0</v>
      </c>
      <c r="M60" s="59" t="e">
        <v>#DIV/0!</v>
      </c>
      <c r="N60" s="55">
        <v>0</v>
      </c>
      <c r="O60" s="55">
        <v>0</v>
      </c>
      <c r="P60" s="55">
        <v>0</v>
      </c>
      <c r="Q60" s="55">
        <v>0</v>
      </c>
      <c r="R60" s="55">
        <v>0</v>
      </c>
      <c r="S60" s="55" t="s">
        <v>64</v>
      </c>
      <c r="T60" s="55" t="s">
        <v>64</v>
      </c>
      <c r="U60" s="55">
        <v>0</v>
      </c>
      <c r="V60" s="55">
        <v>0</v>
      </c>
      <c r="W60" s="55">
        <v>0</v>
      </c>
      <c r="X60" s="55">
        <v>0</v>
      </c>
      <c r="Y60" s="55" t="s">
        <v>64</v>
      </c>
      <c r="Z60" s="55" t="s">
        <v>246</v>
      </c>
      <c r="AA60" s="55">
        <v>0</v>
      </c>
      <c r="AB60" s="55">
        <v>1</v>
      </c>
      <c r="AC60" s="55">
        <v>1</v>
      </c>
      <c r="AD60" s="55" t="s">
        <v>63</v>
      </c>
      <c r="AE60" s="55">
        <v>0</v>
      </c>
      <c r="AF60" s="55">
        <v>0</v>
      </c>
      <c r="AG60" s="55">
        <v>0</v>
      </c>
      <c r="AH60" s="55">
        <v>0</v>
      </c>
      <c r="AI60" s="55">
        <v>0</v>
      </c>
      <c r="AJ60" s="56">
        <v>0</v>
      </c>
      <c r="AK60" s="55">
        <v>0</v>
      </c>
      <c r="AL60" s="55">
        <v>0</v>
      </c>
      <c r="AM60" s="55">
        <v>0</v>
      </c>
      <c r="AN60" s="55">
        <v>0</v>
      </c>
      <c r="AO60" s="55">
        <v>0</v>
      </c>
      <c r="AQ60" s="55" t="s">
        <v>64</v>
      </c>
      <c r="AR60" s="55">
        <v>4</v>
      </c>
      <c r="AS60" s="55">
        <v>0</v>
      </c>
      <c r="AT60" s="55">
        <v>0</v>
      </c>
      <c r="AU60" s="55">
        <v>0</v>
      </c>
      <c r="AV60" s="55">
        <v>0</v>
      </c>
    </row>
    <row r="61" spans="1:48" x14ac:dyDescent="0.25">
      <c r="A61" s="55">
        <v>10048</v>
      </c>
      <c r="B61" s="68" t="str">
        <f>VLOOKUP(C61,'[2]SU List with Assignment Master'!$F$2:$G$128,2,FALSE)</f>
        <v>North 2</v>
      </c>
      <c r="C61" s="55" t="s">
        <v>128</v>
      </c>
      <c r="D61" s="55" t="s">
        <v>127</v>
      </c>
      <c r="E61" s="55" t="s">
        <v>18</v>
      </c>
      <c r="F61" s="55">
        <v>0</v>
      </c>
      <c r="G61" s="55">
        <v>0</v>
      </c>
      <c r="H61" s="55">
        <v>0</v>
      </c>
      <c r="I61" s="55">
        <v>0</v>
      </c>
      <c r="J61" s="56">
        <v>0</v>
      </c>
      <c r="K61" s="59">
        <v>0</v>
      </c>
      <c r="L61" s="55">
        <v>0</v>
      </c>
      <c r="M61" s="59" t="e">
        <v>#DIV/0!</v>
      </c>
      <c r="N61" s="55">
        <v>0</v>
      </c>
      <c r="O61" s="55">
        <v>0</v>
      </c>
      <c r="P61" s="55">
        <v>0</v>
      </c>
      <c r="Q61" s="55">
        <v>0</v>
      </c>
      <c r="R61" s="55">
        <v>0</v>
      </c>
      <c r="S61" s="55" t="s">
        <v>64</v>
      </c>
      <c r="T61" s="55" t="s">
        <v>64</v>
      </c>
      <c r="U61" s="55">
        <v>0</v>
      </c>
      <c r="V61" s="55">
        <v>0</v>
      </c>
      <c r="W61" s="55">
        <v>0</v>
      </c>
      <c r="X61" s="55">
        <v>0</v>
      </c>
      <c r="Y61" s="55" t="s">
        <v>64</v>
      </c>
      <c r="Z61" s="55" t="s">
        <v>247</v>
      </c>
      <c r="AA61" s="55">
        <v>0</v>
      </c>
      <c r="AB61" s="55">
        <v>1</v>
      </c>
      <c r="AC61" s="55">
        <v>1</v>
      </c>
      <c r="AD61" s="55" t="s">
        <v>63</v>
      </c>
      <c r="AE61" s="55">
        <v>0</v>
      </c>
      <c r="AF61" s="55">
        <v>0</v>
      </c>
      <c r="AG61" s="55">
        <v>0</v>
      </c>
      <c r="AH61" s="55">
        <v>0</v>
      </c>
      <c r="AI61" s="55">
        <v>0</v>
      </c>
      <c r="AJ61" s="56">
        <v>0</v>
      </c>
      <c r="AK61" s="55">
        <v>0</v>
      </c>
      <c r="AL61" s="55">
        <v>0</v>
      </c>
      <c r="AM61" s="55">
        <v>0</v>
      </c>
      <c r="AN61" s="55">
        <v>0</v>
      </c>
      <c r="AO61" s="55">
        <v>0</v>
      </c>
      <c r="AQ61" s="55" t="s">
        <v>64</v>
      </c>
      <c r="AR61" s="55">
        <v>3</v>
      </c>
      <c r="AS61" s="55">
        <v>0</v>
      </c>
      <c r="AT61" s="55">
        <v>0</v>
      </c>
      <c r="AU61" s="55">
        <v>0</v>
      </c>
      <c r="AV61" s="55">
        <v>0</v>
      </c>
    </row>
    <row r="62" spans="1:48" x14ac:dyDescent="0.25">
      <c r="A62" s="55">
        <v>10309</v>
      </c>
      <c r="B62" s="68" t="str">
        <f>VLOOKUP(C62,'[2]SU List with Assignment Master'!$F$2:$G$128,2,FALSE)</f>
        <v>North 2</v>
      </c>
      <c r="C62" s="55" t="s">
        <v>128</v>
      </c>
      <c r="D62" s="55" t="s">
        <v>127</v>
      </c>
      <c r="E62" s="55" t="s">
        <v>60</v>
      </c>
      <c r="F62" s="55">
        <v>7</v>
      </c>
      <c r="G62" s="55">
        <v>1236</v>
      </c>
      <c r="H62" s="55">
        <v>0</v>
      </c>
      <c r="I62" s="55">
        <v>0</v>
      </c>
      <c r="J62" s="56">
        <v>1236</v>
      </c>
      <c r="K62" s="59">
        <v>1236</v>
      </c>
      <c r="L62" s="55">
        <v>176.57140000000001</v>
      </c>
      <c r="M62" s="59">
        <v>176.6</v>
      </c>
      <c r="N62" s="55">
        <v>6336</v>
      </c>
      <c r="O62" s="55">
        <v>803.4</v>
      </c>
      <c r="P62" s="55">
        <v>0</v>
      </c>
      <c r="Q62" s="55">
        <v>0</v>
      </c>
      <c r="R62" s="55">
        <v>0</v>
      </c>
      <c r="S62" s="55" t="s">
        <v>64</v>
      </c>
      <c r="T62" s="55" t="s">
        <v>64</v>
      </c>
      <c r="U62" s="55">
        <v>803.4</v>
      </c>
      <c r="V62" s="55">
        <v>5532.6</v>
      </c>
      <c r="W62" s="55">
        <v>5532.6</v>
      </c>
      <c r="X62" s="55">
        <v>0</v>
      </c>
      <c r="Y62" s="55" t="s">
        <v>64</v>
      </c>
      <c r="Z62" s="55" t="s">
        <v>248</v>
      </c>
      <c r="AA62" s="55">
        <v>1</v>
      </c>
      <c r="AB62" s="55">
        <v>0</v>
      </c>
      <c r="AC62" s="55">
        <v>1</v>
      </c>
      <c r="AD62" s="55" t="s">
        <v>63</v>
      </c>
      <c r="AE62" s="55">
        <v>0</v>
      </c>
      <c r="AF62" s="55">
        <v>0</v>
      </c>
      <c r="AG62" s="55">
        <v>0</v>
      </c>
      <c r="AH62" s="55">
        <v>0</v>
      </c>
      <c r="AI62" s="55">
        <v>0</v>
      </c>
      <c r="AJ62" s="56">
        <v>0</v>
      </c>
      <c r="AK62" s="55">
        <v>0</v>
      </c>
      <c r="AL62" s="55">
        <v>0</v>
      </c>
      <c r="AM62" s="55">
        <v>0</v>
      </c>
      <c r="AN62" s="55">
        <v>0</v>
      </c>
      <c r="AO62" s="55">
        <v>0</v>
      </c>
      <c r="AQ62" s="55" t="s">
        <v>64</v>
      </c>
      <c r="AR62" s="55">
        <v>9</v>
      </c>
      <c r="AS62" s="55">
        <v>7</v>
      </c>
      <c r="AT62" s="55">
        <v>77.777777777777771</v>
      </c>
      <c r="AU62" s="55">
        <v>137.33330000000001</v>
      </c>
      <c r="AV62" s="55">
        <v>176.57140000000001</v>
      </c>
    </row>
    <row r="63" spans="1:48" x14ac:dyDescent="0.25">
      <c r="A63" s="55">
        <v>10325</v>
      </c>
      <c r="B63" s="68" t="str">
        <f>VLOOKUP(C63,'[2]SU List with Assignment Master'!$F$2:$G$128,2,FALSE)</f>
        <v>North 2</v>
      </c>
      <c r="C63" s="55" t="s">
        <v>128</v>
      </c>
      <c r="D63" s="55" t="s">
        <v>127</v>
      </c>
      <c r="E63" s="55" t="s">
        <v>22</v>
      </c>
      <c r="F63" s="55">
        <v>6</v>
      </c>
      <c r="G63" s="55">
        <v>960</v>
      </c>
      <c r="H63" s="55">
        <v>76</v>
      </c>
      <c r="I63" s="55">
        <v>4</v>
      </c>
      <c r="J63" s="56">
        <v>1040</v>
      </c>
      <c r="K63" s="59">
        <v>1036</v>
      </c>
      <c r="L63" s="55">
        <v>173.33330000000001</v>
      </c>
      <c r="M63" s="59">
        <v>172.7</v>
      </c>
      <c r="N63" s="55">
        <v>5302</v>
      </c>
      <c r="O63" s="55">
        <v>676</v>
      </c>
      <c r="P63" s="55">
        <v>0</v>
      </c>
      <c r="Q63" s="55">
        <v>0</v>
      </c>
      <c r="R63" s="55">
        <v>0</v>
      </c>
      <c r="S63" s="55" t="s">
        <v>64</v>
      </c>
      <c r="T63" s="55" t="s">
        <v>64</v>
      </c>
      <c r="U63" s="55">
        <v>676</v>
      </c>
      <c r="V63" s="55">
        <v>4626</v>
      </c>
      <c r="W63" s="55">
        <v>4626</v>
      </c>
      <c r="X63" s="55">
        <v>0</v>
      </c>
      <c r="Y63" s="55" t="s">
        <v>64</v>
      </c>
      <c r="Z63" s="55" t="s">
        <v>247</v>
      </c>
      <c r="AA63" s="55">
        <v>1</v>
      </c>
      <c r="AB63" s="55">
        <v>0</v>
      </c>
      <c r="AC63" s="55">
        <v>1</v>
      </c>
      <c r="AD63" s="55" t="s">
        <v>63</v>
      </c>
      <c r="AE63" s="55">
        <v>2</v>
      </c>
      <c r="AF63" s="55">
        <v>0</v>
      </c>
      <c r="AG63" s="55">
        <v>76</v>
      </c>
      <c r="AH63" s="55">
        <v>0</v>
      </c>
      <c r="AI63" s="55">
        <v>4</v>
      </c>
      <c r="AJ63" s="56">
        <v>4</v>
      </c>
      <c r="AK63" s="55">
        <v>0</v>
      </c>
      <c r="AL63" s="55">
        <v>40</v>
      </c>
      <c r="AM63" s="55">
        <v>80</v>
      </c>
      <c r="AN63" s="55">
        <v>406</v>
      </c>
      <c r="AO63" s="55">
        <v>406</v>
      </c>
      <c r="AQ63" s="55" t="s">
        <v>64</v>
      </c>
      <c r="AR63" s="55">
        <v>6</v>
      </c>
      <c r="AS63" s="55">
        <v>5</v>
      </c>
      <c r="AT63" s="55">
        <v>100</v>
      </c>
      <c r="AU63" s="55">
        <v>173.33330000000001</v>
      </c>
      <c r="AV63" s="55">
        <v>192</v>
      </c>
    </row>
    <row r="64" spans="1:48" x14ac:dyDescent="0.25">
      <c r="A64" s="55">
        <v>90101</v>
      </c>
      <c r="B64" s="68" t="str">
        <f>VLOOKUP(C64,'[2]SU List with Assignment Master'!$F$2:$G$128,2,FALSE)</f>
        <v>North 2</v>
      </c>
      <c r="C64" s="55" t="s">
        <v>128</v>
      </c>
      <c r="D64" s="55" t="s">
        <v>127</v>
      </c>
      <c r="E64" s="55" t="s">
        <v>202</v>
      </c>
      <c r="F64" s="55">
        <v>0</v>
      </c>
      <c r="G64" s="55">
        <v>0</v>
      </c>
      <c r="H64" s="55">
        <v>0</v>
      </c>
      <c r="I64" s="55">
        <v>0</v>
      </c>
      <c r="J64" s="56">
        <v>0</v>
      </c>
      <c r="K64" s="59">
        <v>0</v>
      </c>
      <c r="L64" s="55">
        <v>0</v>
      </c>
      <c r="M64" s="59" t="e">
        <v>#DIV/0!</v>
      </c>
      <c r="N64" s="55">
        <v>0</v>
      </c>
      <c r="O64" s="55">
        <v>0</v>
      </c>
      <c r="P64" s="55">
        <v>0</v>
      </c>
      <c r="Q64" s="55">
        <v>0</v>
      </c>
      <c r="R64" s="55">
        <v>0</v>
      </c>
      <c r="S64" s="55" t="s">
        <v>63</v>
      </c>
      <c r="T64" s="55" t="s">
        <v>64</v>
      </c>
      <c r="U64" s="55">
        <v>0</v>
      </c>
      <c r="V64" s="55">
        <v>0</v>
      </c>
      <c r="W64" s="55">
        <v>0</v>
      </c>
      <c r="X64" s="55">
        <v>0</v>
      </c>
      <c r="Y64" s="55" t="s">
        <v>64</v>
      </c>
      <c r="Z64" s="55" t="s">
        <v>246</v>
      </c>
      <c r="AA64" s="55">
        <v>0</v>
      </c>
      <c r="AB64" s="55">
        <v>1</v>
      </c>
      <c r="AC64" s="55">
        <v>1</v>
      </c>
      <c r="AD64" s="55" t="s">
        <v>63</v>
      </c>
      <c r="AE64" s="55">
        <v>0</v>
      </c>
      <c r="AF64" s="55">
        <v>0</v>
      </c>
      <c r="AG64" s="55">
        <v>0</v>
      </c>
      <c r="AH64" s="55">
        <v>0</v>
      </c>
      <c r="AI64" s="55">
        <v>0</v>
      </c>
      <c r="AJ64" s="56">
        <v>0</v>
      </c>
      <c r="AK64" s="55">
        <v>0</v>
      </c>
      <c r="AL64" s="55">
        <v>0</v>
      </c>
      <c r="AM64" s="55">
        <v>0</v>
      </c>
      <c r="AN64" s="55">
        <v>0</v>
      </c>
      <c r="AO64" s="55">
        <v>0</v>
      </c>
      <c r="AQ64" s="55" t="s">
        <v>64</v>
      </c>
      <c r="AR64" s="55">
        <v>0</v>
      </c>
      <c r="AS64" s="55">
        <v>0</v>
      </c>
      <c r="AT64" s="55">
        <v>0</v>
      </c>
      <c r="AU64" s="55">
        <v>0</v>
      </c>
      <c r="AV64" s="55">
        <v>0</v>
      </c>
    </row>
    <row r="65" spans="1:48" x14ac:dyDescent="0.25">
      <c r="A65" s="55">
        <v>40058</v>
      </c>
      <c r="B65" s="68" t="str">
        <f>VLOOKUP(C65,'[2]SU List with Assignment Master'!$F$2:$G$128,2,FALSE)</f>
        <v>South 6</v>
      </c>
      <c r="C65" s="55" t="s">
        <v>126</v>
      </c>
      <c r="D65" s="55" t="s">
        <v>125</v>
      </c>
      <c r="E65" s="55" t="s">
        <v>21</v>
      </c>
      <c r="F65" s="55">
        <v>2</v>
      </c>
      <c r="G65" s="55">
        <v>888</v>
      </c>
      <c r="H65" s="55">
        <v>386</v>
      </c>
      <c r="I65" s="55">
        <v>17</v>
      </c>
      <c r="J65" s="56">
        <v>1291</v>
      </c>
      <c r="K65" s="59">
        <v>1274</v>
      </c>
      <c r="L65" s="55">
        <v>645.5</v>
      </c>
      <c r="M65" s="59">
        <v>637</v>
      </c>
      <c r="N65" s="55">
        <v>6583</v>
      </c>
      <c r="O65" s="55">
        <v>839.15</v>
      </c>
      <c r="P65" s="55">
        <v>0</v>
      </c>
      <c r="Q65" s="55">
        <v>0</v>
      </c>
      <c r="R65" s="55">
        <v>0</v>
      </c>
      <c r="S65" s="55" t="s">
        <v>64</v>
      </c>
      <c r="T65" s="55" t="s">
        <v>64</v>
      </c>
      <c r="U65" s="55">
        <v>839.15</v>
      </c>
      <c r="V65" s="55">
        <v>5743.85</v>
      </c>
      <c r="W65" s="55">
        <v>5743.85</v>
      </c>
      <c r="X65" s="55">
        <v>0</v>
      </c>
      <c r="Y65" s="55" t="s">
        <v>64</v>
      </c>
      <c r="Z65" s="55" t="s">
        <v>249</v>
      </c>
      <c r="AA65" s="55">
        <v>1</v>
      </c>
      <c r="AB65" s="55">
        <v>0</v>
      </c>
      <c r="AC65" s="55">
        <v>1</v>
      </c>
      <c r="AD65" s="55" t="s">
        <v>63</v>
      </c>
      <c r="AE65" s="55">
        <v>2</v>
      </c>
      <c r="AF65" s="55">
        <v>0</v>
      </c>
      <c r="AG65" s="55">
        <v>70</v>
      </c>
      <c r="AH65" s="55">
        <v>0</v>
      </c>
      <c r="AI65" s="55">
        <v>12</v>
      </c>
      <c r="AJ65" s="56">
        <v>12</v>
      </c>
      <c r="AK65" s="55">
        <v>567</v>
      </c>
      <c r="AL65" s="55">
        <v>324.5</v>
      </c>
      <c r="AM65" s="55">
        <v>649</v>
      </c>
      <c r="AN65" s="55">
        <v>3304</v>
      </c>
      <c r="AO65" s="55">
        <v>3304</v>
      </c>
      <c r="AQ65" s="55" t="s">
        <v>64</v>
      </c>
      <c r="AR65" s="55">
        <v>2</v>
      </c>
      <c r="AS65" s="55">
        <v>2</v>
      </c>
      <c r="AT65" s="55">
        <v>100</v>
      </c>
      <c r="AU65" s="55">
        <v>645.5</v>
      </c>
      <c r="AV65" s="55">
        <v>444</v>
      </c>
    </row>
    <row r="66" spans="1:48" x14ac:dyDescent="0.25">
      <c r="A66" s="55">
        <v>40219</v>
      </c>
      <c r="B66" s="68" t="str">
        <f>VLOOKUP(C66,'[2]SU List with Assignment Master'!$F$2:$G$128,2,FALSE)</f>
        <v>South 6</v>
      </c>
      <c r="C66" s="55" t="s">
        <v>126</v>
      </c>
      <c r="D66" s="55" t="s">
        <v>125</v>
      </c>
      <c r="E66" s="55" t="s">
        <v>60</v>
      </c>
      <c r="F66" s="55">
        <v>8</v>
      </c>
      <c r="G66" s="55">
        <v>3420</v>
      </c>
      <c r="H66" s="55">
        <v>1533</v>
      </c>
      <c r="I66" s="55">
        <v>124</v>
      </c>
      <c r="J66" s="56">
        <v>5077</v>
      </c>
      <c r="K66" s="59">
        <v>4953</v>
      </c>
      <c r="L66" s="55">
        <v>634.625</v>
      </c>
      <c r="M66" s="59">
        <v>619.1</v>
      </c>
      <c r="N66" s="55">
        <v>25966</v>
      </c>
      <c r="O66" s="55">
        <v>3300.05</v>
      </c>
      <c r="P66" s="55">
        <v>0</v>
      </c>
      <c r="Q66" s="55">
        <v>0</v>
      </c>
      <c r="R66" s="55">
        <v>101.54</v>
      </c>
      <c r="S66" s="55" t="s">
        <v>64</v>
      </c>
      <c r="T66" s="55" t="s">
        <v>63</v>
      </c>
      <c r="U66" s="55">
        <v>3401.59</v>
      </c>
      <c r="V66" s="55">
        <v>22564.41</v>
      </c>
      <c r="W66" s="55">
        <v>22665.95</v>
      </c>
      <c r="X66" s="55">
        <v>-101.54</v>
      </c>
      <c r="Y66" s="55" t="s">
        <v>64</v>
      </c>
      <c r="Z66" s="55" t="s">
        <v>250</v>
      </c>
      <c r="AA66" s="55">
        <v>1</v>
      </c>
      <c r="AB66" s="55">
        <v>0</v>
      </c>
      <c r="AC66" s="55">
        <v>1</v>
      </c>
      <c r="AD66" s="55" t="s">
        <v>63</v>
      </c>
      <c r="AE66" s="55">
        <v>8</v>
      </c>
      <c r="AF66" s="55">
        <v>0</v>
      </c>
      <c r="AG66" s="55">
        <v>341</v>
      </c>
      <c r="AH66" s="55">
        <v>0</v>
      </c>
      <c r="AI66" s="55">
        <v>93</v>
      </c>
      <c r="AJ66" s="56">
        <v>93</v>
      </c>
      <c r="AK66" s="55">
        <v>1773</v>
      </c>
      <c r="AL66" s="55">
        <v>275.875</v>
      </c>
      <c r="AM66" s="55">
        <v>2207</v>
      </c>
      <c r="AN66" s="55">
        <v>11305</v>
      </c>
      <c r="AO66" s="55">
        <v>11305</v>
      </c>
      <c r="AP66" s="55">
        <v>0</v>
      </c>
      <c r="AQ66" s="55" t="s">
        <v>64</v>
      </c>
      <c r="AR66" s="55">
        <v>8</v>
      </c>
      <c r="AS66" s="55">
        <v>8</v>
      </c>
      <c r="AT66" s="55">
        <v>100</v>
      </c>
      <c r="AU66" s="55">
        <v>634.625</v>
      </c>
      <c r="AV66" s="55">
        <v>427.5</v>
      </c>
    </row>
    <row r="67" spans="1:48" x14ac:dyDescent="0.25">
      <c r="A67" s="55">
        <v>40243</v>
      </c>
      <c r="B67" s="68" t="str">
        <f>VLOOKUP(C67,'[2]SU List with Assignment Master'!$F$2:$G$128,2,FALSE)</f>
        <v>South 6</v>
      </c>
      <c r="C67" s="55" t="s">
        <v>126</v>
      </c>
      <c r="D67" s="55" t="s">
        <v>125</v>
      </c>
      <c r="E67" s="55" t="s">
        <v>18</v>
      </c>
      <c r="F67" s="55">
        <v>7</v>
      </c>
      <c r="G67" s="55">
        <v>1932</v>
      </c>
      <c r="H67" s="55">
        <v>224</v>
      </c>
      <c r="I67" s="55">
        <v>15</v>
      </c>
      <c r="J67" s="56">
        <v>2171</v>
      </c>
      <c r="K67" s="59">
        <v>2156</v>
      </c>
      <c r="L67" s="55">
        <v>310.1429</v>
      </c>
      <c r="M67" s="59">
        <v>308</v>
      </c>
      <c r="N67" s="55">
        <v>11119</v>
      </c>
      <c r="O67" s="55">
        <v>1411.15</v>
      </c>
      <c r="P67" s="55">
        <v>0</v>
      </c>
      <c r="Q67" s="55">
        <v>0</v>
      </c>
      <c r="R67" s="55">
        <v>43.42</v>
      </c>
      <c r="S67" s="55" t="s">
        <v>64</v>
      </c>
      <c r="T67" s="55" t="s">
        <v>63</v>
      </c>
      <c r="U67" s="55">
        <v>1454.57</v>
      </c>
      <c r="V67" s="55">
        <v>9664.43</v>
      </c>
      <c r="W67" s="55">
        <v>9664.43</v>
      </c>
      <c r="X67" s="55">
        <v>0</v>
      </c>
      <c r="Y67" s="55" t="s">
        <v>64</v>
      </c>
      <c r="Z67" s="55" t="s">
        <v>251</v>
      </c>
      <c r="AA67" s="55">
        <v>1</v>
      </c>
      <c r="AB67" s="55">
        <v>0</v>
      </c>
      <c r="AC67" s="55">
        <v>1</v>
      </c>
      <c r="AD67" s="55" t="s">
        <v>63</v>
      </c>
      <c r="AE67" s="55">
        <v>5</v>
      </c>
      <c r="AF67" s="55">
        <v>0</v>
      </c>
      <c r="AG67" s="55">
        <v>37</v>
      </c>
      <c r="AH67" s="55">
        <v>0</v>
      </c>
      <c r="AI67" s="55">
        <v>15</v>
      </c>
      <c r="AJ67" s="56">
        <v>15</v>
      </c>
      <c r="AK67" s="55">
        <v>499</v>
      </c>
      <c r="AL67" s="55">
        <v>110.2</v>
      </c>
      <c r="AM67" s="55">
        <v>551</v>
      </c>
      <c r="AN67" s="55">
        <v>2841</v>
      </c>
      <c r="AO67" s="55">
        <v>2841</v>
      </c>
      <c r="AQ67" s="55" t="s">
        <v>64</v>
      </c>
      <c r="AR67" s="55">
        <v>9</v>
      </c>
      <c r="AS67" s="55">
        <v>7</v>
      </c>
      <c r="AT67" s="55">
        <v>77.777777777777771</v>
      </c>
      <c r="AU67" s="55">
        <v>241.22219999999999</v>
      </c>
      <c r="AV67" s="55">
        <v>276</v>
      </c>
    </row>
    <row r="68" spans="1:48" x14ac:dyDescent="0.25">
      <c r="A68" s="55">
        <v>40703</v>
      </c>
      <c r="B68" s="68" t="str">
        <f>VLOOKUP(C68,'[2]SU List with Assignment Master'!$F$2:$G$128,2,FALSE)</f>
        <v>South 6</v>
      </c>
      <c r="C68" s="55" t="s">
        <v>126</v>
      </c>
      <c r="D68" s="55" t="s">
        <v>125</v>
      </c>
      <c r="E68" s="55" t="s">
        <v>18</v>
      </c>
      <c r="F68" s="55">
        <v>4</v>
      </c>
      <c r="G68" s="55">
        <v>1212</v>
      </c>
      <c r="H68" s="55">
        <v>1258</v>
      </c>
      <c r="I68" s="55">
        <v>0</v>
      </c>
      <c r="J68" s="56">
        <v>2470</v>
      </c>
      <c r="K68" s="59">
        <v>2470</v>
      </c>
      <c r="L68" s="55">
        <v>617.5</v>
      </c>
      <c r="M68" s="59">
        <v>617.5</v>
      </c>
      <c r="N68" s="55">
        <v>12631</v>
      </c>
      <c r="O68" s="55">
        <v>1605.5</v>
      </c>
      <c r="P68" s="55">
        <v>0</v>
      </c>
      <c r="Q68" s="55">
        <v>0</v>
      </c>
      <c r="R68" s="55">
        <v>49.4</v>
      </c>
      <c r="S68" s="55" t="s">
        <v>64</v>
      </c>
      <c r="T68" s="55" t="s">
        <v>63</v>
      </c>
      <c r="U68" s="55">
        <v>1654.9</v>
      </c>
      <c r="V68" s="55">
        <v>10976.1</v>
      </c>
      <c r="W68" s="55">
        <v>10976.1</v>
      </c>
      <c r="X68" s="55">
        <v>0</v>
      </c>
      <c r="Y68" s="55" t="s">
        <v>64</v>
      </c>
      <c r="Z68" s="55" t="s">
        <v>252</v>
      </c>
      <c r="AA68" s="55">
        <v>1</v>
      </c>
      <c r="AB68" s="55">
        <v>0</v>
      </c>
      <c r="AC68" s="55">
        <v>1</v>
      </c>
      <c r="AD68" s="55" t="s">
        <v>63</v>
      </c>
      <c r="AE68" s="55">
        <v>4</v>
      </c>
      <c r="AF68" s="55">
        <v>0</v>
      </c>
      <c r="AG68" s="55">
        <v>18</v>
      </c>
      <c r="AH68" s="55">
        <v>0</v>
      </c>
      <c r="AI68" s="55">
        <v>0</v>
      </c>
      <c r="AJ68" s="56">
        <v>0</v>
      </c>
      <c r="AK68" s="55">
        <v>843</v>
      </c>
      <c r="AL68" s="55">
        <v>215.25</v>
      </c>
      <c r="AM68" s="55">
        <v>861</v>
      </c>
      <c r="AN68" s="55">
        <v>4410</v>
      </c>
      <c r="AO68" s="55">
        <v>4410</v>
      </c>
      <c r="AP68" s="55">
        <v>0</v>
      </c>
      <c r="AQ68" s="55" t="s">
        <v>64</v>
      </c>
      <c r="AR68" s="55">
        <v>4</v>
      </c>
      <c r="AS68" s="55">
        <v>4</v>
      </c>
      <c r="AT68" s="55">
        <v>100</v>
      </c>
      <c r="AU68" s="55">
        <v>617.5</v>
      </c>
      <c r="AV68" s="55">
        <v>303</v>
      </c>
    </row>
    <row r="69" spans="1:48" x14ac:dyDescent="0.25">
      <c r="A69" s="55">
        <v>40921</v>
      </c>
      <c r="B69" s="68" t="str">
        <f>VLOOKUP(C69,'[2]SU List with Assignment Master'!$F$2:$G$128,2,FALSE)</f>
        <v>South 6</v>
      </c>
      <c r="C69" s="55" t="s">
        <v>126</v>
      </c>
      <c r="D69" s="55" t="s">
        <v>125</v>
      </c>
      <c r="E69" s="55" t="s">
        <v>18</v>
      </c>
      <c r="F69" s="55">
        <v>4</v>
      </c>
      <c r="G69" s="55">
        <v>1116</v>
      </c>
      <c r="H69" s="55">
        <v>268</v>
      </c>
      <c r="I69" s="55">
        <v>11</v>
      </c>
      <c r="J69" s="56">
        <v>1395</v>
      </c>
      <c r="K69" s="59">
        <v>1384</v>
      </c>
      <c r="L69" s="55">
        <v>348.75</v>
      </c>
      <c r="M69" s="59">
        <v>346</v>
      </c>
      <c r="N69" s="55">
        <v>7164</v>
      </c>
      <c r="O69" s="55">
        <v>906.75</v>
      </c>
      <c r="P69" s="55">
        <v>0</v>
      </c>
      <c r="Q69" s="55">
        <v>0</v>
      </c>
      <c r="R69" s="55">
        <v>0</v>
      </c>
      <c r="S69" s="55" t="s">
        <v>64</v>
      </c>
      <c r="T69" s="55" t="s">
        <v>64</v>
      </c>
      <c r="U69" s="55">
        <v>906.75</v>
      </c>
      <c r="V69" s="55">
        <v>6257.25</v>
      </c>
      <c r="W69" s="55">
        <v>6257.25</v>
      </c>
      <c r="X69" s="55">
        <v>0</v>
      </c>
      <c r="Y69" s="55" t="s">
        <v>64</v>
      </c>
      <c r="Z69" s="55" t="s">
        <v>253</v>
      </c>
      <c r="AA69" s="55">
        <v>1</v>
      </c>
      <c r="AB69" s="55">
        <v>0</v>
      </c>
      <c r="AC69" s="55">
        <v>1</v>
      </c>
      <c r="AD69" s="55" t="s">
        <v>63</v>
      </c>
      <c r="AE69" s="55">
        <v>3</v>
      </c>
      <c r="AF69" s="55">
        <v>0</v>
      </c>
      <c r="AG69" s="55">
        <v>57</v>
      </c>
      <c r="AH69" s="55">
        <v>0</v>
      </c>
      <c r="AI69" s="55">
        <v>7</v>
      </c>
      <c r="AJ69" s="56">
        <v>7</v>
      </c>
      <c r="AK69" s="55">
        <v>339</v>
      </c>
      <c r="AL69" s="55">
        <v>134.33330000000001</v>
      </c>
      <c r="AM69" s="55">
        <v>403</v>
      </c>
      <c r="AN69" s="55">
        <v>2074</v>
      </c>
      <c r="AO69" s="55">
        <v>2074</v>
      </c>
      <c r="AQ69" s="55" t="s">
        <v>64</v>
      </c>
      <c r="AR69" s="55">
        <v>4</v>
      </c>
      <c r="AS69" s="55">
        <v>4</v>
      </c>
      <c r="AT69" s="55">
        <v>100</v>
      </c>
      <c r="AU69" s="55">
        <v>348.75</v>
      </c>
      <c r="AV69" s="55">
        <v>279</v>
      </c>
    </row>
    <row r="70" spans="1:48" x14ac:dyDescent="0.25">
      <c r="A70" s="55">
        <v>40938</v>
      </c>
      <c r="B70" s="68" t="str">
        <f>VLOOKUP(C70,'[2]SU List with Assignment Master'!$F$2:$G$128,2,FALSE)</f>
        <v>South 6</v>
      </c>
      <c r="C70" s="55" t="s">
        <v>126</v>
      </c>
      <c r="D70" s="55" t="s">
        <v>125</v>
      </c>
      <c r="E70" s="55" t="s">
        <v>20</v>
      </c>
      <c r="F70" s="55">
        <v>7</v>
      </c>
      <c r="G70" s="55">
        <v>2064</v>
      </c>
      <c r="H70" s="55">
        <v>389</v>
      </c>
      <c r="I70" s="55">
        <v>14</v>
      </c>
      <c r="J70" s="56">
        <v>2467</v>
      </c>
      <c r="K70" s="59">
        <v>2453</v>
      </c>
      <c r="L70" s="55">
        <v>352.42860000000002</v>
      </c>
      <c r="M70" s="59">
        <v>350.4</v>
      </c>
      <c r="N70" s="55">
        <v>12624</v>
      </c>
      <c r="O70" s="55">
        <v>1603.55</v>
      </c>
      <c r="P70" s="55">
        <v>0</v>
      </c>
      <c r="Q70" s="55">
        <v>0</v>
      </c>
      <c r="R70" s="55">
        <v>0</v>
      </c>
      <c r="S70" s="55" t="s">
        <v>64</v>
      </c>
      <c r="T70" s="55" t="s">
        <v>64</v>
      </c>
      <c r="U70" s="55">
        <v>1603.55</v>
      </c>
      <c r="V70" s="55">
        <v>11020.45</v>
      </c>
      <c r="W70" s="55">
        <v>11020.45</v>
      </c>
      <c r="X70" s="55">
        <v>0</v>
      </c>
      <c r="Y70" s="55" t="s">
        <v>64</v>
      </c>
      <c r="Z70" s="55" t="s">
        <v>254</v>
      </c>
      <c r="AA70" s="55">
        <v>1</v>
      </c>
      <c r="AB70" s="55">
        <v>0</v>
      </c>
      <c r="AC70" s="55">
        <v>1</v>
      </c>
      <c r="AD70" s="55" t="s">
        <v>63</v>
      </c>
      <c r="AE70" s="55">
        <v>5</v>
      </c>
      <c r="AF70" s="55">
        <v>0</v>
      </c>
      <c r="AG70" s="55">
        <v>69</v>
      </c>
      <c r="AH70" s="55">
        <v>0</v>
      </c>
      <c r="AI70" s="55">
        <v>3</v>
      </c>
      <c r="AJ70" s="56">
        <v>3</v>
      </c>
      <c r="AK70" s="55">
        <v>396</v>
      </c>
      <c r="AL70" s="55">
        <v>93.6</v>
      </c>
      <c r="AM70" s="55">
        <v>468</v>
      </c>
      <c r="AN70" s="55">
        <v>2400</v>
      </c>
      <c r="AO70" s="55">
        <v>2400</v>
      </c>
      <c r="AQ70" s="55" t="s">
        <v>64</v>
      </c>
      <c r="AR70" s="55">
        <v>10</v>
      </c>
      <c r="AS70" s="55">
        <v>7</v>
      </c>
      <c r="AT70" s="55">
        <v>70</v>
      </c>
      <c r="AU70" s="55">
        <v>246.7</v>
      </c>
      <c r="AV70" s="55">
        <v>294.8571</v>
      </c>
    </row>
    <row r="71" spans="1:48" x14ac:dyDescent="0.25">
      <c r="A71" s="55">
        <v>41203</v>
      </c>
      <c r="B71" s="68" t="str">
        <f>VLOOKUP(C71,'[2]SU List with Assignment Master'!$F$2:$G$128,2,FALSE)</f>
        <v>South 6</v>
      </c>
      <c r="C71" s="55" t="s">
        <v>126</v>
      </c>
      <c r="D71" s="55" t="s">
        <v>125</v>
      </c>
      <c r="E71" s="55" t="s">
        <v>20</v>
      </c>
      <c r="F71" s="55">
        <v>8</v>
      </c>
      <c r="G71" s="55">
        <v>1824</v>
      </c>
      <c r="H71" s="55">
        <v>343</v>
      </c>
      <c r="I71" s="55">
        <v>67</v>
      </c>
      <c r="J71" s="56">
        <v>2234</v>
      </c>
      <c r="K71" s="59">
        <v>2167</v>
      </c>
      <c r="L71" s="55">
        <v>279.25</v>
      </c>
      <c r="M71" s="59">
        <v>270.89999999999998</v>
      </c>
      <c r="N71" s="55">
        <v>11390</v>
      </c>
      <c r="O71" s="55">
        <v>1452.1</v>
      </c>
      <c r="P71" s="55">
        <v>0</v>
      </c>
      <c r="Q71" s="55">
        <v>0</v>
      </c>
      <c r="R71" s="55">
        <v>44.68</v>
      </c>
      <c r="S71" s="55" t="s">
        <v>64</v>
      </c>
      <c r="T71" s="55" t="s">
        <v>63</v>
      </c>
      <c r="U71" s="55">
        <v>1496.78</v>
      </c>
      <c r="V71" s="55">
        <v>9893.2199999999993</v>
      </c>
      <c r="W71" s="55">
        <v>9893.2199999999993</v>
      </c>
      <c r="X71" s="55">
        <v>0</v>
      </c>
      <c r="Y71" s="55" t="s">
        <v>64</v>
      </c>
      <c r="Z71" s="55" t="s">
        <v>255</v>
      </c>
      <c r="AA71" s="55">
        <v>1</v>
      </c>
      <c r="AB71" s="55">
        <v>0</v>
      </c>
      <c r="AC71" s="55">
        <v>1</v>
      </c>
      <c r="AD71" s="55" t="s">
        <v>63</v>
      </c>
      <c r="AE71" s="55">
        <v>7</v>
      </c>
      <c r="AF71" s="55">
        <v>0</v>
      </c>
      <c r="AG71" s="55">
        <v>30</v>
      </c>
      <c r="AH71" s="55">
        <v>0</v>
      </c>
      <c r="AI71" s="55">
        <v>64</v>
      </c>
      <c r="AJ71" s="56">
        <v>64</v>
      </c>
      <c r="AK71" s="55">
        <v>472</v>
      </c>
      <c r="AL71" s="55">
        <v>80.857100000000003</v>
      </c>
      <c r="AM71" s="55">
        <v>566</v>
      </c>
      <c r="AN71" s="55">
        <v>2871</v>
      </c>
      <c r="AO71" s="55">
        <v>2871</v>
      </c>
      <c r="AQ71" s="55" t="s">
        <v>64</v>
      </c>
      <c r="AR71" s="55">
        <v>10</v>
      </c>
      <c r="AS71" s="55">
        <v>8</v>
      </c>
      <c r="AT71" s="55">
        <v>80</v>
      </c>
      <c r="AU71" s="55">
        <v>223.4</v>
      </c>
      <c r="AV71" s="55">
        <v>228</v>
      </c>
    </row>
    <row r="72" spans="1:48" x14ac:dyDescent="0.25">
      <c r="A72" s="55">
        <v>41433</v>
      </c>
      <c r="B72" s="68" t="str">
        <f>VLOOKUP(C72,'[2]SU List with Assignment Master'!$F$2:$G$128,2,FALSE)</f>
        <v>South 6</v>
      </c>
      <c r="C72" s="55" t="s">
        <v>126</v>
      </c>
      <c r="D72" s="55" t="s">
        <v>125</v>
      </c>
      <c r="E72" s="55" t="s">
        <v>22</v>
      </c>
      <c r="F72" s="55">
        <v>11</v>
      </c>
      <c r="G72" s="55">
        <v>2136</v>
      </c>
      <c r="H72" s="55">
        <v>761</v>
      </c>
      <c r="I72" s="55">
        <v>80</v>
      </c>
      <c r="J72" s="56">
        <v>2977</v>
      </c>
      <c r="K72" s="59">
        <v>2897</v>
      </c>
      <c r="L72" s="55">
        <v>270.63639999999998</v>
      </c>
      <c r="M72" s="59">
        <v>263.39999999999998</v>
      </c>
      <c r="N72" s="55">
        <v>15208</v>
      </c>
      <c r="O72" s="55">
        <v>1935.05</v>
      </c>
      <c r="P72" s="55">
        <v>0</v>
      </c>
      <c r="Q72" s="55">
        <v>0</v>
      </c>
      <c r="R72" s="55">
        <v>0</v>
      </c>
      <c r="S72" s="55" t="s">
        <v>64</v>
      </c>
      <c r="T72" s="55" t="s">
        <v>64</v>
      </c>
      <c r="U72" s="55">
        <v>1935.05</v>
      </c>
      <c r="V72" s="55">
        <v>13272.95</v>
      </c>
      <c r="W72" s="55">
        <v>13272.95</v>
      </c>
      <c r="X72" s="55">
        <v>0</v>
      </c>
      <c r="Y72" s="55" t="s">
        <v>64</v>
      </c>
      <c r="Z72" s="55" t="s">
        <v>256</v>
      </c>
      <c r="AA72" s="55">
        <v>1</v>
      </c>
      <c r="AB72" s="55">
        <v>0</v>
      </c>
      <c r="AC72" s="55">
        <v>1</v>
      </c>
      <c r="AD72" s="55" t="s">
        <v>63</v>
      </c>
      <c r="AE72" s="55">
        <v>10</v>
      </c>
      <c r="AF72" s="55">
        <v>0</v>
      </c>
      <c r="AG72" s="55">
        <v>172</v>
      </c>
      <c r="AH72" s="55">
        <v>0</v>
      </c>
      <c r="AI72" s="55">
        <v>74</v>
      </c>
      <c r="AJ72" s="56">
        <v>74</v>
      </c>
      <c r="AK72" s="55">
        <v>984</v>
      </c>
      <c r="AL72" s="55">
        <v>123</v>
      </c>
      <c r="AM72" s="55">
        <v>1230</v>
      </c>
      <c r="AN72" s="55">
        <v>6306</v>
      </c>
      <c r="AO72" s="55">
        <v>6306</v>
      </c>
      <c r="AQ72" s="55" t="s">
        <v>64</v>
      </c>
      <c r="AR72" s="55">
        <v>12</v>
      </c>
      <c r="AS72" s="55">
        <v>9</v>
      </c>
      <c r="AT72" s="55">
        <v>91.666666666666671</v>
      </c>
      <c r="AU72" s="55">
        <v>248.08330000000001</v>
      </c>
      <c r="AV72" s="55">
        <v>237.33330000000001</v>
      </c>
    </row>
    <row r="73" spans="1:48" x14ac:dyDescent="0.25">
      <c r="A73" s="55">
        <v>41435</v>
      </c>
      <c r="B73" s="68" t="str">
        <f>VLOOKUP(C73,'[2]SU List with Assignment Master'!$F$2:$G$128,2,FALSE)</f>
        <v>South 6</v>
      </c>
      <c r="C73" s="55" t="s">
        <v>126</v>
      </c>
      <c r="D73" s="55" t="s">
        <v>125</v>
      </c>
      <c r="E73" s="55" t="s">
        <v>19</v>
      </c>
      <c r="F73" s="55">
        <v>10</v>
      </c>
      <c r="G73" s="55">
        <v>2232</v>
      </c>
      <c r="H73" s="55">
        <v>794</v>
      </c>
      <c r="I73" s="55">
        <v>72</v>
      </c>
      <c r="J73" s="56">
        <v>3098</v>
      </c>
      <c r="K73" s="59">
        <v>3026</v>
      </c>
      <c r="L73" s="55">
        <v>309.8</v>
      </c>
      <c r="M73" s="59">
        <v>302.60000000000002</v>
      </c>
      <c r="N73" s="55">
        <v>15817</v>
      </c>
      <c r="O73" s="55">
        <v>2013.7</v>
      </c>
      <c r="P73" s="55">
        <v>0</v>
      </c>
      <c r="Q73" s="55">
        <v>0</v>
      </c>
      <c r="R73" s="55">
        <v>61.96</v>
      </c>
      <c r="S73" s="55" t="s">
        <v>64</v>
      </c>
      <c r="T73" s="55" t="s">
        <v>63</v>
      </c>
      <c r="U73" s="55">
        <v>2075.66</v>
      </c>
      <c r="V73" s="55">
        <v>13741.34</v>
      </c>
      <c r="W73" s="55">
        <v>13741.34</v>
      </c>
      <c r="X73" s="55">
        <v>0</v>
      </c>
      <c r="Y73" s="55" t="s">
        <v>64</v>
      </c>
      <c r="Z73" s="55" t="s">
        <v>251</v>
      </c>
      <c r="AA73" s="55">
        <v>1</v>
      </c>
      <c r="AB73" s="55">
        <v>0</v>
      </c>
      <c r="AC73" s="55">
        <v>1</v>
      </c>
      <c r="AD73" s="55" t="s">
        <v>63</v>
      </c>
      <c r="AE73" s="55">
        <v>7</v>
      </c>
      <c r="AF73" s="55">
        <v>0</v>
      </c>
      <c r="AG73" s="55">
        <v>221</v>
      </c>
      <c r="AH73" s="55">
        <v>0</v>
      </c>
      <c r="AI73" s="55">
        <v>67</v>
      </c>
      <c r="AJ73" s="56">
        <v>67</v>
      </c>
      <c r="AK73" s="55">
        <v>1422</v>
      </c>
      <c r="AL73" s="55">
        <v>244.28569999999999</v>
      </c>
      <c r="AM73" s="55">
        <v>1710</v>
      </c>
      <c r="AN73" s="55">
        <v>8741</v>
      </c>
      <c r="AO73" s="55">
        <v>8741</v>
      </c>
      <c r="AQ73" s="55" t="s">
        <v>64</v>
      </c>
      <c r="AR73" s="55">
        <v>11</v>
      </c>
      <c r="AS73" s="55">
        <v>10</v>
      </c>
      <c r="AT73" s="55">
        <v>90.909090909090907</v>
      </c>
      <c r="AU73" s="55">
        <v>281.63639999999998</v>
      </c>
      <c r="AV73" s="55">
        <v>223.2</v>
      </c>
    </row>
    <row r="74" spans="1:48" x14ac:dyDescent="0.25">
      <c r="A74" s="55">
        <v>41460</v>
      </c>
      <c r="B74" s="68" t="str">
        <f>VLOOKUP(C74,'[2]SU List with Assignment Master'!$F$2:$G$128,2,FALSE)</f>
        <v>South 6</v>
      </c>
      <c r="C74" s="55" t="s">
        <v>126</v>
      </c>
      <c r="D74" s="55" t="s">
        <v>125</v>
      </c>
      <c r="E74" s="55" t="s">
        <v>19</v>
      </c>
      <c r="F74" s="55">
        <v>9</v>
      </c>
      <c r="G74" s="55">
        <v>1716</v>
      </c>
      <c r="H74" s="55">
        <v>50</v>
      </c>
      <c r="I74" s="55">
        <v>18</v>
      </c>
      <c r="J74" s="56">
        <v>1784</v>
      </c>
      <c r="K74" s="59">
        <v>1766</v>
      </c>
      <c r="L74" s="55">
        <v>198.22219999999999</v>
      </c>
      <c r="M74" s="59">
        <v>196.2</v>
      </c>
      <c r="N74" s="55">
        <v>9136</v>
      </c>
      <c r="O74" s="55">
        <v>1159.5999999999999</v>
      </c>
      <c r="P74" s="55">
        <v>0</v>
      </c>
      <c r="Q74" s="55">
        <v>0</v>
      </c>
      <c r="R74" s="55">
        <v>35.68</v>
      </c>
      <c r="S74" s="55" t="s">
        <v>64</v>
      </c>
      <c r="T74" s="55" t="s">
        <v>63</v>
      </c>
      <c r="U74" s="55">
        <v>1195.28</v>
      </c>
      <c r="V74" s="55">
        <v>7940.72</v>
      </c>
      <c r="W74" s="55">
        <v>7940.72</v>
      </c>
      <c r="X74" s="55">
        <v>0</v>
      </c>
      <c r="Y74" s="55" t="s">
        <v>64</v>
      </c>
      <c r="Z74" s="55" t="s">
        <v>255</v>
      </c>
      <c r="AA74" s="55">
        <v>1</v>
      </c>
      <c r="AB74" s="55">
        <v>0</v>
      </c>
      <c r="AC74" s="55">
        <v>1</v>
      </c>
      <c r="AD74" s="55" t="s">
        <v>63</v>
      </c>
      <c r="AE74" s="55">
        <v>9</v>
      </c>
      <c r="AF74" s="55">
        <v>0</v>
      </c>
      <c r="AG74" s="55">
        <v>80</v>
      </c>
      <c r="AH74" s="55">
        <v>0</v>
      </c>
      <c r="AI74" s="55">
        <v>18</v>
      </c>
      <c r="AJ74" s="56">
        <v>18</v>
      </c>
      <c r="AK74" s="55">
        <v>382</v>
      </c>
      <c r="AL74" s="55">
        <v>53.333300000000001</v>
      </c>
      <c r="AM74" s="55">
        <v>480</v>
      </c>
      <c r="AN74" s="55">
        <v>2458</v>
      </c>
      <c r="AO74" s="55">
        <v>2458</v>
      </c>
      <c r="AQ74" s="55" t="s">
        <v>64</v>
      </c>
      <c r="AR74" s="55">
        <v>9</v>
      </c>
      <c r="AS74" s="55">
        <v>8</v>
      </c>
      <c r="AT74" s="55">
        <v>100</v>
      </c>
      <c r="AU74" s="55">
        <v>198.22219999999999</v>
      </c>
      <c r="AV74" s="55">
        <v>214.5</v>
      </c>
    </row>
    <row r="75" spans="1:48" x14ac:dyDescent="0.25">
      <c r="A75" s="55">
        <v>41706</v>
      </c>
      <c r="B75" s="68" t="str">
        <f>VLOOKUP(C75,'[2]SU List with Assignment Master'!$F$2:$G$128,2,FALSE)</f>
        <v>South 6</v>
      </c>
      <c r="C75" s="55" t="s">
        <v>126</v>
      </c>
      <c r="D75" s="55" t="s">
        <v>125</v>
      </c>
      <c r="E75" s="55" t="s">
        <v>22</v>
      </c>
      <c r="F75" s="55">
        <v>6</v>
      </c>
      <c r="G75" s="55">
        <v>1464</v>
      </c>
      <c r="H75" s="55">
        <v>1267</v>
      </c>
      <c r="I75" s="55">
        <v>55</v>
      </c>
      <c r="J75" s="56">
        <v>2786</v>
      </c>
      <c r="K75" s="59">
        <v>2731</v>
      </c>
      <c r="L75" s="55">
        <v>464.33330000000001</v>
      </c>
      <c r="M75" s="59">
        <v>455.2</v>
      </c>
      <c r="N75" s="55">
        <v>14264</v>
      </c>
      <c r="O75" s="55">
        <v>1810.9</v>
      </c>
      <c r="P75" s="55">
        <v>0</v>
      </c>
      <c r="Q75" s="55">
        <v>0</v>
      </c>
      <c r="R75" s="55">
        <v>55.72</v>
      </c>
      <c r="S75" s="55" t="s">
        <v>64</v>
      </c>
      <c r="T75" s="55" t="s">
        <v>63</v>
      </c>
      <c r="U75" s="55">
        <v>1866.62</v>
      </c>
      <c r="V75" s="55">
        <v>12397.38</v>
      </c>
      <c r="W75" s="55">
        <v>12397.38</v>
      </c>
      <c r="X75" s="55">
        <v>0</v>
      </c>
      <c r="Y75" s="55" t="s">
        <v>64</v>
      </c>
      <c r="Z75" s="55" t="s">
        <v>257</v>
      </c>
      <c r="AA75" s="55">
        <v>1</v>
      </c>
      <c r="AB75" s="55">
        <v>0</v>
      </c>
      <c r="AC75" s="55">
        <v>1</v>
      </c>
      <c r="AD75" s="55" t="s">
        <v>63</v>
      </c>
      <c r="AE75" s="55">
        <v>5</v>
      </c>
      <c r="AF75" s="55">
        <v>0</v>
      </c>
      <c r="AG75" s="55">
        <v>146</v>
      </c>
      <c r="AH75" s="55">
        <v>0</v>
      </c>
      <c r="AI75" s="55">
        <v>51</v>
      </c>
      <c r="AJ75" s="56">
        <v>51</v>
      </c>
      <c r="AK75" s="55">
        <v>855</v>
      </c>
      <c r="AL75" s="55">
        <v>210.4</v>
      </c>
      <c r="AM75" s="55">
        <v>1052</v>
      </c>
      <c r="AN75" s="55">
        <v>5369</v>
      </c>
      <c r="AO75" s="55">
        <v>5369</v>
      </c>
      <c r="AQ75" s="55" t="s">
        <v>64</v>
      </c>
      <c r="AR75" s="55">
        <v>6</v>
      </c>
      <c r="AS75" s="55">
        <v>6</v>
      </c>
      <c r="AT75" s="55">
        <v>100</v>
      </c>
      <c r="AU75" s="55">
        <v>464.33330000000001</v>
      </c>
      <c r="AV75" s="55">
        <v>244</v>
      </c>
    </row>
    <row r="76" spans="1:48" x14ac:dyDescent="0.25">
      <c r="A76" s="55">
        <v>42100</v>
      </c>
      <c r="B76" s="68" t="str">
        <f>VLOOKUP(C76,'[2]SU List with Assignment Master'!$F$2:$G$128,2,FALSE)</f>
        <v>South 6</v>
      </c>
      <c r="C76" s="55" t="s">
        <v>126</v>
      </c>
      <c r="D76" s="55" t="s">
        <v>125</v>
      </c>
      <c r="E76" s="55" t="s">
        <v>19</v>
      </c>
      <c r="F76" s="55">
        <v>8</v>
      </c>
      <c r="G76" s="55">
        <v>1188</v>
      </c>
      <c r="H76" s="55">
        <v>849</v>
      </c>
      <c r="I76" s="55">
        <v>18</v>
      </c>
      <c r="J76" s="56">
        <v>2055</v>
      </c>
      <c r="K76" s="59">
        <v>2037</v>
      </c>
      <c r="L76" s="55">
        <v>256.875</v>
      </c>
      <c r="M76" s="59">
        <v>254.6</v>
      </c>
      <c r="N76" s="55">
        <v>10599</v>
      </c>
      <c r="O76" s="55">
        <v>1335.75</v>
      </c>
      <c r="P76" s="55">
        <v>0</v>
      </c>
      <c r="Q76" s="55">
        <v>0</v>
      </c>
      <c r="R76" s="55">
        <v>0</v>
      </c>
      <c r="S76" s="55" t="s">
        <v>64</v>
      </c>
      <c r="T76" s="55" t="s">
        <v>64</v>
      </c>
      <c r="U76" s="55">
        <v>1335.75</v>
      </c>
      <c r="V76" s="55">
        <v>9263.25</v>
      </c>
      <c r="W76" s="55">
        <v>9263.25</v>
      </c>
      <c r="X76" s="55">
        <v>0</v>
      </c>
      <c r="Y76" s="55" t="s">
        <v>64</v>
      </c>
      <c r="Z76" s="55" t="s">
        <v>258</v>
      </c>
      <c r="AA76" s="55">
        <v>1</v>
      </c>
      <c r="AB76" s="55">
        <v>0</v>
      </c>
      <c r="AC76" s="55">
        <v>1</v>
      </c>
      <c r="AD76" s="55" t="s">
        <v>63</v>
      </c>
      <c r="AE76" s="55">
        <v>5</v>
      </c>
      <c r="AF76" s="55">
        <v>0</v>
      </c>
      <c r="AG76" s="55">
        <v>61</v>
      </c>
      <c r="AH76" s="55">
        <v>0</v>
      </c>
      <c r="AI76" s="55">
        <v>11</v>
      </c>
      <c r="AJ76" s="56">
        <v>11</v>
      </c>
      <c r="AK76" s="55">
        <v>409</v>
      </c>
      <c r="AL76" s="55">
        <v>96.2</v>
      </c>
      <c r="AM76" s="55">
        <v>481</v>
      </c>
      <c r="AN76" s="55">
        <v>2473</v>
      </c>
      <c r="AO76" s="55">
        <v>2473</v>
      </c>
      <c r="AQ76" s="55" t="s">
        <v>64</v>
      </c>
      <c r="AR76" s="55">
        <v>13</v>
      </c>
      <c r="AS76" s="55">
        <v>8</v>
      </c>
      <c r="AT76" s="55">
        <v>61.53846153846154</v>
      </c>
      <c r="AU76" s="55">
        <v>158.07689999999999</v>
      </c>
      <c r="AV76" s="55">
        <v>148.5</v>
      </c>
    </row>
    <row r="77" spans="1:48" x14ac:dyDescent="0.25">
      <c r="A77" s="55">
        <v>44104</v>
      </c>
      <c r="B77" s="68" t="str">
        <f>VLOOKUP(C77,'[2]SU List with Assignment Master'!$F$2:$G$128,2,FALSE)</f>
        <v>South 6</v>
      </c>
      <c r="C77" s="55" t="s">
        <v>126</v>
      </c>
      <c r="D77" s="55" t="s">
        <v>125</v>
      </c>
      <c r="E77" s="55" t="s">
        <v>22</v>
      </c>
      <c r="F77" s="55">
        <v>10</v>
      </c>
      <c r="G77" s="55">
        <v>2472</v>
      </c>
      <c r="H77" s="55">
        <v>830</v>
      </c>
      <c r="I77" s="55">
        <v>30</v>
      </c>
      <c r="J77" s="56">
        <v>3332</v>
      </c>
      <c r="K77" s="59">
        <v>3302</v>
      </c>
      <c r="L77" s="55">
        <v>333.2</v>
      </c>
      <c r="M77" s="59">
        <v>330.2</v>
      </c>
      <c r="N77" s="55">
        <v>17032</v>
      </c>
      <c r="O77" s="55">
        <v>2165.8000000000002</v>
      </c>
      <c r="P77" s="55">
        <v>0</v>
      </c>
      <c r="Q77" s="55">
        <v>0</v>
      </c>
      <c r="R77" s="55">
        <v>66.64</v>
      </c>
      <c r="S77" s="55" t="s">
        <v>64</v>
      </c>
      <c r="T77" s="55" t="s">
        <v>63</v>
      </c>
      <c r="U77" s="55">
        <v>2232.44</v>
      </c>
      <c r="V77" s="55">
        <v>14799.56</v>
      </c>
      <c r="W77" s="55">
        <v>14799.56</v>
      </c>
      <c r="X77" s="55">
        <v>0</v>
      </c>
      <c r="Y77" s="55" t="s">
        <v>64</v>
      </c>
      <c r="Z77" s="55" t="s">
        <v>259</v>
      </c>
      <c r="AA77" s="55">
        <v>1</v>
      </c>
      <c r="AB77" s="55">
        <v>0</v>
      </c>
      <c r="AC77" s="55">
        <v>1</v>
      </c>
      <c r="AD77" s="55" t="s">
        <v>63</v>
      </c>
      <c r="AE77" s="55">
        <v>9</v>
      </c>
      <c r="AF77" s="55">
        <v>0</v>
      </c>
      <c r="AG77" s="55">
        <v>47</v>
      </c>
      <c r="AH77" s="55">
        <v>0</v>
      </c>
      <c r="AI77" s="55">
        <v>26</v>
      </c>
      <c r="AJ77" s="56">
        <v>26</v>
      </c>
      <c r="AK77" s="55">
        <v>1226</v>
      </c>
      <c r="AL77" s="55">
        <v>144.33330000000001</v>
      </c>
      <c r="AM77" s="55">
        <v>1299</v>
      </c>
      <c r="AN77" s="55">
        <v>6639</v>
      </c>
      <c r="AO77" s="55">
        <v>6639</v>
      </c>
      <c r="AQ77" s="55" t="s">
        <v>64</v>
      </c>
      <c r="AR77" s="55">
        <v>10</v>
      </c>
      <c r="AS77" s="55">
        <v>10</v>
      </c>
      <c r="AT77" s="55">
        <v>100</v>
      </c>
      <c r="AU77" s="55">
        <v>333.2</v>
      </c>
      <c r="AV77" s="55">
        <v>247.2</v>
      </c>
    </row>
    <row r="78" spans="1:48" x14ac:dyDescent="0.25">
      <c r="A78" s="55">
        <v>44105</v>
      </c>
      <c r="B78" s="68" t="str">
        <f>VLOOKUP(C78,'[2]SU List with Assignment Master'!$F$2:$G$128,2,FALSE)</f>
        <v>South 6</v>
      </c>
      <c r="C78" s="55" t="s">
        <v>126</v>
      </c>
      <c r="D78" s="55" t="s">
        <v>125</v>
      </c>
      <c r="E78" s="55" t="s">
        <v>19</v>
      </c>
      <c r="F78" s="55">
        <v>5</v>
      </c>
      <c r="G78" s="55">
        <v>1032</v>
      </c>
      <c r="H78" s="55">
        <v>490</v>
      </c>
      <c r="I78" s="55">
        <v>0</v>
      </c>
      <c r="J78" s="56">
        <v>1522</v>
      </c>
      <c r="K78" s="59">
        <v>1522</v>
      </c>
      <c r="L78" s="55">
        <v>304.39999999999998</v>
      </c>
      <c r="M78" s="59">
        <v>304.39999999999998</v>
      </c>
      <c r="N78" s="55">
        <v>7788</v>
      </c>
      <c r="O78" s="55">
        <v>989.3</v>
      </c>
      <c r="P78" s="55">
        <v>0</v>
      </c>
      <c r="Q78" s="55">
        <v>0</v>
      </c>
      <c r="R78" s="55">
        <v>30.44</v>
      </c>
      <c r="S78" s="55" t="s">
        <v>64</v>
      </c>
      <c r="T78" s="55" t="s">
        <v>63</v>
      </c>
      <c r="U78" s="55">
        <v>1019.74</v>
      </c>
      <c r="V78" s="55">
        <v>6768.26</v>
      </c>
      <c r="W78" s="55">
        <v>6768.26</v>
      </c>
      <c r="X78" s="55">
        <v>0</v>
      </c>
      <c r="Y78" s="55" t="s">
        <v>64</v>
      </c>
      <c r="Z78" s="55" t="s">
        <v>260</v>
      </c>
      <c r="AA78" s="55">
        <v>1</v>
      </c>
      <c r="AB78" s="55">
        <v>0</v>
      </c>
      <c r="AC78" s="55">
        <v>1</v>
      </c>
      <c r="AD78" s="55" t="s">
        <v>63</v>
      </c>
      <c r="AE78" s="55">
        <v>5</v>
      </c>
      <c r="AF78" s="55">
        <v>0</v>
      </c>
      <c r="AG78" s="55">
        <v>46</v>
      </c>
      <c r="AH78" s="55">
        <v>0</v>
      </c>
      <c r="AI78" s="55">
        <v>0</v>
      </c>
      <c r="AJ78" s="56">
        <v>0</v>
      </c>
      <c r="AK78" s="55">
        <v>574</v>
      </c>
      <c r="AL78" s="55">
        <v>124</v>
      </c>
      <c r="AM78" s="55">
        <v>620</v>
      </c>
      <c r="AN78" s="55">
        <v>3163</v>
      </c>
      <c r="AO78" s="55">
        <v>3163</v>
      </c>
      <c r="AQ78" s="55" t="s">
        <v>64</v>
      </c>
      <c r="AR78" s="55">
        <v>7</v>
      </c>
      <c r="AS78" s="55">
        <v>3</v>
      </c>
      <c r="AT78" s="55">
        <v>71.428571428571431</v>
      </c>
      <c r="AU78" s="55">
        <v>217.42859999999999</v>
      </c>
      <c r="AV78" s="55">
        <v>344</v>
      </c>
    </row>
    <row r="79" spans="1:48" x14ac:dyDescent="0.25">
      <c r="A79" s="55">
        <v>50643</v>
      </c>
      <c r="B79" s="68" t="str">
        <f>VLOOKUP(C79,'[2]SU List with Assignment Master'!$F$2:$G$128,2,FALSE)</f>
        <v>South 6</v>
      </c>
      <c r="C79" s="55" t="s">
        <v>126</v>
      </c>
      <c r="D79" s="55" t="s">
        <v>125</v>
      </c>
      <c r="E79" s="55" t="s">
        <v>19</v>
      </c>
      <c r="F79" s="55">
        <v>9</v>
      </c>
      <c r="G79" s="55">
        <v>1260</v>
      </c>
      <c r="H79" s="55">
        <v>2284</v>
      </c>
      <c r="I79" s="55">
        <v>24</v>
      </c>
      <c r="J79" s="56">
        <v>3568</v>
      </c>
      <c r="K79" s="59">
        <v>3544</v>
      </c>
      <c r="L79" s="55">
        <v>396.44439999999997</v>
      </c>
      <c r="M79" s="59">
        <v>393.8</v>
      </c>
      <c r="N79" s="55">
        <v>18317</v>
      </c>
      <c r="O79" s="55">
        <v>2319.1999999999998</v>
      </c>
      <c r="P79" s="55">
        <v>0</v>
      </c>
      <c r="Q79" s="55">
        <v>0</v>
      </c>
      <c r="R79" s="55">
        <v>0</v>
      </c>
      <c r="S79" s="55" t="s">
        <v>64</v>
      </c>
      <c r="T79" s="55" t="s">
        <v>64</v>
      </c>
      <c r="U79" s="55">
        <v>2319.1999999999998</v>
      </c>
      <c r="V79" s="55">
        <v>15997.8</v>
      </c>
      <c r="W79" s="55">
        <v>15997.8</v>
      </c>
      <c r="X79" s="55">
        <v>0</v>
      </c>
      <c r="Y79" s="55" t="s">
        <v>64</v>
      </c>
      <c r="Z79" s="55" t="s">
        <v>261</v>
      </c>
      <c r="AA79" s="55">
        <v>1</v>
      </c>
      <c r="AB79" s="55">
        <v>0</v>
      </c>
      <c r="AC79" s="55">
        <v>1</v>
      </c>
      <c r="AD79" s="55" t="s">
        <v>63</v>
      </c>
      <c r="AE79" s="55">
        <v>7</v>
      </c>
      <c r="AF79" s="55">
        <v>0</v>
      </c>
      <c r="AG79" s="55">
        <v>132</v>
      </c>
      <c r="AH79" s="55">
        <v>0</v>
      </c>
      <c r="AI79" s="55">
        <v>12</v>
      </c>
      <c r="AJ79" s="56">
        <v>12</v>
      </c>
      <c r="AK79" s="55">
        <v>1229</v>
      </c>
      <c r="AL79" s="55">
        <v>196.1429</v>
      </c>
      <c r="AM79" s="55">
        <v>1373</v>
      </c>
      <c r="AN79" s="55">
        <v>7068</v>
      </c>
      <c r="AO79" s="55">
        <v>7068</v>
      </c>
      <c r="AP79" s="55">
        <v>500</v>
      </c>
      <c r="AQ79" s="55" t="s">
        <v>64</v>
      </c>
      <c r="AR79" s="55">
        <v>11</v>
      </c>
      <c r="AS79" s="55">
        <v>8</v>
      </c>
      <c r="AT79" s="55">
        <v>81.818181818181813</v>
      </c>
      <c r="AU79" s="55">
        <v>324.36360000000002</v>
      </c>
      <c r="AV79" s="55">
        <v>157.5</v>
      </c>
    </row>
    <row r="80" spans="1:48" x14ac:dyDescent="0.25">
      <c r="A80" s="55">
        <v>90492</v>
      </c>
      <c r="B80" s="68" t="str">
        <f>VLOOKUP(C80,'[2]SU List with Assignment Master'!$F$2:$G$128,2,FALSE)</f>
        <v>South 6</v>
      </c>
      <c r="C80" s="55" t="s">
        <v>126</v>
      </c>
      <c r="D80" s="55" t="s">
        <v>125</v>
      </c>
      <c r="E80" s="55" t="s">
        <v>202</v>
      </c>
      <c r="F80" s="55">
        <v>0</v>
      </c>
      <c r="G80" s="55">
        <v>0</v>
      </c>
      <c r="H80" s="55">
        <v>0</v>
      </c>
      <c r="I80" s="55">
        <v>0</v>
      </c>
      <c r="J80" s="56">
        <v>0</v>
      </c>
      <c r="K80" s="59">
        <v>0</v>
      </c>
      <c r="L80" s="55">
        <v>0</v>
      </c>
      <c r="M80" s="59" t="e">
        <v>#DIV/0!</v>
      </c>
      <c r="N80" s="55">
        <v>0</v>
      </c>
      <c r="O80" s="55">
        <v>0</v>
      </c>
      <c r="P80" s="55">
        <v>0</v>
      </c>
      <c r="Q80" s="55">
        <v>0</v>
      </c>
      <c r="R80" s="55">
        <v>0</v>
      </c>
      <c r="S80" s="55" t="s">
        <v>63</v>
      </c>
      <c r="T80" s="55" t="s">
        <v>64</v>
      </c>
      <c r="U80" s="55">
        <v>0</v>
      </c>
      <c r="V80" s="55">
        <v>0</v>
      </c>
      <c r="W80" s="55">
        <v>0</v>
      </c>
      <c r="X80" s="55">
        <v>0</v>
      </c>
      <c r="Y80" s="55" t="s">
        <v>64</v>
      </c>
      <c r="Z80" s="55" t="s">
        <v>252</v>
      </c>
      <c r="AA80" s="55">
        <v>0</v>
      </c>
      <c r="AB80" s="55">
        <v>1</v>
      </c>
      <c r="AC80" s="55">
        <v>1</v>
      </c>
      <c r="AD80" s="55" t="s">
        <v>63</v>
      </c>
      <c r="AE80" s="55">
        <v>0</v>
      </c>
      <c r="AF80" s="55">
        <v>0</v>
      </c>
      <c r="AG80" s="55">
        <v>0</v>
      </c>
      <c r="AH80" s="55">
        <v>0</v>
      </c>
      <c r="AI80" s="55">
        <v>0</v>
      </c>
      <c r="AJ80" s="56">
        <v>0</v>
      </c>
      <c r="AK80" s="55">
        <v>0</v>
      </c>
      <c r="AL80" s="55">
        <v>0</v>
      </c>
      <c r="AM80" s="55">
        <v>0</v>
      </c>
      <c r="AN80" s="55">
        <v>0</v>
      </c>
      <c r="AO80" s="55">
        <v>0</v>
      </c>
      <c r="AQ80" s="55" t="s">
        <v>64</v>
      </c>
      <c r="AR80" s="55">
        <v>3</v>
      </c>
      <c r="AS80" s="55">
        <v>0</v>
      </c>
      <c r="AT80" s="55">
        <v>0</v>
      </c>
      <c r="AU80" s="55">
        <v>0</v>
      </c>
      <c r="AV80" s="55">
        <v>0</v>
      </c>
    </row>
    <row r="81" spans="1:48" x14ac:dyDescent="0.25">
      <c r="A81" s="55">
        <v>40031</v>
      </c>
      <c r="B81" s="68" t="str">
        <f>VLOOKUP(C81,'[2]SU List with Assignment Master'!$F$2:$G$128,2,FALSE)</f>
        <v>South 5</v>
      </c>
      <c r="C81" s="55" t="s">
        <v>124</v>
      </c>
      <c r="D81" s="55" t="s">
        <v>123</v>
      </c>
      <c r="E81" s="55" t="s">
        <v>24</v>
      </c>
      <c r="F81" s="55">
        <v>7</v>
      </c>
      <c r="G81" s="55">
        <v>2400</v>
      </c>
      <c r="H81" s="55">
        <v>345</v>
      </c>
      <c r="I81" s="55">
        <v>21</v>
      </c>
      <c r="J81" s="56">
        <v>2766</v>
      </c>
      <c r="K81" s="59">
        <v>2745</v>
      </c>
      <c r="L81" s="55">
        <v>395.1429</v>
      </c>
      <c r="M81" s="59">
        <v>392.1</v>
      </c>
      <c r="N81" s="55">
        <v>14126</v>
      </c>
      <c r="O81" s="55">
        <v>1797.9</v>
      </c>
      <c r="P81" s="55">
        <v>0</v>
      </c>
      <c r="Q81" s="55">
        <v>0</v>
      </c>
      <c r="R81" s="55">
        <v>55.32</v>
      </c>
      <c r="S81" s="55" t="s">
        <v>64</v>
      </c>
      <c r="T81" s="55" t="s">
        <v>63</v>
      </c>
      <c r="U81" s="55">
        <v>1853.22</v>
      </c>
      <c r="V81" s="55">
        <v>12272.78</v>
      </c>
      <c r="W81" s="55">
        <v>12272.78</v>
      </c>
      <c r="X81" s="55">
        <v>0</v>
      </c>
      <c r="Y81" s="55" t="s">
        <v>64</v>
      </c>
      <c r="Z81" s="55" t="s">
        <v>262</v>
      </c>
      <c r="AA81" s="55">
        <v>1</v>
      </c>
      <c r="AB81" s="55">
        <v>0</v>
      </c>
      <c r="AC81" s="55">
        <v>1</v>
      </c>
      <c r="AD81" s="55" t="s">
        <v>63</v>
      </c>
      <c r="AE81" s="55">
        <v>5</v>
      </c>
      <c r="AF81" s="55">
        <v>0</v>
      </c>
      <c r="AG81" s="55">
        <v>52</v>
      </c>
      <c r="AH81" s="55">
        <v>0</v>
      </c>
      <c r="AI81" s="55">
        <v>20</v>
      </c>
      <c r="AJ81" s="56">
        <v>20</v>
      </c>
      <c r="AK81" s="55">
        <v>594</v>
      </c>
      <c r="AL81" s="55">
        <v>133.19999999999999</v>
      </c>
      <c r="AM81" s="55">
        <v>666</v>
      </c>
      <c r="AN81" s="55">
        <v>3399</v>
      </c>
      <c r="AO81" s="55">
        <v>3399</v>
      </c>
      <c r="AQ81" s="55" t="s">
        <v>64</v>
      </c>
      <c r="AR81" s="55">
        <v>7</v>
      </c>
      <c r="AS81" s="55">
        <v>7</v>
      </c>
      <c r="AT81" s="55">
        <v>100</v>
      </c>
      <c r="AU81" s="55">
        <v>395.1429</v>
      </c>
      <c r="AV81" s="55">
        <v>342.8571</v>
      </c>
    </row>
    <row r="82" spans="1:48" x14ac:dyDescent="0.25">
      <c r="A82" s="55">
        <v>40324</v>
      </c>
      <c r="B82" s="68" t="str">
        <f>VLOOKUP(C82,'[2]SU List with Assignment Master'!$F$2:$G$128,2,FALSE)</f>
        <v>South 5</v>
      </c>
      <c r="C82" s="55" t="s">
        <v>124</v>
      </c>
      <c r="D82" s="55" t="s">
        <v>123</v>
      </c>
      <c r="E82" s="55" t="s">
        <v>18</v>
      </c>
      <c r="F82" s="55">
        <v>8</v>
      </c>
      <c r="G82" s="55">
        <v>1800</v>
      </c>
      <c r="H82" s="55">
        <v>871</v>
      </c>
      <c r="I82" s="55">
        <v>75</v>
      </c>
      <c r="J82" s="56">
        <v>2746</v>
      </c>
      <c r="K82" s="59">
        <v>2671</v>
      </c>
      <c r="L82" s="55">
        <v>343.25</v>
      </c>
      <c r="M82" s="59">
        <v>333.9</v>
      </c>
      <c r="N82" s="55">
        <v>14029</v>
      </c>
      <c r="O82" s="55">
        <v>1784.9</v>
      </c>
      <c r="P82" s="55">
        <v>0</v>
      </c>
      <c r="Q82" s="55">
        <v>0</v>
      </c>
      <c r="R82" s="55">
        <v>54.92</v>
      </c>
      <c r="S82" s="55" t="s">
        <v>64</v>
      </c>
      <c r="T82" s="55" t="s">
        <v>63</v>
      </c>
      <c r="U82" s="55">
        <v>1839.82</v>
      </c>
      <c r="V82" s="55">
        <v>12189.18</v>
      </c>
      <c r="W82" s="55">
        <v>12189.18</v>
      </c>
      <c r="X82" s="55">
        <v>0</v>
      </c>
      <c r="Y82" s="55" t="s">
        <v>64</v>
      </c>
      <c r="Z82" s="55" t="s">
        <v>263</v>
      </c>
      <c r="AA82" s="55">
        <v>1</v>
      </c>
      <c r="AB82" s="55">
        <v>0</v>
      </c>
      <c r="AC82" s="55">
        <v>1</v>
      </c>
      <c r="AD82" s="55" t="s">
        <v>63</v>
      </c>
      <c r="AE82" s="55">
        <v>5</v>
      </c>
      <c r="AF82" s="55">
        <v>0</v>
      </c>
      <c r="AG82" s="55">
        <v>53</v>
      </c>
      <c r="AH82" s="55">
        <v>0</v>
      </c>
      <c r="AI82" s="55">
        <v>13</v>
      </c>
      <c r="AJ82" s="56">
        <v>13</v>
      </c>
      <c r="AK82" s="55">
        <v>829</v>
      </c>
      <c r="AL82" s="55">
        <v>179</v>
      </c>
      <c r="AM82" s="55">
        <v>895</v>
      </c>
      <c r="AN82" s="55">
        <v>4564</v>
      </c>
      <c r="AO82" s="55">
        <v>4564</v>
      </c>
      <c r="AQ82" s="55" t="s">
        <v>64</v>
      </c>
      <c r="AR82" s="55">
        <v>8</v>
      </c>
      <c r="AS82" s="55">
        <v>6</v>
      </c>
      <c r="AT82" s="55">
        <v>100</v>
      </c>
      <c r="AU82" s="55">
        <v>343.25</v>
      </c>
      <c r="AV82" s="55">
        <v>300</v>
      </c>
    </row>
    <row r="83" spans="1:48" x14ac:dyDescent="0.25">
      <c r="A83" s="55">
        <v>40748</v>
      </c>
      <c r="B83" s="68" t="str">
        <f>VLOOKUP(C83,'[2]SU List with Assignment Master'!$F$2:$G$128,2,FALSE)</f>
        <v>South 5</v>
      </c>
      <c r="C83" s="55" t="s">
        <v>124</v>
      </c>
      <c r="D83" s="55" t="s">
        <v>123</v>
      </c>
      <c r="E83" s="55" t="s">
        <v>21</v>
      </c>
      <c r="F83" s="55">
        <v>4</v>
      </c>
      <c r="G83" s="55">
        <v>24</v>
      </c>
      <c r="H83" s="55">
        <v>1894</v>
      </c>
      <c r="I83" s="55">
        <v>94</v>
      </c>
      <c r="J83" s="56">
        <v>2012</v>
      </c>
      <c r="K83" s="59">
        <v>1918</v>
      </c>
      <c r="L83" s="55">
        <v>503</v>
      </c>
      <c r="M83" s="59">
        <v>479.5</v>
      </c>
      <c r="N83" s="55">
        <v>10110</v>
      </c>
      <c r="O83" s="55">
        <v>1307.8</v>
      </c>
      <c r="P83" s="55">
        <v>0</v>
      </c>
      <c r="Q83" s="55">
        <v>0</v>
      </c>
      <c r="R83" s="55">
        <v>0</v>
      </c>
      <c r="S83" s="55" t="s">
        <v>64</v>
      </c>
      <c r="T83" s="55" t="s">
        <v>64</v>
      </c>
      <c r="U83" s="55">
        <v>1307.8</v>
      </c>
      <c r="V83" s="55">
        <v>8802.2000000000007</v>
      </c>
      <c r="W83" s="55">
        <v>8802.2000000000007</v>
      </c>
      <c r="X83" s="55">
        <v>0</v>
      </c>
      <c r="Y83" s="55" t="s">
        <v>64</v>
      </c>
      <c r="Z83" s="55" t="s">
        <v>264</v>
      </c>
      <c r="AA83" s="55">
        <v>1</v>
      </c>
      <c r="AB83" s="55">
        <v>0</v>
      </c>
      <c r="AC83" s="55">
        <v>1</v>
      </c>
      <c r="AD83" s="55" t="s">
        <v>63</v>
      </c>
      <c r="AE83" s="55">
        <v>4</v>
      </c>
      <c r="AF83" s="55">
        <v>0</v>
      </c>
      <c r="AG83" s="55">
        <v>107</v>
      </c>
      <c r="AH83" s="55">
        <v>0</v>
      </c>
      <c r="AI83" s="55">
        <v>51</v>
      </c>
      <c r="AJ83" s="56">
        <v>51</v>
      </c>
      <c r="AK83" s="55">
        <v>359</v>
      </c>
      <c r="AL83" s="55">
        <v>129.25</v>
      </c>
      <c r="AM83" s="55">
        <v>517</v>
      </c>
      <c r="AN83" s="55">
        <v>2628</v>
      </c>
      <c r="AO83" s="55">
        <v>2628</v>
      </c>
      <c r="AQ83" s="55" t="s">
        <v>64</v>
      </c>
      <c r="AR83" s="55">
        <v>4</v>
      </c>
      <c r="AS83" s="55">
        <v>1</v>
      </c>
      <c r="AT83" s="55">
        <v>100</v>
      </c>
      <c r="AU83" s="55">
        <v>503</v>
      </c>
      <c r="AV83" s="55">
        <v>24</v>
      </c>
    </row>
    <row r="84" spans="1:48" x14ac:dyDescent="0.25">
      <c r="A84" s="55">
        <v>40950</v>
      </c>
      <c r="B84" s="68" t="str">
        <f>VLOOKUP(C84,'[2]SU List with Assignment Master'!$F$2:$G$128,2,FALSE)</f>
        <v>South 5</v>
      </c>
      <c r="C84" s="55" t="s">
        <v>124</v>
      </c>
      <c r="D84" s="55" t="s">
        <v>123</v>
      </c>
      <c r="E84" s="55" t="s">
        <v>20</v>
      </c>
      <c r="F84" s="55">
        <v>6</v>
      </c>
      <c r="G84" s="55">
        <v>1728</v>
      </c>
      <c r="H84" s="55">
        <v>492</v>
      </c>
      <c r="I84" s="55">
        <v>70</v>
      </c>
      <c r="J84" s="56">
        <v>2290</v>
      </c>
      <c r="K84" s="59">
        <v>2220</v>
      </c>
      <c r="L84" s="55">
        <v>381.66669999999999</v>
      </c>
      <c r="M84" s="59">
        <v>370</v>
      </c>
      <c r="N84" s="55">
        <v>11714</v>
      </c>
      <c r="O84" s="55">
        <v>1488.5</v>
      </c>
      <c r="P84" s="55">
        <v>0</v>
      </c>
      <c r="Q84" s="55">
        <v>0</v>
      </c>
      <c r="R84" s="55">
        <v>45.8</v>
      </c>
      <c r="S84" s="55" t="s">
        <v>64</v>
      </c>
      <c r="T84" s="55" t="s">
        <v>63</v>
      </c>
      <c r="U84" s="55">
        <v>1534.3</v>
      </c>
      <c r="V84" s="55">
        <v>10179.700000000001</v>
      </c>
      <c r="W84" s="55">
        <v>10179.700000000001</v>
      </c>
      <c r="X84" s="55">
        <v>0</v>
      </c>
      <c r="Y84" s="55" t="s">
        <v>64</v>
      </c>
      <c r="Z84" s="55" t="s">
        <v>265</v>
      </c>
      <c r="AA84" s="55">
        <v>1</v>
      </c>
      <c r="AB84" s="55">
        <v>0</v>
      </c>
      <c r="AC84" s="55">
        <v>1</v>
      </c>
      <c r="AD84" s="55" t="s">
        <v>63</v>
      </c>
      <c r="AE84" s="55">
        <v>5</v>
      </c>
      <c r="AF84" s="55">
        <v>0</v>
      </c>
      <c r="AG84" s="55">
        <v>94</v>
      </c>
      <c r="AH84" s="55">
        <v>0</v>
      </c>
      <c r="AI84" s="55">
        <v>42</v>
      </c>
      <c r="AJ84" s="56">
        <v>42</v>
      </c>
      <c r="AK84" s="55">
        <v>580</v>
      </c>
      <c r="AL84" s="55">
        <v>143.19999999999999</v>
      </c>
      <c r="AM84" s="55">
        <v>716</v>
      </c>
      <c r="AN84" s="55">
        <v>3678</v>
      </c>
      <c r="AO84" s="55">
        <v>3678</v>
      </c>
      <c r="AQ84" s="55" t="s">
        <v>64</v>
      </c>
      <c r="AR84" s="55">
        <v>6</v>
      </c>
      <c r="AS84" s="55">
        <v>6</v>
      </c>
      <c r="AT84" s="55">
        <v>100</v>
      </c>
      <c r="AU84" s="55">
        <v>381.66669999999999</v>
      </c>
      <c r="AV84" s="55">
        <v>288</v>
      </c>
    </row>
    <row r="85" spans="1:48" x14ac:dyDescent="0.25">
      <c r="A85" s="55">
        <v>44221</v>
      </c>
      <c r="B85" s="68" t="str">
        <f>VLOOKUP(C85,'[2]SU List with Assignment Master'!$F$2:$G$128,2,FALSE)</f>
        <v>South 5</v>
      </c>
      <c r="C85" s="55" t="s">
        <v>124</v>
      </c>
      <c r="D85" s="55" t="s">
        <v>123</v>
      </c>
      <c r="E85" s="55" t="s">
        <v>60</v>
      </c>
      <c r="F85" s="55">
        <v>2</v>
      </c>
      <c r="G85" s="55">
        <v>288</v>
      </c>
      <c r="H85" s="55">
        <v>-169</v>
      </c>
      <c r="I85" s="55">
        <v>3</v>
      </c>
      <c r="J85" s="56">
        <v>122</v>
      </c>
      <c r="K85" s="59">
        <v>119</v>
      </c>
      <c r="L85" s="55">
        <v>61</v>
      </c>
      <c r="M85" s="59">
        <v>59.5</v>
      </c>
      <c r="N85" s="55">
        <v>616</v>
      </c>
      <c r="O85" s="55">
        <v>79.3</v>
      </c>
      <c r="P85" s="55">
        <v>0</v>
      </c>
      <c r="Q85" s="55">
        <v>0</v>
      </c>
      <c r="R85" s="55">
        <v>0</v>
      </c>
      <c r="S85" s="55" t="s">
        <v>64</v>
      </c>
      <c r="T85" s="55" t="s">
        <v>64</v>
      </c>
      <c r="U85" s="55">
        <v>79.3</v>
      </c>
      <c r="V85" s="55">
        <v>536.70000000000005</v>
      </c>
      <c r="W85" s="55">
        <v>536.70000000000005</v>
      </c>
      <c r="X85" s="55">
        <v>0</v>
      </c>
      <c r="Y85" s="55" t="s">
        <v>64</v>
      </c>
      <c r="Z85" s="55" t="s">
        <v>266</v>
      </c>
      <c r="AA85" s="55">
        <v>1</v>
      </c>
      <c r="AB85" s="55">
        <v>0</v>
      </c>
      <c r="AC85" s="55">
        <v>1</v>
      </c>
      <c r="AD85" s="55" t="s">
        <v>63</v>
      </c>
      <c r="AE85" s="55">
        <v>1</v>
      </c>
      <c r="AF85" s="55">
        <v>0</v>
      </c>
      <c r="AG85" s="55">
        <v>6</v>
      </c>
      <c r="AH85" s="55">
        <v>0</v>
      </c>
      <c r="AI85" s="55">
        <v>1</v>
      </c>
      <c r="AJ85" s="56">
        <v>1</v>
      </c>
      <c r="AK85" s="55">
        <v>28</v>
      </c>
      <c r="AL85" s="55">
        <v>35</v>
      </c>
      <c r="AM85" s="55">
        <v>35</v>
      </c>
      <c r="AN85" s="55">
        <v>177</v>
      </c>
      <c r="AO85" s="55">
        <v>177</v>
      </c>
      <c r="AQ85" s="55" t="s">
        <v>64</v>
      </c>
      <c r="AR85" s="55">
        <v>3</v>
      </c>
      <c r="AS85" s="55">
        <v>1</v>
      </c>
      <c r="AT85" s="55">
        <v>66.666666666666671</v>
      </c>
      <c r="AU85" s="55">
        <v>40.666699999999999</v>
      </c>
      <c r="AV85" s="55">
        <v>288</v>
      </c>
    </row>
    <row r="86" spans="1:48" x14ac:dyDescent="0.25">
      <c r="A86" s="55">
        <v>50634</v>
      </c>
      <c r="B86" s="68" t="str">
        <f>VLOOKUP(C86,'[2]SU List with Assignment Master'!$F$2:$G$128,2,FALSE)</f>
        <v>South 5</v>
      </c>
      <c r="C86" s="55" t="s">
        <v>124</v>
      </c>
      <c r="D86" s="55" t="s">
        <v>123</v>
      </c>
      <c r="E86" s="55" t="s">
        <v>18</v>
      </c>
      <c r="F86" s="55">
        <v>17</v>
      </c>
      <c r="G86" s="55">
        <v>4368</v>
      </c>
      <c r="H86" s="55">
        <v>-238</v>
      </c>
      <c r="I86" s="55">
        <v>46</v>
      </c>
      <c r="J86" s="56">
        <v>4176</v>
      </c>
      <c r="K86" s="59">
        <v>4130</v>
      </c>
      <c r="L86" s="55">
        <v>245.64709999999999</v>
      </c>
      <c r="M86" s="59">
        <v>242.9</v>
      </c>
      <c r="N86" s="55">
        <v>21515</v>
      </c>
      <c r="O86" s="55">
        <v>2714.4</v>
      </c>
      <c r="P86" s="55">
        <v>0</v>
      </c>
      <c r="Q86" s="55">
        <v>0</v>
      </c>
      <c r="R86" s="55">
        <v>83.52</v>
      </c>
      <c r="S86" s="55" t="s">
        <v>64</v>
      </c>
      <c r="T86" s="55" t="s">
        <v>63</v>
      </c>
      <c r="U86" s="55">
        <v>2797.92</v>
      </c>
      <c r="V86" s="55">
        <v>18717.080000000002</v>
      </c>
      <c r="W86" s="55">
        <v>18717.080000000002</v>
      </c>
      <c r="X86" s="55">
        <v>0</v>
      </c>
      <c r="Y86" s="55" t="s">
        <v>64</v>
      </c>
      <c r="Z86" s="55" t="s">
        <v>264</v>
      </c>
      <c r="AA86" s="55">
        <v>1</v>
      </c>
      <c r="AB86" s="55">
        <v>0</v>
      </c>
      <c r="AC86" s="55">
        <v>1</v>
      </c>
      <c r="AD86" s="55" t="s">
        <v>63</v>
      </c>
      <c r="AE86" s="55">
        <v>12</v>
      </c>
      <c r="AF86" s="55">
        <v>0</v>
      </c>
      <c r="AG86" s="55">
        <v>207</v>
      </c>
      <c r="AH86" s="55">
        <v>0</v>
      </c>
      <c r="AI86" s="55">
        <v>34</v>
      </c>
      <c r="AJ86" s="56">
        <v>34</v>
      </c>
      <c r="AK86" s="55">
        <v>1157</v>
      </c>
      <c r="AL86" s="55">
        <v>116.5</v>
      </c>
      <c r="AM86" s="55">
        <v>1398</v>
      </c>
      <c r="AN86" s="55">
        <v>7157</v>
      </c>
      <c r="AO86" s="55">
        <v>7157</v>
      </c>
      <c r="AQ86" s="55" t="s">
        <v>64</v>
      </c>
      <c r="AR86" s="55">
        <v>18</v>
      </c>
      <c r="AS86" s="55">
        <v>15</v>
      </c>
      <c r="AT86" s="55">
        <v>94.444444444444443</v>
      </c>
      <c r="AU86" s="55">
        <v>232</v>
      </c>
      <c r="AV86" s="55">
        <v>291.2</v>
      </c>
    </row>
    <row r="87" spans="1:48" x14ac:dyDescent="0.25">
      <c r="A87" s="55">
        <v>50636</v>
      </c>
      <c r="B87" s="68" t="str">
        <f>VLOOKUP(C87,'[2]SU List with Assignment Master'!$F$2:$G$128,2,FALSE)</f>
        <v>South 5</v>
      </c>
      <c r="C87" s="55" t="s">
        <v>124</v>
      </c>
      <c r="D87" s="55" t="s">
        <v>123</v>
      </c>
      <c r="E87" s="55" t="s">
        <v>60</v>
      </c>
      <c r="F87" s="55">
        <v>21</v>
      </c>
      <c r="G87" s="55">
        <v>4404</v>
      </c>
      <c r="H87" s="55">
        <v>2502</v>
      </c>
      <c r="I87" s="55">
        <v>47</v>
      </c>
      <c r="J87" s="56">
        <v>6953</v>
      </c>
      <c r="K87" s="59">
        <v>6906</v>
      </c>
      <c r="L87" s="55">
        <v>331.09519999999998</v>
      </c>
      <c r="M87" s="59">
        <v>328.9</v>
      </c>
      <c r="N87" s="55">
        <v>35518</v>
      </c>
      <c r="O87" s="55">
        <v>4519.45</v>
      </c>
      <c r="P87" s="55">
        <v>0</v>
      </c>
      <c r="Q87" s="55">
        <v>0</v>
      </c>
      <c r="R87" s="55">
        <v>139.06</v>
      </c>
      <c r="S87" s="55" t="s">
        <v>64</v>
      </c>
      <c r="T87" s="55" t="s">
        <v>63</v>
      </c>
      <c r="U87" s="55">
        <v>4658.51</v>
      </c>
      <c r="V87" s="55">
        <v>30859.49</v>
      </c>
      <c r="W87" s="55">
        <v>30859.49</v>
      </c>
      <c r="X87" s="55">
        <v>0</v>
      </c>
      <c r="Y87" s="55" t="s">
        <v>64</v>
      </c>
      <c r="Z87" s="55" t="s">
        <v>267</v>
      </c>
      <c r="AA87" s="55">
        <v>1</v>
      </c>
      <c r="AB87" s="55">
        <v>0</v>
      </c>
      <c r="AC87" s="55">
        <v>1</v>
      </c>
      <c r="AD87" s="55" t="s">
        <v>63</v>
      </c>
      <c r="AE87" s="55">
        <v>16</v>
      </c>
      <c r="AF87" s="55">
        <v>0</v>
      </c>
      <c r="AG87" s="55">
        <v>248</v>
      </c>
      <c r="AH87" s="55">
        <v>0</v>
      </c>
      <c r="AI87" s="55">
        <v>47</v>
      </c>
      <c r="AJ87" s="56">
        <v>47</v>
      </c>
      <c r="AK87" s="55">
        <v>1348</v>
      </c>
      <c r="AL87" s="55">
        <v>102.6875</v>
      </c>
      <c r="AM87" s="55">
        <v>1643</v>
      </c>
      <c r="AN87" s="55">
        <v>8377</v>
      </c>
      <c r="AO87" s="55">
        <v>8377</v>
      </c>
      <c r="AQ87" s="55" t="s">
        <v>64</v>
      </c>
      <c r="AR87" s="55">
        <v>21</v>
      </c>
      <c r="AS87" s="55">
        <v>16</v>
      </c>
      <c r="AT87" s="55">
        <v>100</v>
      </c>
      <c r="AU87" s="55">
        <v>331.09519999999998</v>
      </c>
      <c r="AV87" s="55">
        <v>275.25</v>
      </c>
    </row>
    <row r="88" spans="1:48" x14ac:dyDescent="0.25">
      <c r="A88" s="55">
        <v>50720</v>
      </c>
      <c r="B88" s="68" t="str">
        <f>VLOOKUP(C88,'[2]SU List with Assignment Master'!$F$2:$G$128,2,FALSE)</f>
        <v>South 5</v>
      </c>
      <c r="C88" s="55" t="s">
        <v>124</v>
      </c>
      <c r="D88" s="55" t="s">
        <v>123</v>
      </c>
      <c r="E88" s="55" t="s">
        <v>60</v>
      </c>
      <c r="F88" s="55">
        <v>13</v>
      </c>
      <c r="G88" s="55">
        <v>2580</v>
      </c>
      <c r="H88" s="55">
        <v>1759</v>
      </c>
      <c r="I88" s="55">
        <v>104</v>
      </c>
      <c r="J88" s="56">
        <v>4443</v>
      </c>
      <c r="K88" s="59">
        <v>4339</v>
      </c>
      <c r="L88" s="55">
        <v>341.76920000000001</v>
      </c>
      <c r="M88" s="59">
        <v>333.8</v>
      </c>
      <c r="N88" s="55">
        <v>22619</v>
      </c>
      <c r="O88" s="55">
        <v>2887.95</v>
      </c>
      <c r="P88" s="55">
        <v>0</v>
      </c>
      <c r="Q88" s="55">
        <v>0</v>
      </c>
      <c r="R88" s="55">
        <v>88.86</v>
      </c>
      <c r="S88" s="55" t="s">
        <v>64</v>
      </c>
      <c r="T88" s="55" t="s">
        <v>63</v>
      </c>
      <c r="U88" s="55">
        <v>2976.81</v>
      </c>
      <c r="V88" s="55">
        <v>19642.189999999999</v>
      </c>
      <c r="W88" s="55">
        <v>19642.189999999999</v>
      </c>
      <c r="X88" s="55">
        <v>0</v>
      </c>
      <c r="Y88" s="55" t="s">
        <v>64</v>
      </c>
      <c r="Z88" s="55" t="s">
        <v>268</v>
      </c>
      <c r="AA88" s="55">
        <v>1</v>
      </c>
      <c r="AB88" s="55">
        <v>0</v>
      </c>
      <c r="AC88" s="55">
        <v>1</v>
      </c>
      <c r="AD88" s="55" t="s">
        <v>63</v>
      </c>
      <c r="AE88" s="55">
        <v>11</v>
      </c>
      <c r="AF88" s="55">
        <v>0</v>
      </c>
      <c r="AG88" s="55">
        <v>159</v>
      </c>
      <c r="AH88" s="55">
        <v>0</v>
      </c>
      <c r="AI88" s="55">
        <v>41</v>
      </c>
      <c r="AJ88" s="56">
        <v>41</v>
      </c>
      <c r="AK88" s="55">
        <v>999</v>
      </c>
      <c r="AL88" s="55">
        <v>109</v>
      </c>
      <c r="AM88" s="55">
        <v>1199</v>
      </c>
      <c r="AN88" s="55">
        <v>6102</v>
      </c>
      <c r="AO88" s="55">
        <v>6102</v>
      </c>
      <c r="AP88" s="55">
        <v>1000</v>
      </c>
      <c r="AQ88" s="55" t="s">
        <v>64</v>
      </c>
      <c r="AR88" s="55">
        <v>19</v>
      </c>
      <c r="AS88" s="55">
        <v>9</v>
      </c>
      <c r="AT88" s="55">
        <v>68.421052631578945</v>
      </c>
      <c r="AU88" s="55">
        <v>233.84209999999999</v>
      </c>
      <c r="AV88" s="55">
        <v>286.66669999999999</v>
      </c>
    </row>
    <row r="89" spans="1:48" x14ac:dyDescent="0.25">
      <c r="A89" s="55">
        <v>50721</v>
      </c>
      <c r="B89" s="68" t="str">
        <f>VLOOKUP(C89,'[2]SU List with Assignment Master'!$F$2:$G$128,2,FALSE)</f>
        <v>South 5</v>
      </c>
      <c r="C89" s="55" t="s">
        <v>124</v>
      </c>
      <c r="D89" s="55" t="s">
        <v>123</v>
      </c>
      <c r="E89" s="55" t="s">
        <v>22</v>
      </c>
      <c r="F89" s="55">
        <v>3</v>
      </c>
      <c r="G89" s="55">
        <v>924</v>
      </c>
      <c r="H89" s="55">
        <v>411</v>
      </c>
      <c r="I89" s="55">
        <v>7</v>
      </c>
      <c r="J89" s="56">
        <v>1342</v>
      </c>
      <c r="K89" s="59">
        <v>1335</v>
      </c>
      <c r="L89" s="55">
        <v>447.33330000000001</v>
      </c>
      <c r="M89" s="59">
        <v>445</v>
      </c>
      <c r="N89" s="55">
        <v>6863</v>
      </c>
      <c r="O89" s="55">
        <v>872.3</v>
      </c>
      <c r="P89" s="55">
        <v>0</v>
      </c>
      <c r="Q89" s="55">
        <v>0</v>
      </c>
      <c r="R89" s="55">
        <v>0</v>
      </c>
      <c r="S89" s="55" t="s">
        <v>64</v>
      </c>
      <c r="T89" s="55" t="s">
        <v>64</v>
      </c>
      <c r="U89" s="55">
        <v>872.3</v>
      </c>
      <c r="V89" s="55">
        <v>5990.7</v>
      </c>
      <c r="W89" s="55">
        <v>5990.7</v>
      </c>
      <c r="X89" s="55">
        <v>0</v>
      </c>
      <c r="Y89" s="55" t="s">
        <v>64</v>
      </c>
      <c r="Z89" s="55" t="s">
        <v>269</v>
      </c>
      <c r="AA89" s="55">
        <v>1</v>
      </c>
      <c r="AB89" s="55">
        <v>0</v>
      </c>
      <c r="AC89" s="55">
        <v>1</v>
      </c>
      <c r="AD89" s="55" t="s">
        <v>63</v>
      </c>
      <c r="AE89" s="55">
        <v>3</v>
      </c>
      <c r="AF89" s="55">
        <v>0</v>
      </c>
      <c r="AG89" s="55">
        <v>41</v>
      </c>
      <c r="AH89" s="55">
        <v>0</v>
      </c>
      <c r="AI89" s="55">
        <v>1</v>
      </c>
      <c r="AJ89" s="56">
        <v>1</v>
      </c>
      <c r="AK89" s="55">
        <v>329</v>
      </c>
      <c r="AL89" s="55">
        <v>123.66670000000001</v>
      </c>
      <c r="AM89" s="55">
        <v>371</v>
      </c>
      <c r="AN89" s="55">
        <v>1897</v>
      </c>
      <c r="AO89" s="55">
        <v>1897</v>
      </c>
      <c r="AP89" s="55">
        <v>0</v>
      </c>
      <c r="AQ89" s="55" t="s">
        <v>64</v>
      </c>
      <c r="AR89" s="55">
        <v>4</v>
      </c>
      <c r="AS89" s="55">
        <v>3</v>
      </c>
      <c r="AT89" s="55">
        <v>75</v>
      </c>
      <c r="AU89" s="55">
        <v>335.5</v>
      </c>
      <c r="AV89" s="55">
        <v>308</v>
      </c>
    </row>
    <row r="90" spans="1:48" x14ac:dyDescent="0.25">
      <c r="A90" s="55">
        <v>50722</v>
      </c>
      <c r="B90" s="68" t="str">
        <f>VLOOKUP(C90,'[2]SU List with Assignment Master'!$F$2:$G$128,2,FALSE)</f>
        <v>South 5</v>
      </c>
      <c r="C90" s="55" t="s">
        <v>124</v>
      </c>
      <c r="D90" s="55" t="s">
        <v>123</v>
      </c>
      <c r="E90" s="55" t="s">
        <v>60</v>
      </c>
      <c r="F90" s="55">
        <v>10</v>
      </c>
      <c r="G90" s="55">
        <v>2760</v>
      </c>
      <c r="H90" s="55">
        <v>670</v>
      </c>
      <c r="I90" s="55">
        <v>15</v>
      </c>
      <c r="J90" s="56">
        <v>3445</v>
      </c>
      <c r="K90" s="59">
        <v>3430</v>
      </c>
      <c r="L90" s="55">
        <v>344.5</v>
      </c>
      <c r="M90" s="59">
        <v>343</v>
      </c>
      <c r="N90" s="55">
        <v>17641</v>
      </c>
      <c r="O90" s="55">
        <v>2239.25</v>
      </c>
      <c r="P90" s="55">
        <v>0</v>
      </c>
      <c r="Q90" s="55">
        <v>0</v>
      </c>
      <c r="R90" s="55">
        <v>68.900000000000006</v>
      </c>
      <c r="S90" s="55" t="s">
        <v>64</v>
      </c>
      <c r="T90" s="55" t="s">
        <v>63</v>
      </c>
      <c r="U90" s="55">
        <v>2308.15</v>
      </c>
      <c r="V90" s="55">
        <v>15332.85</v>
      </c>
      <c r="W90" s="55">
        <v>15332.85</v>
      </c>
      <c r="X90" s="55">
        <v>0</v>
      </c>
      <c r="Y90" s="55" t="s">
        <v>64</v>
      </c>
      <c r="Z90" s="55" t="s">
        <v>270</v>
      </c>
      <c r="AA90" s="55">
        <v>1</v>
      </c>
      <c r="AB90" s="55">
        <v>0</v>
      </c>
      <c r="AC90" s="55">
        <v>1</v>
      </c>
      <c r="AD90" s="55" t="s">
        <v>63</v>
      </c>
      <c r="AE90" s="55">
        <v>9</v>
      </c>
      <c r="AF90" s="55">
        <v>0</v>
      </c>
      <c r="AG90" s="55">
        <v>118</v>
      </c>
      <c r="AH90" s="55">
        <v>0</v>
      </c>
      <c r="AI90" s="55">
        <v>15</v>
      </c>
      <c r="AJ90" s="56">
        <v>15</v>
      </c>
      <c r="AK90" s="55">
        <v>740</v>
      </c>
      <c r="AL90" s="55">
        <v>97</v>
      </c>
      <c r="AM90" s="55">
        <v>873</v>
      </c>
      <c r="AN90" s="55">
        <v>4464</v>
      </c>
      <c r="AO90" s="55">
        <v>4464</v>
      </c>
      <c r="AQ90" s="55" t="s">
        <v>64</v>
      </c>
      <c r="AR90" s="55">
        <v>10</v>
      </c>
      <c r="AS90" s="55">
        <v>10</v>
      </c>
      <c r="AT90" s="55">
        <v>100</v>
      </c>
      <c r="AU90" s="55">
        <v>344.5</v>
      </c>
      <c r="AV90" s="55">
        <v>276</v>
      </c>
    </row>
    <row r="91" spans="1:48" x14ac:dyDescent="0.25">
      <c r="A91" s="55">
        <v>50724</v>
      </c>
      <c r="B91" s="68" t="str">
        <f>VLOOKUP(C91,'[2]SU List with Assignment Master'!$F$2:$G$128,2,FALSE)</f>
        <v>South 5</v>
      </c>
      <c r="C91" s="55" t="s">
        <v>124</v>
      </c>
      <c r="D91" s="55" t="s">
        <v>123</v>
      </c>
      <c r="E91" s="55" t="s">
        <v>60</v>
      </c>
      <c r="F91" s="55">
        <v>12</v>
      </c>
      <c r="G91" s="55">
        <v>2688</v>
      </c>
      <c r="H91" s="55">
        <v>950</v>
      </c>
      <c r="I91" s="55">
        <v>80</v>
      </c>
      <c r="J91" s="56">
        <v>3718</v>
      </c>
      <c r="K91" s="59">
        <v>3638</v>
      </c>
      <c r="L91" s="55">
        <v>309.83330000000001</v>
      </c>
      <c r="M91" s="59">
        <v>303.2</v>
      </c>
      <c r="N91" s="55">
        <v>18980</v>
      </c>
      <c r="O91" s="55">
        <v>2416.6999999999998</v>
      </c>
      <c r="P91" s="55">
        <v>0</v>
      </c>
      <c r="Q91" s="55">
        <v>0</v>
      </c>
      <c r="R91" s="55">
        <v>74.36</v>
      </c>
      <c r="S91" s="55" t="s">
        <v>64</v>
      </c>
      <c r="T91" s="55" t="s">
        <v>63</v>
      </c>
      <c r="U91" s="55">
        <v>2491.06</v>
      </c>
      <c r="V91" s="55">
        <v>16488.939999999999</v>
      </c>
      <c r="W91" s="55">
        <v>16488.939999999999</v>
      </c>
      <c r="X91" s="55">
        <v>0</v>
      </c>
      <c r="Y91" s="55" t="s">
        <v>64</v>
      </c>
      <c r="Z91" s="55" t="s">
        <v>271</v>
      </c>
      <c r="AA91" s="55">
        <v>1</v>
      </c>
      <c r="AB91" s="55">
        <v>0</v>
      </c>
      <c r="AC91" s="55">
        <v>1</v>
      </c>
      <c r="AD91" s="55" t="s">
        <v>63</v>
      </c>
      <c r="AE91" s="55">
        <v>10</v>
      </c>
      <c r="AF91" s="55">
        <v>0</v>
      </c>
      <c r="AG91" s="55">
        <v>122</v>
      </c>
      <c r="AH91" s="55">
        <v>0</v>
      </c>
      <c r="AI91" s="55">
        <v>29</v>
      </c>
      <c r="AJ91" s="56">
        <v>29</v>
      </c>
      <c r="AK91" s="55">
        <v>579</v>
      </c>
      <c r="AL91" s="55">
        <v>73</v>
      </c>
      <c r="AM91" s="55">
        <v>730</v>
      </c>
      <c r="AN91" s="55">
        <v>3745</v>
      </c>
      <c r="AO91" s="55">
        <v>3745</v>
      </c>
      <c r="AQ91" s="55" t="s">
        <v>64</v>
      </c>
      <c r="AR91" s="55">
        <v>15</v>
      </c>
      <c r="AS91" s="55">
        <v>9</v>
      </c>
      <c r="AT91" s="55">
        <v>80</v>
      </c>
      <c r="AU91" s="55">
        <v>247.86670000000001</v>
      </c>
      <c r="AV91" s="55">
        <v>298.66669999999999</v>
      </c>
    </row>
    <row r="92" spans="1:48" x14ac:dyDescent="0.25">
      <c r="A92" s="55">
        <v>90503</v>
      </c>
      <c r="B92" s="68" t="str">
        <f>VLOOKUP(C92,'[2]SU List with Assignment Master'!$F$2:$G$128,2,FALSE)</f>
        <v>South 5</v>
      </c>
      <c r="C92" s="55" t="s">
        <v>124</v>
      </c>
      <c r="D92" s="55" t="s">
        <v>123</v>
      </c>
      <c r="E92" s="55" t="s">
        <v>202</v>
      </c>
      <c r="F92" s="55">
        <v>0</v>
      </c>
      <c r="G92" s="55">
        <v>0</v>
      </c>
      <c r="H92" s="55">
        <v>0</v>
      </c>
      <c r="I92" s="55">
        <v>0</v>
      </c>
      <c r="J92" s="56">
        <v>0</v>
      </c>
      <c r="K92" s="59">
        <v>0</v>
      </c>
      <c r="L92" s="55">
        <v>0</v>
      </c>
      <c r="M92" s="59" t="e">
        <v>#DIV/0!</v>
      </c>
      <c r="N92" s="55">
        <v>0</v>
      </c>
      <c r="O92" s="55">
        <v>0</v>
      </c>
      <c r="P92" s="55">
        <v>0</v>
      </c>
      <c r="Q92" s="55">
        <v>0</v>
      </c>
      <c r="R92" s="55">
        <v>0</v>
      </c>
      <c r="S92" s="55" t="s">
        <v>63</v>
      </c>
      <c r="T92" s="55" t="s">
        <v>64</v>
      </c>
      <c r="U92" s="55">
        <v>0</v>
      </c>
      <c r="V92" s="55">
        <v>0</v>
      </c>
      <c r="W92" s="55">
        <v>0</v>
      </c>
      <c r="X92" s="55">
        <v>0</v>
      </c>
      <c r="Y92" s="55" t="s">
        <v>64</v>
      </c>
      <c r="Z92" s="55" t="s">
        <v>264</v>
      </c>
      <c r="AA92" s="55">
        <v>0</v>
      </c>
      <c r="AB92" s="55">
        <v>1</v>
      </c>
      <c r="AC92" s="55">
        <v>1</v>
      </c>
      <c r="AD92" s="55" t="s">
        <v>63</v>
      </c>
      <c r="AE92" s="55">
        <v>0</v>
      </c>
      <c r="AF92" s="55">
        <v>0</v>
      </c>
      <c r="AG92" s="55">
        <v>0</v>
      </c>
      <c r="AH92" s="55">
        <v>0</v>
      </c>
      <c r="AI92" s="55">
        <v>0</v>
      </c>
      <c r="AJ92" s="56">
        <v>0</v>
      </c>
      <c r="AK92" s="55">
        <v>0</v>
      </c>
      <c r="AL92" s="55">
        <v>0</v>
      </c>
      <c r="AM92" s="55">
        <v>0</v>
      </c>
      <c r="AN92" s="55">
        <v>0</v>
      </c>
      <c r="AO92" s="55">
        <v>0</v>
      </c>
      <c r="AQ92" s="55" t="s">
        <v>64</v>
      </c>
      <c r="AR92" s="55">
        <v>3</v>
      </c>
      <c r="AS92" s="55">
        <v>0</v>
      </c>
      <c r="AT92" s="55">
        <v>0</v>
      </c>
      <c r="AU92" s="55">
        <v>0</v>
      </c>
      <c r="AV92" s="55">
        <v>0</v>
      </c>
    </row>
    <row r="93" spans="1:48" x14ac:dyDescent="0.25">
      <c r="A93" s="55">
        <v>72241</v>
      </c>
      <c r="B93" s="68" t="str">
        <f>VLOOKUP(C93,'[2]SU List with Assignment Master'!$F$2:$G$128,2,FALSE)</f>
        <v>South 4</v>
      </c>
      <c r="C93" s="55" t="s">
        <v>122</v>
      </c>
      <c r="D93" s="55" t="s">
        <v>121</v>
      </c>
      <c r="E93" s="55" t="s">
        <v>60</v>
      </c>
      <c r="F93" s="55">
        <v>8</v>
      </c>
      <c r="G93" s="55">
        <v>1668</v>
      </c>
      <c r="H93" s="55">
        <v>600</v>
      </c>
      <c r="I93" s="55">
        <v>10</v>
      </c>
      <c r="J93" s="56">
        <v>2278</v>
      </c>
      <c r="K93" s="59">
        <v>2268</v>
      </c>
      <c r="L93" s="55">
        <v>284.75</v>
      </c>
      <c r="M93" s="59">
        <v>283.5</v>
      </c>
      <c r="N93" s="55">
        <v>11650</v>
      </c>
      <c r="O93" s="55">
        <v>1480.7</v>
      </c>
      <c r="P93" s="55">
        <v>0</v>
      </c>
      <c r="Q93" s="55">
        <v>0</v>
      </c>
      <c r="R93" s="55">
        <v>45.56</v>
      </c>
      <c r="S93" s="55" t="s">
        <v>64</v>
      </c>
      <c r="T93" s="55" t="s">
        <v>63</v>
      </c>
      <c r="U93" s="55">
        <v>1526.26</v>
      </c>
      <c r="V93" s="55">
        <v>10123.74</v>
      </c>
      <c r="W93" s="55">
        <v>10123.74</v>
      </c>
      <c r="X93" s="55">
        <v>0</v>
      </c>
      <c r="Y93" s="55" t="s">
        <v>64</v>
      </c>
      <c r="Z93" s="55" t="s">
        <v>272</v>
      </c>
      <c r="AA93" s="55">
        <v>1</v>
      </c>
      <c r="AB93" s="55">
        <v>0</v>
      </c>
      <c r="AC93" s="55">
        <v>1</v>
      </c>
      <c r="AD93" s="55" t="s">
        <v>63</v>
      </c>
      <c r="AE93" s="55">
        <v>4</v>
      </c>
      <c r="AF93" s="55">
        <v>0</v>
      </c>
      <c r="AG93" s="55">
        <v>60</v>
      </c>
      <c r="AH93" s="55">
        <v>0</v>
      </c>
      <c r="AI93" s="55">
        <v>10</v>
      </c>
      <c r="AJ93" s="56">
        <v>10</v>
      </c>
      <c r="AK93" s="55">
        <v>141</v>
      </c>
      <c r="AL93" s="55">
        <v>52.75</v>
      </c>
      <c r="AM93" s="55">
        <v>211</v>
      </c>
      <c r="AN93" s="55">
        <v>1070</v>
      </c>
      <c r="AO93" s="55">
        <v>1070</v>
      </c>
      <c r="AP93" s="55">
        <v>1000</v>
      </c>
      <c r="AQ93" s="55" t="s">
        <v>64</v>
      </c>
      <c r="AR93" s="55">
        <v>11</v>
      </c>
      <c r="AS93" s="55">
        <v>4</v>
      </c>
      <c r="AT93" s="55">
        <v>72.727272727272734</v>
      </c>
      <c r="AU93" s="55">
        <v>207.0909</v>
      </c>
      <c r="AV93" s="55">
        <v>417</v>
      </c>
    </row>
    <row r="94" spans="1:48" x14ac:dyDescent="0.25">
      <c r="A94" s="55">
        <v>72244</v>
      </c>
      <c r="B94" s="68" t="str">
        <f>VLOOKUP(C94,'[2]SU List with Assignment Master'!$F$2:$G$128,2,FALSE)</f>
        <v>South 4</v>
      </c>
      <c r="C94" s="55" t="s">
        <v>122</v>
      </c>
      <c r="D94" s="55" t="s">
        <v>121</v>
      </c>
      <c r="E94" s="55" t="s">
        <v>60</v>
      </c>
      <c r="F94" s="55">
        <v>5</v>
      </c>
      <c r="G94" s="55">
        <v>2700</v>
      </c>
      <c r="H94" s="55">
        <v>147</v>
      </c>
      <c r="I94" s="55">
        <v>16</v>
      </c>
      <c r="J94" s="56">
        <v>2863</v>
      </c>
      <c r="K94" s="59">
        <v>2847</v>
      </c>
      <c r="L94" s="55">
        <v>572.6</v>
      </c>
      <c r="M94" s="59">
        <v>569.4</v>
      </c>
      <c r="N94" s="55">
        <v>14517</v>
      </c>
      <c r="O94" s="55">
        <v>1860.95</v>
      </c>
      <c r="P94" s="55">
        <v>0</v>
      </c>
      <c r="Q94" s="55">
        <v>0</v>
      </c>
      <c r="R94" s="55">
        <v>0</v>
      </c>
      <c r="S94" s="55" t="s">
        <v>64</v>
      </c>
      <c r="T94" s="55" t="s">
        <v>64</v>
      </c>
      <c r="U94" s="55">
        <v>1860.95</v>
      </c>
      <c r="V94" s="55">
        <v>12656.05</v>
      </c>
      <c r="W94" s="55">
        <v>12656.05</v>
      </c>
      <c r="X94" s="55">
        <v>0</v>
      </c>
      <c r="Y94" s="55" t="s">
        <v>64</v>
      </c>
      <c r="Z94" s="55" t="s">
        <v>273</v>
      </c>
      <c r="AA94" s="55">
        <v>1</v>
      </c>
      <c r="AB94" s="55">
        <v>0</v>
      </c>
      <c r="AC94" s="55">
        <v>1</v>
      </c>
      <c r="AD94" s="55" t="s">
        <v>63</v>
      </c>
      <c r="AE94" s="55">
        <v>4</v>
      </c>
      <c r="AF94" s="55">
        <v>0</v>
      </c>
      <c r="AG94" s="55">
        <v>147</v>
      </c>
      <c r="AH94" s="55">
        <v>0</v>
      </c>
      <c r="AI94" s="55">
        <v>15</v>
      </c>
      <c r="AJ94" s="56">
        <v>15</v>
      </c>
      <c r="AK94" s="55">
        <v>731</v>
      </c>
      <c r="AL94" s="55">
        <v>223.25</v>
      </c>
      <c r="AM94" s="55">
        <v>893</v>
      </c>
      <c r="AN94" s="55">
        <v>4538</v>
      </c>
      <c r="AO94" s="55">
        <v>4538</v>
      </c>
      <c r="AP94" s="55">
        <v>0</v>
      </c>
      <c r="AQ94" s="55" t="s">
        <v>64</v>
      </c>
      <c r="AR94" s="55">
        <v>8</v>
      </c>
      <c r="AS94" s="55">
        <v>4</v>
      </c>
      <c r="AT94" s="55">
        <v>62.5</v>
      </c>
      <c r="AU94" s="55">
        <v>357.875</v>
      </c>
      <c r="AV94" s="55">
        <v>675</v>
      </c>
    </row>
    <row r="95" spans="1:48" x14ac:dyDescent="0.25">
      <c r="A95" s="55">
        <v>72245</v>
      </c>
      <c r="B95" s="68" t="str">
        <f>VLOOKUP(C95,'[2]SU List with Assignment Master'!$F$2:$G$128,2,FALSE)</f>
        <v>South 4</v>
      </c>
      <c r="C95" s="55" t="s">
        <v>122</v>
      </c>
      <c r="D95" s="55" t="s">
        <v>121</v>
      </c>
      <c r="E95" s="55" t="s">
        <v>60</v>
      </c>
      <c r="F95" s="55">
        <v>9</v>
      </c>
      <c r="G95" s="55">
        <v>0</v>
      </c>
      <c r="H95" s="55">
        <v>2905</v>
      </c>
      <c r="I95" s="55">
        <v>27</v>
      </c>
      <c r="J95" s="56">
        <v>2932</v>
      </c>
      <c r="K95" s="59">
        <v>2905</v>
      </c>
      <c r="L95" s="55">
        <v>325.77780000000001</v>
      </c>
      <c r="M95" s="59">
        <v>322.8</v>
      </c>
      <c r="N95" s="55">
        <v>14928</v>
      </c>
      <c r="O95" s="55">
        <v>1905.8</v>
      </c>
      <c r="P95" s="55">
        <v>0</v>
      </c>
      <c r="Q95" s="55">
        <v>0</v>
      </c>
      <c r="R95" s="55">
        <v>0</v>
      </c>
      <c r="S95" s="55" t="s">
        <v>64</v>
      </c>
      <c r="T95" s="55" t="s">
        <v>64</v>
      </c>
      <c r="U95" s="55">
        <v>1905.8</v>
      </c>
      <c r="V95" s="55">
        <v>13022.2</v>
      </c>
      <c r="W95" s="55">
        <v>13022.2</v>
      </c>
      <c r="X95" s="55">
        <v>0</v>
      </c>
      <c r="Y95" s="55" t="s">
        <v>64</v>
      </c>
      <c r="Z95" s="55" t="s">
        <v>274</v>
      </c>
      <c r="AA95" s="55">
        <v>1</v>
      </c>
      <c r="AB95" s="55">
        <v>0</v>
      </c>
      <c r="AC95" s="55">
        <v>1</v>
      </c>
      <c r="AD95" s="55" t="s">
        <v>63</v>
      </c>
      <c r="AE95" s="55">
        <v>5</v>
      </c>
      <c r="AF95" s="55">
        <v>0</v>
      </c>
      <c r="AG95" s="55">
        <v>108</v>
      </c>
      <c r="AH95" s="55">
        <v>0</v>
      </c>
      <c r="AI95" s="55">
        <v>4</v>
      </c>
      <c r="AJ95" s="56">
        <v>4</v>
      </c>
      <c r="AK95" s="55">
        <v>689</v>
      </c>
      <c r="AL95" s="55">
        <v>160.19999999999999</v>
      </c>
      <c r="AM95" s="55">
        <v>801</v>
      </c>
      <c r="AN95" s="55">
        <v>4080</v>
      </c>
      <c r="AO95" s="55">
        <v>4080</v>
      </c>
      <c r="AP95" s="55">
        <v>2000</v>
      </c>
      <c r="AQ95" s="55" t="s">
        <v>64</v>
      </c>
      <c r="AR95" s="55">
        <v>11</v>
      </c>
      <c r="AS95" s="55">
        <v>0</v>
      </c>
      <c r="AT95" s="55">
        <v>81.818181818181813</v>
      </c>
      <c r="AU95" s="55">
        <v>266.5455</v>
      </c>
      <c r="AV95" s="55">
        <v>0</v>
      </c>
    </row>
    <row r="96" spans="1:48" x14ac:dyDescent="0.25">
      <c r="A96" s="55">
        <v>90652</v>
      </c>
      <c r="B96" s="68" t="str">
        <f>VLOOKUP(C96,'[2]SU List with Assignment Master'!$F$2:$G$128,2,FALSE)</f>
        <v>South 4</v>
      </c>
      <c r="C96" s="55" t="s">
        <v>122</v>
      </c>
      <c r="D96" s="55" t="s">
        <v>121</v>
      </c>
      <c r="E96" s="55" t="s">
        <v>202</v>
      </c>
      <c r="F96" s="55">
        <v>0</v>
      </c>
      <c r="G96" s="55">
        <v>0</v>
      </c>
      <c r="H96" s="55">
        <v>0</v>
      </c>
      <c r="I96" s="55">
        <v>0</v>
      </c>
      <c r="J96" s="56">
        <v>0</v>
      </c>
      <c r="K96" s="59">
        <v>0</v>
      </c>
      <c r="L96" s="55">
        <v>0</v>
      </c>
      <c r="M96" s="59" t="e">
        <v>#DIV/0!</v>
      </c>
      <c r="N96" s="55">
        <v>0</v>
      </c>
      <c r="O96" s="55">
        <v>0</v>
      </c>
      <c r="P96" s="55">
        <v>0</v>
      </c>
      <c r="Q96" s="55">
        <v>0</v>
      </c>
      <c r="R96" s="55">
        <v>0</v>
      </c>
      <c r="S96" s="55" t="s">
        <v>64</v>
      </c>
      <c r="T96" s="55" t="s">
        <v>64</v>
      </c>
      <c r="U96" s="55">
        <v>0</v>
      </c>
      <c r="V96" s="55">
        <v>0</v>
      </c>
      <c r="W96" s="55">
        <v>0</v>
      </c>
      <c r="X96" s="55">
        <v>0</v>
      </c>
      <c r="Y96" s="55" t="s">
        <v>64</v>
      </c>
      <c r="Z96" s="55" t="s">
        <v>275</v>
      </c>
      <c r="AA96" s="55">
        <v>0</v>
      </c>
      <c r="AB96" s="55">
        <v>1</v>
      </c>
      <c r="AC96" s="55">
        <v>1</v>
      </c>
      <c r="AD96" s="55" t="s">
        <v>63</v>
      </c>
      <c r="AE96" s="55">
        <v>0</v>
      </c>
      <c r="AF96" s="55">
        <v>0</v>
      </c>
      <c r="AG96" s="55">
        <v>0</v>
      </c>
      <c r="AH96" s="55">
        <v>0</v>
      </c>
      <c r="AI96" s="55">
        <v>0</v>
      </c>
      <c r="AJ96" s="56">
        <v>0</v>
      </c>
      <c r="AK96" s="55">
        <v>0</v>
      </c>
      <c r="AL96" s="55">
        <v>0</v>
      </c>
      <c r="AM96" s="55">
        <v>0</v>
      </c>
      <c r="AN96" s="55">
        <v>0</v>
      </c>
      <c r="AO96" s="55">
        <v>0</v>
      </c>
      <c r="AQ96" s="55" t="s">
        <v>64</v>
      </c>
      <c r="AR96" s="55">
        <v>1</v>
      </c>
      <c r="AS96" s="55">
        <v>0</v>
      </c>
      <c r="AT96" s="55">
        <v>0</v>
      </c>
      <c r="AU96" s="55">
        <v>0</v>
      </c>
      <c r="AV96" s="55">
        <v>0</v>
      </c>
    </row>
    <row r="97" spans="1:48" x14ac:dyDescent="0.25">
      <c r="A97" s="55">
        <v>76323</v>
      </c>
      <c r="B97" s="68" t="str">
        <f>VLOOKUP(C97,'[2]SU List with Assignment Master'!$F$2:$G$128,2,FALSE)</f>
        <v>South 4</v>
      </c>
      <c r="C97" s="55" t="s">
        <v>120</v>
      </c>
      <c r="D97" s="55" t="s">
        <v>119</v>
      </c>
      <c r="E97" s="55" t="s">
        <v>60</v>
      </c>
      <c r="F97" s="55">
        <v>2</v>
      </c>
      <c r="G97" s="55">
        <v>0</v>
      </c>
      <c r="H97" s="55">
        <v>128</v>
      </c>
      <c r="I97" s="55">
        <v>0</v>
      </c>
      <c r="J97" s="56">
        <v>128</v>
      </c>
      <c r="K97" s="59">
        <v>128</v>
      </c>
      <c r="L97" s="55">
        <v>64</v>
      </c>
      <c r="M97" s="59">
        <v>64</v>
      </c>
      <c r="N97" s="55">
        <v>666</v>
      </c>
      <c r="O97" s="55">
        <v>83.2</v>
      </c>
      <c r="P97" s="55">
        <v>0</v>
      </c>
      <c r="Q97" s="55">
        <v>0</v>
      </c>
      <c r="R97" s="55">
        <v>0</v>
      </c>
      <c r="S97" s="55" t="s">
        <v>64</v>
      </c>
      <c r="T97" s="55" t="s">
        <v>64</v>
      </c>
      <c r="U97" s="55">
        <v>83.2</v>
      </c>
      <c r="V97" s="55">
        <v>582.79999999999995</v>
      </c>
      <c r="W97" s="55">
        <v>661.25</v>
      </c>
      <c r="X97" s="55">
        <v>-78.45</v>
      </c>
      <c r="Y97" s="55" t="s">
        <v>64</v>
      </c>
      <c r="Z97" s="55" t="s">
        <v>276</v>
      </c>
      <c r="AA97" s="55">
        <v>1</v>
      </c>
      <c r="AB97" s="55">
        <v>0</v>
      </c>
      <c r="AC97" s="55">
        <v>1</v>
      </c>
      <c r="AD97" s="55" t="s">
        <v>63</v>
      </c>
      <c r="AE97" s="55">
        <v>2</v>
      </c>
      <c r="AF97" s="55">
        <v>0</v>
      </c>
      <c r="AG97" s="55">
        <v>20</v>
      </c>
      <c r="AH97" s="55">
        <v>0</v>
      </c>
      <c r="AI97" s="55">
        <v>0</v>
      </c>
      <c r="AJ97" s="56">
        <v>0</v>
      </c>
      <c r="AK97" s="55">
        <v>40</v>
      </c>
      <c r="AL97" s="55">
        <v>30</v>
      </c>
      <c r="AM97" s="55">
        <v>60</v>
      </c>
      <c r="AN97" s="55">
        <v>309</v>
      </c>
      <c r="AO97" s="55">
        <v>309</v>
      </c>
      <c r="AP97" s="55">
        <v>0</v>
      </c>
      <c r="AQ97" s="55" t="s">
        <v>64</v>
      </c>
      <c r="AR97" s="55">
        <v>3</v>
      </c>
      <c r="AS97" s="55">
        <v>0</v>
      </c>
      <c r="AT97" s="55">
        <v>66.666666666666671</v>
      </c>
      <c r="AU97" s="55">
        <v>42.666699999999999</v>
      </c>
      <c r="AV97" s="55">
        <v>0</v>
      </c>
    </row>
    <row r="98" spans="1:48" x14ac:dyDescent="0.25">
      <c r="A98" s="55">
        <v>80013</v>
      </c>
      <c r="B98" s="68" t="str">
        <f>VLOOKUP(C98,'[2]SU List with Assignment Master'!$F$2:$G$128,2,FALSE)</f>
        <v>South 4</v>
      </c>
      <c r="C98" s="55" t="s">
        <v>120</v>
      </c>
      <c r="D98" s="55" t="s">
        <v>119</v>
      </c>
      <c r="E98" s="55" t="s">
        <v>60</v>
      </c>
      <c r="F98" s="55">
        <v>0</v>
      </c>
      <c r="G98" s="55">
        <v>0</v>
      </c>
      <c r="H98" s="55">
        <v>0</v>
      </c>
      <c r="I98" s="55">
        <v>0</v>
      </c>
      <c r="J98" s="56">
        <v>0</v>
      </c>
      <c r="K98" s="59">
        <v>0</v>
      </c>
      <c r="L98" s="55">
        <v>0</v>
      </c>
      <c r="M98" s="59" t="e">
        <v>#DIV/0!</v>
      </c>
      <c r="N98" s="55">
        <v>0</v>
      </c>
      <c r="O98" s="55">
        <v>0</v>
      </c>
      <c r="P98" s="55">
        <v>0</v>
      </c>
      <c r="Q98" s="55">
        <v>0</v>
      </c>
      <c r="R98" s="55">
        <v>0</v>
      </c>
      <c r="S98" s="55" t="s">
        <v>64</v>
      </c>
      <c r="T98" s="55" t="s">
        <v>64</v>
      </c>
      <c r="U98" s="55">
        <v>0</v>
      </c>
      <c r="V98" s="55">
        <v>0</v>
      </c>
      <c r="W98" s="55">
        <v>0</v>
      </c>
      <c r="X98" s="55">
        <v>0</v>
      </c>
      <c r="Y98" s="55" t="s">
        <v>64</v>
      </c>
      <c r="Z98" s="55" t="s">
        <v>277</v>
      </c>
      <c r="AA98" s="55">
        <v>0</v>
      </c>
      <c r="AB98" s="55">
        <v>1</v>
      </c>
      <c r="AC98" s="55">
        <v>1</v>
      </c>
      <c r="AD98" s="55" t="s">
        <v>63</v>
      </c>
      <c r="AE98" s="55">
        <v>0</v>
      </c>
      <c r="AF98" s="55">
        <v>0</v>
      </c>
      <c r="AG98" s="55">
        <v>0</v>
      </c>
      <c r="AH98" s="55">
        <v>0</v>
      </c>
      <c r="AI98" s="55">
        <v>0</v>
      </c>
      <c r="AJ98" s="56">
        <v>0</v>
      </c>
      <c r="AK98" s="55">
        <v>0</v>
      </c>
      <c r="AL98" s="55">
        <v>0</v>
      </c>
      <c r="AM98" s="55">
        <v>0</v>
      </c>
      <c r="AN98" s="55">
        <v>0</v>
      </c>
      <c r="AO98" s="55">
        <v>0</v>
      </c>
      <c r="AQ98" s="55" t="s">
        <v>64</v>
      </c>
      <c r="AR98" s="55">
        <v>11</v>
      </c>
      <c r="AS98" s="55">
        <v>0</v>
      </c>
      <c r="AT98" s="55">
        <v>0</v>
      </c>
      <c r="AU98" s="55">
        <v>0</v>
      </c>
      <c r="AV98" s="55">
        <v>0</v>
      </c>
    </row>
    <row r="99" spans="1:48" x14ac:dyDescent="0.25">
      <c r="A99" s="55">
        <v>40747</v>
      </c>
      <c r="B99" s="68" t="str">
        <f>VLOOKUP(C99,'[2]SU List with Assignment Master'!$F$2:$G$128,2,FALSE)</f>
        <v>South 4</v>
      </c>
      <c r="C99" s="55" t="s">
        <v>118</v>
      </c>
      <c r="D99" s="55" t="s">
        <v>117</v>
      </c>
      <c r="E99" s="55" t="s">
        <v>60</v>
      </c>
      <c r="F99" s="55">
        <v>5</v>
      </c>
      <c r="G99" s="55">
        <v>804</v>
      </c>
      <c r="H99" s="55">
        <v>100</v>
      </c>
      <c r="I99" s="55">
        <v>10</v>
      </c>
      <c r="J99" s="56">
        <v>914</v>
      </c>
      <c r="K99" s="59">
        <v>904</v>
      </c>
      <c r="L99" s="55">
        <v>182.8</v>
      </c>
      <c r="M99" s="59">
        <v>180.8</v>
      </c>
      <c r="N99" s="55">
        <v>4703</v>
      </c>
      <c r="O99" s="55">
        <v>594.1</v>
      </c>
      <c r="P99" s="55">
        <v>0</v>
      </c>
      <c r="Q99" s="55">
        <v>0</v>
      </c>
      <c r="R99" s="55">
        <v>0</v>
      </c>
      <c r="S99" s="55" t="s">
        <v>64</v>
      </c>
      <c r="T99" s="55" t="s">
        <v>64</v>
      </c>
      <c r="U99" s="55">
        <v>594.1</v>
      </c>
      <c r="V99" s="55">
        <v>4108.8999999999996</v>
      </c>
      <c r="W99" s="55">
        <v>2656.25</v>
      </c>
      <c r="X99" s="55">
        <v>1452.65</v>
      </c>
      <c r="Y99" s="55" t="s">
        <v>63</v>
      </c>
      <c r="Z99" s="55" t="s">
        <v>278</v>
      </c>
      <c r="AA99" s="55">
        <v>1</v>
      </c>
      <c r="AB99" s="55">
        <v>0</v>
      </c>
      <c r="AC99" s="55">
        <v>1</v>
      </c>
      <c r="AD99" s="55" t="s">
        <v>63</v>
      </c>
      <c r="AE99" s="55">
        <v>2</v>
      </c>
      <c r="AF99" s="55">
        <v>0</v>
      </c>
      <c r="AG99" s="55">
        <v>16</v>
      </c>
      <c r="AH99" s="55">
        <v>0</v>
      </c>
      <c r="AI99" s="55">
        <v>1</v>
      </c>
      <c r="AJ99" s="56">
        <v>1</v>
      </c>
      <c r="AK99" s="55">
        <v>98</v>
      </c>
      <c r="AL99" s="55">
        <v>57.5</v>
      </c>
      <c r="AM99" s="55">
        <v>115</v>
      </c>
      <c r="AN99" s="55">
        <v>593</v>
      </c>
      <c r="AO99" s="55">
        <v>593</v>
      </c>
      <c r="AQ99" s="55" t="s">
        <v>64</v>
      </c>
      <c r="AR99" s="55">
        <v>6</v>
      </c>
      <c r="AS99" s="55">
        <v>0</v>
      </c>
      <c r="AT99" s="55">
        <v>83.333333333333329</v>
      </c>
      <c r="AU99" s="55">
        <v>152.33330000000001</v>
      </c>
      <c r="AV99" s="55">
        <v>0</v>
      </c>
    </row>
    <row r="100" spans="1:48" x14ac:dyDescent="0.25">
      <c r="A100" s="55">
        <v>41505</v>
      </c>
      <c r="B100" s="68" t="str">
        <f>VLOOKUP(C100,'[2]SU List with Assignment Master'!$F$2:$G$128,2,FALSE)</f>
        <v>South 4</v>
      </c>
      <c r="C100" s="55" t="s">
        <v>118</v>
      </c>
      <c r="D100" s="55" t="s">
        <v>117</v>
      </c>
      <c r="E100" s="55" t="s">
        <v>19</v>
      </c>
      <c r="F100" s="55">
        <v>1</v>
      </c>
      <c r="G100" s="55">
        <v>0</v>
      </c>
      <c r="H100" s="55">
        <v>500</v>
      </c>
      <c r="I100" s="55">
        <v>4</v>
      </c>
      <c r="J100" s="56">
        <v>504</v>
      </c>
      <c r="K100" s="59">
        <v>500</v>
      </c>
      <c r="L100" s="55">
        <v>504</v>
      </c>
      <c r="M100" s="59">
        <v>500</v>
      </c>
      <c r="N100" s="55">
        <v>2568</v>
      </c>
      <c r="O100" s="55">
        <v>327.60000000000002</v>
      </c>
      <c r="P100" s="55">
        <v>0</v>
      </c>
      <c r="Q100" s="55">
        <v>0</v>
      </c>
      <c r="R100" s="55">
        <v>0</v>
      </c>
      <c r="S100" s="55" t="s">
        <v>64</v>
      </c>
      <c r="T100" s="55" t="s">
        <v>64</v>
      </c>
      <c r="U100" s="55">
        <v>327.60000000000002</v>
      </c>
      <c r="V100" s="55">
        <v>2240.4</v>
      </c>
      <c r="W100" s="55">
        <v>2240.4</v>
      </c>
      <c r="X100" s="55">
        <v>0</v>
      </c>
      <c r="Y100" s="55" t="s">
        <v>64</v>
      </c>
      <c r="Z100" s="55" t="s">
        <v>279</v>
      </c>
      <c r="AA100" s="55">
        <v>1</v>
      </c>
      <c r="AB100" s="55">
        <v>0</v>
      </c>
      <c r="AC100" s="55">
        <v>1</v>
      </c>
      <c r="AD100" s="55" t="s">
        <v>63</v>
      </c>
      <c r="AE100" s="55">
        <v>1</v>
      </c>
      <c r="AF100" s="55">
        <v>0</v>
      </c>
      <c r="AG100" s="55">
        <v>20</v>
      </c>
      <c r="AH100" s="55">
        <v>0</v>
      </c>
      <c r="AI100" s="55">
        <v>4</v>
      </c>
      <c r="AJ100" s="56">
        <v>4</v>
      </c>
      <c r="AK100" s="55">
        <v>105</v>
      </c>
      <c r="AL100" s="55">
        <v>129</v>
      </c>
      <c r="AM100" s="55">
        <v>129</v>
      </c>
      <c r="AN100" s="55">
        <v>659</v>
      </c>
      <c r="AO100" s="55">
        <v>659</v>
      </c>
      <c r="AP100" s="55">
        <v>0</v>
      </c>
      <c r="AQ100" s="55" t="s">
        <v>64</v>
      </c>
      <c r="AR100" s="55">
        <v>1</v>
      </c>
      <c r="AS100" s="55">
        <v>0</v>
      </c>
      <c r="AT100" s="55">
        <v>100</v>
      </c>
      <c r="AU100" s="55">
        <v>504</v>
      </c>
      <c r="AV100" s="55">
        <v>0</v>
      </c>
    </row>
    <row r="101" spans="1:48" x14ac:dyDescent="0.25">
      <c r="A101" s="55">
        <v>90456</v>
      </c>
      <c r="B101" s="68" t="str">
        <f>VLOOKUP(C101,'[2]SU List with Assignment Master'!$F$2:$G$128,2,FALSE)</f>
        <v>South 4</v>
      </c>
      <c r="C101" s="55" t="s">
        <v>118</v>
      </c>
      <c r="D101" s="55" t="s">
        <v>117</v>
      </c>
      <c r="E101" s="55" t="s">
        <v>202</v>
      </c>
      <c r="F101" s="55">
        <v>0</v>
      </c>
      <c r="G101" s="55">
        <v>0</v>
      </c>
      <c r="H101" s="55">
        <v>0</v>
      </c>
      <c r="I101" s="55">
        <v>0</v>
      </c>
      <c r="J101" s="56">
        <v>0</v>
      </c>
      <c r="K101" s="59">
        <v>0</v>
      </c>
      <c r="L101" s="55">
        <v>0</v>
      </c>
      <c r="M101" s="59" t="e">
        <v>#DIV/0!</v>
      </c>
      <c r="N101" s="55">
        <v>0</v>
      </c>
      <c r="O101" s="55">
        <v>0</v>
      </c>
      <c r="P101" s="55">
        <v>0</v>
      </c>
      <c r="Q101" s="55">
        <v>0</v>
      </c>
      <c r="R101" s="55">
        <v>0</v>
      </c>
      <c r="S101" s="55" t="s">
        <v>63</v>
      </c>
      <c r="T101" s="55" t="s">
        <v>64</v>
      </c>
      <c r="U101" s="55">
        <v>0</v>
      </c>
      <c r="V101" s="55">
        <v>0</v>
      </c>
      <c r="W101" s="55">
        <v>0</v>
      </c>
      <c r="X101" s="55">
        <v>0</v>
      </c>
      <c r="Y101" s="55" t="s">
        <v>64</v>
      </c>
      <c r="Z101" s="55" t="s">
        <v>278</v>
      </c>
      <c r="AA101" s="55">
        <v>0</v>
      </c>
      <c r="AB101" s="55">
        <v>1</v>
      </c>
      <c r="AC101" s="55">
        <v>1</v>
      </c>
      <c r="AD101" s="55" t="s">
        <v>63</v>
      </c>
      <c r="AE101" s="55">
        <v>0</v>
      </c>
      <c r="AF101" s="55">
        <v>0</v>
      </c>
      <c r="AG101" s="55">
        <v>0</v>
      </c>
      <c r="AH101" s="55">
        <v>0</v>
      </c>
      <c r="AI101" s="55">
        <v>0</v>
      </c>
      <c r="AJ101" s="56">
        <v>0</v>
      </c>
      <c r="AK101" s="55">
        <v>0</v>
      </c>
      <c r="AL101" s="55">
        <v>0</v>
      </c>
      <c r="AM101" s="55">
        <v>0</v>
      </c>
      <c r="AN101" s="55">
        <v>0</v>
      </c>
      <c r="AO101" s="55">
        <v>0</v>
      </c>
      <c r="AQ101" s="55" t="s">
        <v>64</v>
      </c>
      <c r="AR101" s="55">
        <v>1</v>
      </c>
      <c r="AS101" s="55">
        <v>0</v>
      </c>
      <c r="AT101" s="55">
        <v>0</v>
      </c>
      <c r="AU101" s="55">
        <v>0</v>
      </c>
      <c r="AV101" s="55">
        <v>0</v>
      </c>
    </row>
    <row r="102" spans="1:48" x14ac:dyDescent="0.25">
      <c r="A102" s="55">
        <v>20310</v>
      </c>
      <c r="B102" s="68" t="str">
        <f>VLOOKUP(C102,'[2]SU List with Assignment Master'!$F$2:$G$128,2,FALSE)</f>
        <v>North 2</v>
      </c>
      <c r="C102" s="55" t="s">
        <v>116</v>
      </c>
      <c r="D102" s="55" t="s">
        <v>115</v>
      </c>
      <c r="E102" s="55" t="s">
        <v>60</v>
      </c>
      <c r="F102" s="55">
        <v>6</v>
      </c>
      <c r="G102" s="55">
        <v>2208</v>
      </c>
      <c r="H102" s="55">
        <v>-237</v>
      </c>
      <c r="I102" s="55">
        <v>35</v>
      </c>
      <c r="J102" s="56">
        <v>2006</v>
      </c>
      <c r="K102" s="59">
        <v>1971</v>
      </c>
      <c r="L102" s="55">
        <v>334.33330000000001</v>
      </c>
      <c r="M102" s="59">
        <v>328.5</v>
      </c>
      <c r="N102" s="55">
        <v>10220</v>
      </c>
      <c r="O102" s="55">
        <v>1303.9000000000001</v>
      </c>
      <c r="P102" s="55">
        <v>0</v>
      </c>
      <c r="Q102" s="55">
        <v>0</v>
      </c>
      <c r="R102" s="55">
        <v>40.119999999999997</v>
      </c>
      <c r="S102" s="55" t="s">
        <v>64</v>
      </c>
      <c r="T102" s="55" t="s">
        <v>63</v>
      </c>
      <c r="U102" s="55">
        <v>1344.02</v>
      </c>
      <c r="V102" s="55">
        <v>8875.98</v>
      </c>
      <c r="W102" s="55">
        <v>8875.98</v>
      </c>
      <c r="X102" s="55">
        <v>0</v>
      </c>
      <c r="Y102" s="55" t="s">
        <v>64</v>
      </c>
      <c r="Z102" s="55" t="s">
        <v>280</v>
      </c>
      <c r="AA102" s="55">
        <v>1</v>
      </c>
      <c r="AB102" s="55">
        <v>0</v>
      </c>
      <c r="AC102" s="55">
        <v>1</v>
      </c>
      <c r="AD102" s="55" t="s">
        <v>63</v>
      </c>
      <c r="AE102" s="55">
        <v>4</v>
      </c>
      <c r="AF102" s="55">
        <v>0</v>
      </c>
      <c r="AG102" s="55">
        <v>77</v>
      </c>
      <c r="AH102" s="55">
        <v>0</v>
      </c>
      <c r="AI102" s="55">
        <v>28</v>
      </c>
      <c r="AJ102" s="56">
        <v>28</v>
      </c>
      <c r="AK102" s="55">
        <v>398</v>
      </c>
      <c r="AL102" s="55">
        <v>125.75</v>
      </c>
      <c r="AM102" s="55">
        <v>503</v>
      </c>
      <c r="AN102" s="55">
        <v>2562</v>
      </c>
      <c r="AO102" s="55">
        <v>2562</v>
      </c>
      <c r="AQ102" s="55" t="s">
        <v>64</v>
      </c>
      <c r="AR102" s="55">
        <v>6</v>
      </c>
      <c r="AS102" s="55">
        <v>6</v>
      </c>
      <c r="AT102" s="55">
        <v>100</v>
      </c>
      <c r="AU102" s="55">
        <v>334.33330000000001</v>
      </c>
      <c r="AV102" s="55">
        <v>368</v>
      </c>
    </row>
    <row r="103" spans="1:48" x14ac:dyDescent="0.25">
      <c r="A103" s="55">
        <v>20819</v>
      </c>
      <c r="B103" s="68" t="str">
        <f>VLOOKUP(C103,'[2]SU List with Assignment Master'!$F$2:$G$128,2,FALSE)</f>
        <v>North 2</v>
      </c>
      <c r="C103" s="55" t="s">
        <v>116</v>
      </c>
      <c r="D103" s="55" t="s">
        <v>115</v>
      </c>
      <c r="E103" s="55" t="s">
        <v>60</v>
      </c>
      <c r="F103" s="55">
        <v>7</v>
      </c>
      <c r="G103" s="55">
        <v>2868</v>
      </c>
      <c r="H103" s="55">
        <v>1599</v>
      </c>
      <c r="I103" s="55">
        <v>1</v>
      </c>
      <c r="J103" s="56">
        <v>4468</v>
      </c>
      <c r="K103" s="59">
        <v>4467</v>
      </c>
      <c r="L103" s="55">
        <v>638.28570000000002</v>
      </c>
      <c r="M103" s="59">
        <v>638.1</v>
      </c>
      <c r="N103" s="55">
        <v>22703</v>
      </c>
      <c r="O103" s="55">
        <v>2904.2</v>
      </c>
      <c r="P103" s="55">
        <v>0</v>
      </c>
      <c r="Q103" s="55">
        <v>0</v>
      </c>
      <c r="R103" s="55">
        <v>89.36</v>
      </c>
      <c r="S103" s="55" t="s">
        <v>64</v>
      </c>
      <c r="T103" s="55" t="s">
        <v>63</v>
      </c>
      <c r="U103" s="55">
        <v>2993.56</v>
      </c>
      <c r="V103" s="55">
        <v>19709.439999999999</v>
      </c>
      <c r="W103" s="55">
        <v>19709.439999999999</v>
      </c>
      <c r="X103" s="55">
        <v>0</v>
      </c>
      <c r="Y103" s="55" t="s">
        <v>64</v>
      </c>
      <c r="Z103" s="55" t="s">
        <v>281</v>
      </c>
      <c r="AA103" s="55">
        <v>1</v>
      </c>
      <c r="AB103" s="55">
        <v>0</v>
      </c>
      <c r="AC103" s="55">
        <v>1</v>
      </c>
      <c r="AD103" s="55" t="s">
        <v>63</v>
      </c>
      <c r="AE103" s="55">
        <v>5</v>
      </c>
      <c r="AF103" s="55">
        <v>0</v>
      </c>
      <c r="AG103" s="55">
        <v>61</v>
      </c>
      <c r="AH103" s="55">
        <v>0</v>
      </c>
      <c r="AI103" s="55">
        <v>1</v>
      </c>
      <c r="AJ103" s="56">
        <v>1</v>
      </c>
      <c r="AK103" s="55">
        <v>850</v>
      </c>
      <c r="AL103" s="55">
        <v>182.4</v>
      </c>
      <c r="AM103" s="55">
        <v>912</v>
      </c>
      <c r="AN103" s="55">
        <v>4591</v>
      </c>
      <c r="AO103" s="55">
        <v>4591</v>
      </c>
      <c r="AQ103" s="55" t="s">
        <v>64</v>
      </c>
      <c r="AR103" s="55">
        <v>7</v>
      </c>
      <c r="AS103" s="55">
        <v>6</v>
      </c>
      <c r="AT103" s="55">
        <v>100</v>
      </c>
      <c r="AU103" s="55">
        <v>638.28570000000002</v>
      </c>
      <c r="AV103" s="55">
        <v>478</v>
      </c>
    </row>
    <row r="104" spans="1:48" x14ac:dyDescent="0.25">
      <c r="A104" s="55">
        <v>90257</v>
      </c>
      <c r="B104" s="68" t="str">
        <f>VLOOKUP(C104,'[2]SU List with Assignment Master'!$F$2:$G$128,2,FALSE)</f>
        <v>North 2</v>
      </c>
      <c r="C104" s="55" t="s">
        <v>116</v>
      </c>
      <c r="D104" s="55" t="s">
        <v>115</v>
      </c>
      <c r="E104" s="55" t="s">
        <v>202</v>
      </c>
      <c r="F104" s="55">
        <v>4</v>
      </c>
      <c r="G104" s="55">
        <v>1284</v>
      </c>
      <c r="H104" s="55">
        <v>956</v>
      </c>
      <c r="I104" s="55">
        <v>28</v>
      </c>
      <c r="J104" s="56">
        <v>2268</v>
      </c>
      <c r="K104" s="59">
        <v>2240</v>
      </c>
      <c r="L104" s="55">
        <v>567</v>
      </c>
      <c r="M104" s="59">
        <v>560</v>
      </c>
      <c r="N104" s="55">
        <v>11584</v>
      </c>
      <c r="O104" s="55">
        <v>1474.2</v>
      </c>
      <c r="P104" s="55">
        <v>0</v>
      </c>
      <c r="Q104" s="55">
        <v>0</v>
      </c>
      <c r="R104" s="55">
        <v>-1474.2</v>
      </c>
      <c r="S104" s="55" t="s">
        <v>63</v>
      </c>
      <c r="T104" s="55" t="s">
        <v>64</v>
      </c>
      <c r="U104" s="55">
        <v>0</v>
      </c>
      <c r="V104" s="55">
        <v>11584</v>
      </c>
      <c r="W104" s="55">
        <v>11584</v>
      </c>
      <c r="X104" s="55">
        <v>0</v>
      </c>
      <c r="Y104" s="55" t="s">
        <v>64</v>
      </c>
      <c r="Z104" s="55" t="s">
        <v>280</v>
      </c>
      <c r="AA104" s="55">
        <v>1</v>
      </c>
      <c r="AB104" s="55">
        <v>0</v>
      </c>
      <c r="AC104" s="55">
        <v>1</v>
      </c>
      <c r="AD104" s="55" t="s">
        <v>63</v>
      </c>
      <c r="AE104" s="55">
        <v>4</v>
      </c>
      <c r="AF104" s="55">
        <v>0</v>
      </c>
      <c r="AG104" s="55">
        <v>174</v>
      </c>
      <c r="AH104" s="55">
        <v>0</v>
      </c>
      <c r="AI104" s="55">
        <v>28</v>
      </c>
      <c r="AJ104" s="56">
        <v>28</v>
      </c>
      <c r="AK104" s="55">
        <v>670</v>
      </c>
      <c r="AL104" s="55">
        <v>218</v>
      </c>
      <c r="AM104" s="55">
        <v>872</v>
      </c>
      <c r="AN104" s="55">
        <v>4468</v>
      </c>
      <c r="AO104" s="55">
        <v>4468</v>
      </c>
      <c r="AQ104" s="55" t="s">
        <v>64</v>
      </c>
      <c r="AR104" s="55">
        <v>4</v>
      </c>
      <c r="AS104" s="55">
        <v>4</v>
      </c>
      <c r="AT104" s="55">
        <v>100</v>
      </c>
      <c r="AU104" s="55">
        <v>567</v>
      </c>
      <c r="AV104" s="55">
        <v>321</v>
      </c>
    </row>
    <row r="105" spans="1:48" x14ac:dyDescent="0.25">
      <c r="A105" s="55">
        <v>40149</v>
      </c>
      <c r="B105" s="68" t="str">
        <f>VLOOKUP(C105,'[2]SU List with Assignment Master'!$F$2:$G$128,2,FALSE)</f>
        <v>South 6</v>
      </c>
      <c r="C105" s="55" t="s">
        <v>114</v>
      </c>
      <c r="D105" s="55" t="s">
        <v>113</v>
      </c>
      <c r="E105" s="55" t="s">
        <v>21</v>
      </c>
      <c r="F105" s="55">
        <v>0</v>
      </c>
      <c r="G105" s="55">
        <v>0</v>
      </c>
      <c r="H105" s="55">
        <v>0</v>
      </c>
      <c r="I105" s="55">
        <v>0</v>
      </c>
      <c r="J105" s="56">
        <v>0</v>
      </c>
      <c r="K105" s="59">
        <v>0</v>
      </c>
      <c r="L105" s="55">
        <v>0</v>
      </c>
      <c r="M105" s="59" t="e">
        <v>#DIV/0!</v>
      </c>
      <c r="N105" s="55">
        <v>0</v>
      </c>
      <c r="O105" s="55">
        <v>0</v>
      </c>
      <c r="P105" s="55">
        <v>0</v>
      </c>
      <c r="Q105" s="55">
        <v>0</v>
      </c>
      <c r="R105" s="55">
        <v>0</v>
      </c>
      <c r="S105" s="55" t="s">
        <v>64</v>
      </c>
      <c r="T105" s="55" t="s">
        <v>64</v>
      </c>
      <c r="U105" s="55">
        <v>0</v>
      </c>
      <c r="V105" s="55">
        <v>0</v>
      </c>
      <c r="W105" s="55">
        <v>0</v>
      </c>
      <c r="X105" s="55">
        <v>0</v>
      </c>
      <c r="Y105" s="55" t="s">
        <v>64</v>
      </c>
      <c r="Z105" s="55" t="s">
        <v>282</v>
      </c>
      <c r="AA105" s="55">
        <v>0</v>
      </c>
      <c r="AB105" s="55">
        <v>1</v>
      </c>
      <c r="AC105" s="55">
        <v>1</v>
      </c>
      <c r="AD105" s="55" t="s">
        <v>63</v>
      </c>
      <c r="AE105" s="55">
        <v>0</v>
      </c>
      <c r="AF105" s="55">
        <v>0</v>
      </c>
      <c r="AG105" s="55">
        <v>0</v>
      </c>
      <c r="AH105" s="55">
        <v>0</v>
      </c>
      <c r="AI105" s="55">
        <v>0</v>
      </c>
      <c r="AJ105" s="56">
        <v>0</v>
      </c>
      <c r="AK105" s="55">
        <v>0</v>
      </c>
      <c r="AL105" s="55">
        <v>0</v>
      </c>
      <c r="AM105" s="55">
        <v>0</v>
      </c>
      <c r="AN105" s="55">
        <v>0</v>
      </c>
      <c r="AO105" s="55">
        <v>0</v>
      </c>
      <c r="AQ105" s="55" t="s">
        <v>64</v>
      </c>
      <c r="AR105" s="55">
        <v>1</v>
      </c>
      <c r="AS105" s="55">
        <v>0</v>
      </c>
      <c r="AT105" s="55">
        <v>0</v>
      </c>
      <c r="AU105" s="55">
        <v>0</v>
      </c>
      <c r="AV105" s="55">
        <v>0</v>
      </c>
    </row>
    <row r="106" spans="1:48" x14ac:dyDescent="0.25">
      <c r="A106" s="55">
        <v>40214</v>
      </c>
      <c r="B106" s="68" t="str">
        <f>VLOOKUP(C106,'[2]SU List with Assignment Master'!$F$2:$G$128,2,FALSE)</f>
        <v>South 6</v>
      </c>
      <c r="C106" s="55" t="s">
        <v>114</v>
      </c>
      <c r="D106" s="55" t="s">
        <v>113</v>
      </c>
      <c r="E106" s="55" t="s">
        <v>18</v>
      </c>
      <c r="F106" s="55">
        <v>1</v>
      </c>
      <c r="G106" s="55">
        <v>288</v>
      </c>
      <c r="H106" s="55">
        <v>-29</v>
      </c>
      <c r="I106" s="55">
        <v>0</v>
      </c>
      <c r="J106" s="56">
        <v>259</v>
      </c>
      <c r="K106" s="59">
        <v>259</v>
      </c>
      <c r="L106" s="55">
        <v>259</v>
      </c>
      <c r="M106" s="59">
        <v>259</v>
      </c>
      <c r="N106" s="55">
        <v>1329</v>
      </c>
      <c r="O106" s="55">
        <v>168.35</v>
      </c>
      <c r="P106" s="55">
        <v>0</v>
      </c>
      <c r="Q106" s="55">
        <v>0</v>
      </c>
      <c r="R106" s="55">
        <v>0</v>
      </c>
      <c r="S106" s="55" t="s">
        <v>64</v>
      </c>
      <c r="T106" s="55" t="s">
        <v>64</v>
      </c>
      <c r="U106" s="55">
        <v>168.35</v>
      </c>
      <c r="V106" s="55">
        <v>1160.6500000000001</v>
      </c>
      <c r="W106" s="55">
        <v>1160.6500000000001</v>
      </c>
      <c r="X106" s="55">
        <v>0</v>
      </c>
      <c r="Y106" s="55" t="s">
        <v>64</v>
      </c>
      <c r="Z106" s="55" t="s">
        <v>283</v>
      </c>
      <c r="AA106" s="55">
        <v>1</v>
      </c>
      <c r="AB106" s="55">
        <v>0</v>
      </c>
      <c r="AC106" s="55">
        <v>1</v>
      </c>
      <c r="AD106" s="55" t="s">
        <v>63</v>
      </c>
      <c r="AE106" s="55">
        <v>1</v>
      </c>
      <c r="AF106" s="55">
        <v>0</v>
      </c>
      <c r="AG106" s="55">
        <v>0</v>
      </c>
      <c r="AH106" s="55">
        <v>0</v>
      </c>
      <c r="AI106" s="55">
        <v>0</v>
      </c>
      <c r="AJ106" s="56">
        <v>0</v>
      </c>
      <c r="AK106" s="55">
        <v>14</v>
      </c>
      <c r="AL106" s="55">
        <v>14</v>
      </c>
      <c r="AM106" s="55">
        <v>14</v>
      </c>
      <c r="AN106" s="55">
        <v>72</v>
      </c>
      <c r="AO106" s="55">
        <v>72</v>
      </c>
      <c r="AQ106" s="55" t="s">
        <v>64</v>
      </c>
      <c r="AR106" s="55">
        <v>1</v>
      </c>
      <c r="AS106" s="55">
        <v>1</v>
      </c>
      <c r="AT106" s="55">
        <v>100</v>
      </c>
      <c r="AU106" s="55">
        <v>259</v>
      </c>
      <c r="AV106" s="55">
        <v>288</v>
      </c>
    </row>
    <row r="107" spans="1:48" x14ac:dyDescent="0.25">
      <c r="A107" s="55">
        <v>40262</v>
      </c>
      <c r="B107" s="68" t="str">
        <f>VLOOKUP(C107,'[2]SU List with Assignment Master'!$F$2:$G$128,2,FALSE)</f>
        <v>South 6</v>
      </c>
      <c r="C107" s="55" t="s">
        <v>114</v>
      </c>
      <c r="D107" s="55" t="s">
        <v>113</v>
      </c>
      <c r="E107" s="55" t="s">
        <v>18</v>
      </c>
      <c r="F107" s="55">
        <v>5</v>
      </c>
      <c r="G107" s="55">
        <v>720</v>
      </c>
      <c r="H107" s="55">
        <v>507</v>
      </c>
      <c r="I107" s="55">
        <v>0</v>
      </c>
      <c r="J107" s="56">
        <v>1227</v>
      </c>
      <c r="K107" s="59">
        <v>1227</v>
      </c>
      <c r="L107" s="55">
        <v>245.4</v>
      </c>
      <c r="M107" s="59">
        <v>245.4</v>
      </c>
      <c r="N107" s="55">
        <v>6308</v>
      </c>
      <c r="O107" s="55">
        <v>797.55</v>
      </c>
      <c r="P107" s="55">
        <v>0</v>
      </c>
      <c r="Q107" s="55">
        <v>0</v>
      </c>
      <c r="R107" s="55">
        <v>24.54</v>
      </c>
      <c r="S107" s="55" t="s">
        <v>64</v>
      </c>
      <c r="T107" s="55" t="s">
        <v>63</v>
      </c>
      <c r="U107" s="55">
        <v>822.09</v>
      </c>
      <c r="V107" s="55">
        <v>5485.91</v>
      </c>
      <c r="W107" s="55">
        <v>5485.91</v>
      </c>
      <c r="X107" s="55">
        <v>0</v>
      </c>
      <c r="Y107" s="55" t="s">
        <v>64</v>
      </c>
      <c r="Z107" s="55" t="s">
        <v>284</v>
      </c>
      <c r="AA107" s="55">
        <v>1</v>
      </c>
      <c r="AB107" s="55">
        <v>0</v>
      </c>
      <c r="AC107" s="55">
        <v>1</v>
      </c>
      <c r="AD107" s="55" t="s">
        <v>63</v>
      </c>
      <c r="AE107" s="55">
        <v>5</v>
      </c>
      <c r="AF107" s="55">
        <v>0</v>
      </c>
      <c r="AG107" s="55">
        <v>33</v>
      </c>
      <c r="AH107" s="55">
        <v>0</v>
      </c>
      <c r="AI107" s="55">
        <v>0</v>
      </c>
      <c r="AJ107" s="56">
        <v>0</v>
      </c>
      <c r="AK107" s="55">
        <v>400</v>
      </c>
      <c r="AL107" s="55">
        <v>86.6</v>
      </c>
      <c r="AM107" s="55">
        <v>433</v>
      </c>
      <c r="AN107" s="55">
        <v>2227</v>
      </c>
      <c r="AO107" s="55">
        <v>2227</v>
      </c>
      <c r="AQ107" s="55" t="s">
        <v>64</v>
      </c>
      <c r="AR107" s="55">
        <v>9</v>
      </c>
      <c r="AS107" s="55">
        <v>3</v>
      </c>
      <c r="AT107" s="55">
        <v>55.555555555555557</v>
      </c>
      <c r="AU107" s="55">
        <v>136.33330000000001</v>
      </c>
      <c r="AV107" s="55">
        <v>240</v>
      </c>
    </row>
    <row r="108" spans="1:48" x14ac:dyDescent="0.25">
      <c r="A108" s="55">
        <v>40290</v>
      </c>
      <c r="B108" s="68" t="str">
        <f>VLOOKUP(C108,'[2]SU List with Assignment Master'!$F$2:$G$128,2,FALSE)</f>
        <v>South 6</v>
      </c>
      <c r="C108" s="55" t="s">
        <v>114</v>
      </c>
      <c r="D108" s="55" t="s">
        <v>113</v>
      </c>
      <c r="E108" s="55" t="s">
        <v>18</v>
      </c>
      <c r="F108" s="55">
        <v>6</v>
      </c>
      <c r="G108" s="55">
        <v>420</v>
      </c>
      <c r="H108" s="55">
        <v>279</v>
      </c>
      <c r="I108" s="55">
        <v>15</v>
      </c>
      <c r="J108" s="56">
        <v>714</v>
      </c>
      <c r="K108" s="59">
        <v>699</v>
      </c>
      <c r="L108" s="55">
        <v>119</v>
      </c>
      <c r="M108" s="59">
        <v>116.5</v>
      </c>
      <c r="N108" s="55">
        <v>3633</v>
      </c>
      <c r="O108" s="55">
        <v>464.1</v>
      </c>
      <c r="P108" s="55">
        <v>0</v>
      </c>
      <c r="Q108" s="55">
        <v>0</v>
      </c>
      <c r="R108" s="55">
        <v>14.28</v>
      </c>
      <c r="S108" s="55" t="s">
        <v>64</v>
      </c>
      <c r="T108" s="55" t="s">
        <v>63</v>
      </c>
      <c r="U108" s="55">
        <v>478.38</v>
      </c>
      <c r="V108" s="55">
        <v>3154.62</v>
      </c>
      <c r="W108" s="55">
        <v>3154.62</v>
      </c>
      <c r="X108" s="55">
        <v>0</v>
      </c>
      <c r="Y108" s="55" t="s">
        <v>64</v>
      </c>
      <c r="Z108" s="55" t="s">
        <v>285</v>
      </c>
      <c r="AA108" s="55">
        <v>1</v>
      </c>
      <c r="AB108" s="55">
        <v>0</v>
      </c>
      <c r="AC108" s="55">
        <v>1</v>
      </c>
      <c r="AD108" s="55" t="s">
        <v>63</v>
      </c>
      <c r="AE108" s="55">
        <v>5</v>
      </c>
      <c r="AF108" s="55">
        <v>0</v>
      </c>
      <c r="AG108" s="55">
        <v>30</v>
      </c>
      <c r="AH108" s="55">
        <v>0</v>
      </c>
      <c r="AI108" s="55">
        <v>15</v>
      </c>
      <c r="AJ108" s="56">
        <v>15</v>
      </c>
      <c r="AK108" s="55">
        <v>422</v>
      </c>
      <c r="AL108" s="55">
        <v>93.4</v>
      </c>
      <c r="AM108" s="55">
        <v>467</v>
      </c>
      <c r="AN108" s="55">
        <v>2373</v>
      </c>
      <c r="AO108" s="55">
        <v>2373</v>
      </c>
      <c r="AQ108" s="55" t="s">
        <v>64</v>
      </c>
      <c r="AR108" s="55">
        <v>7</v>
      </c>
      <c r="AS108" s="55">
        <v>4</v>
      </c>
      <c r="AT108" s="55">
        <v>85.714285714285708</v>
      </c>
      <c r="AU108" s="55">
        <v>102</v>
      </c>
      <c r="AV108" s="55">
        <v>105</v>
      </c>
    </row>
    <row r="109" spans="1:48" x14ac:dyDescent="0.25">
      <c r="A109" s="55">
        <v>40723</v>
      </c>
      <c r="B109" s="68" t="str">
        <f>VLOOKUP(C109,'[2]SU List with Assignment Master'!$F$2:$G$128,2,FALSE)</f>
        <v>South 6</v>
      </c>
      <c r="C109" s="55" t="s">
        <v>114</v>
      </c>
      <c r="D109" s="55" t="s">
        <v>113</v>
      </c>
      <c r="E109" s="55" t="s">
        <v>20</v>
      </c>
      <c r="F109" s="55">
        <v>7</v>
      </c>
      <c r="G109" s="55">
        <v>888</v>
      </c>
      <c r="H109" s="55">
        <v>1156</v>
      </c>
      <c r="I109" s="55">
        <v>0</v>
      </c>
      <c r="J109" s="56">
        <v>2044</v>
      </c>
      <c r="K109" s="59">
        <v>2044</v>
      </c>
      <c r="L109" s="55">
        <v>292</v>
      </c>
      <c r="M109" s="59">
        <v>292</v>
      </c>
      <c r="N109" s="55">
        <v>10447</v>
      </c>
      <c r="O109" s="55">
        <v>1328.6</v>
      </c>
      <c r="P109" s="55">
        <v>0</v>
      </c>
      <c r="Q109" s="55">
        <v>0</v>
      </c>
      <c r="R109" s="55">
        <v>40.880000000000003</v>
      </c>
      <c r="S109" s="55" t="s">
        <v>64</v>
      </c>
      <c r="T109" s="55" t="s">
        <v>63</v>
      </c>
      <c r="U109" s="55">
        <v>1369.48</v>
      </c>
      <c r="V109" s="55">
        <v>9077.52</v>
      </c>
      <c r="W109" s="55">
        <v>9077.52</v>
      </c>
      <c r="X109" s="55">
        <v>0</v>
      </c>
      <c r="Y109" s="55" t="s">
        <v>64</v>
      </c>
      <c r="Z109" s="55" t="s">
        <v>286</v>
      </c>
      <c r="AA109" s="55">
        <v>1</v>
      </c>
      <c r="AB109" s="55">
        <v>0</v>
      </c>
      <c r="AC109" s="55">
        <v>1</v>
      </c>
      <c r="AD109" s="55" t="s">
        <v>63</v>
      </c>
      <c r="AE109" s="55">
        <v>7</v>
      </c>
      <c r="AF109" s="55">
        <v>0</v>
      </c>
      <c r="AG109" s="55">
        <v>58</v>
      </c>
      <c r="AH109" s="55">
        <v>0</v>
      </c>
      <c r="AI109" s="55">
        <v>0</v>
      </c>
      <c r="AJ109" s="56">
        <v>0</v>
      </c>
      <c r="AK109" s="55">
        <v>601</v>
      </c>
      <c r="AL109" s="55">
        <v>94.142899999999997</v>
      </c>
      <c r="AM109" s="55">
        <v>659</v>
      </c>
      <c r="AN109" s="55">
        <v>3375</v>
      </c>
      <c r="AO109" s="55">
        <v>3375</v>
      </c>
      <c r="AQ109" s="55" t="s">
        <v>64</v>
      </c>
      <c r="AR109" s="55">
        <v>10</v>
      </c>
      <c r="AS109" s="55">
        <v>5</v>
      </c>
      <c r="AT109" s="55">
        <v>70</v>
      </c>
      <c r="AU109" s="55">
        <v>204.4</v>
      </c>
      <c r="AV109" s="55">
        <v>177.6</v>
      </c>
    </row>
    <row r="110" spans="1:48" x14ac:dyDescent="0.25">
      <c r="A110" s="55">
        <v>40733</v>
      </c>
      <c r="B110" s="68" t="str">
        <f>VLOOKUP(C110,'[2]SU List with Assignment Master'!$F$2:$G$128,2,FALSE)</f>
        <v>South 6</v>
      </c>
      <c r="C110" s="55" t="s">
        <v>114</v>
      </c>
      <c r="D110" s="55" t="s">
        <v>113</v>
      </c>
      <c r="E110" s="55" t="s">
        <v>18</v>
      </c>
      <c r="F110" s="55">
        <v>6</v>
      </c>
      <c r="G110" s="55">
        <v>888</v>
      </c>
      <c r="H110" s="55">
        <v>40</v>
      </c>
      <c r="I110" s="55">
        <v>11</v>
      </c>
      <c r="J110" s="56">
        <v>939</v>
      </c>
      <c r="K110" s="59">
        <v>928</v>
      </c>
      <c r="L110" s="55">
        <v>156.5</v>
      </c>
      <c r="M110" s="59">
        <v>154.69999999999999</v>
      </c>
      <c r="N110" s="55">
        <v>4806</v>
      </c>
      <c r="O110" s="55">
        <v>610.35</v>
      </c>
      <c r="P110" s="55">
        <v>0</v>
      </c>
      <c r="Q110" s="55">
        <v>0</v>
      </c>
      <c r="R110" s="55">
        <v>18.78</v>
      </c>
      <c r="S110" s="55" t="s">
        <v>64</v>
      </c>
      <c r="T110" s="55" t="s">
        <v>63</v>
      </c>
      <c r="U110" s="55">
        <v>629.13</v>
      </c>
      <c r="V110" s="55">
        <v>4176.87</v>
      </c>
      <c r="W110" s="55">
        <v>4176.87</v>
      </c>
      <c r="X110" s="55">
        <v>0</v>
      </c>
      <c r="Y110" s="55" t="s">
        <v>64</v>
      </c>
      <c r="Z110" s="55" t="s">
        <v>287</v>
      </c>
      <c r="AA110" s="55">
        <v>1</v>
      </c>
      <c r="AB110" s="55">
        <v>0</v>
      </c>
      <c r="AC110" s="55">
        <v>1</v>
      </c>
      <c r="AD110" s="55" t="s">
        <v>63</v>
      </c>
      <c r="AE110" s="55">
        <v>3</v>
      </c>
      <c r="AF110" s="55">
        <v>0</v>
      </c>
      <c r="AG110" s="55">
        <v>40</v>
      </c>
      <c r="AH110" s="55">
        <v>0</v>
      </c>
      <c r="AI110" s="55">
        <v>11</v>
      </c>
      <c r="AJ110" s="56">
        <v>11</v>
      </c>
      <c r="AK110" s="55">
        <v>213</v>
      </c>
      <c r="AL110" s="55">
        <v>88</v>
      </c>
      <c r="AM110" s="55">
        <v>264</v>
      </c>
      <c r="AN110" s="55">
        <v>1334</v>
      </c>
      <c r="AO110" s="55">
        <v>1334</v>
      </c>
      <c r="AQ110" s="55" t="s">
        <v>64</v>
      </c>
      <c r="AR110" s="55">
        <v>7</v>
      </c>
      <c r="AS110" s="55">
        <v>6</v>
      </c>
      <c r="AT110" s="55">
        <v>85.714285714285708</v>
      </c>
      <c r="AU110" s="55">
        <v>134.1429</v>
      </c>
      <c r="AV110" s="55">
        <v>148</v>
      </c>
    </row>
    <row r="111" spans="1:48" x14ac:dyDescent="0.25">
      <c r="A111" s="55">
        <v>40742</v>
      </c>
      <c r="B111" s="68" t="str">
        <f>VLOOKUP(C111,'[2]SU List with Assignment Master'!$F$2:$G$128,2,FALSE)</f>
        <v>South 6</v>
      </c>
      <c r="C111" s="55" t="s">
        <v>114</v>
      </c>
      <c r="D111" s="55" t="s">
        <v>113</v>
      </c>
      <c r="E111" s="55" t="s">
        <v>18</v>
      </c>
      <c r="F111" s="55">
        <v>6</v>
      </c>
      <c r="G111" s="55">
        <v>1896</v>
      </c>
      <c r="H111" s="55">
        <v>703</v>
      </c>
      <c r="I111" s="55">
        <v>48</v>
      </c>
      <c r="J111" s="56">
        <v>2647</v>
      </c>
      <c r="K111" s="59">
        <v>2599</v>
      </c>
      <c r="L111" s="55">
        <v>441.16669999999999</v>
      </c>
      <c r="M111" s="59">
        <v>433.2</v>
      </c>
      <c r="N111" s="55">
        <v>13494</v>
      </c>
      <c r="O111" s="55">
        <v>1720.55</v>
      </c>
      <c r="P111" s="55">
        <v>0</v>
      </c>
      <c r="Q111" s="55">
        <v>0</v>
      </c>
      <c r="R111" s="55">
        <v>52.94</v>
      </c>
      <c r="S111" s="55" t="s">
        <v>64</v>
      </c>
      <c r="T111" s="55" t="s">
        <v>63</v>
      </c>
      <c r="U111" s="55">
        <v>1773.49</v>
      </c>
      <c r="V111" s="55">
        <v>11720.51</v>
      </c>
      <c r="W111" s="55">
        <v>11720.51</v>
      </c>
      <c r="X111" s="55">
        <v>0</v>
      </c>
      <c r="Y111" s="55" t="s">
        <v>64</v>
      </c>
      <c r="Z111" s="55" t="s">
        <v>288</v>
      </c>
      <c r="AA111" s="55">
        <v>1</v>
      </c>
      <c r="AB111" s="55">
        <v>0</v>
      </c>
      <c r="AC111" s="55">
        <v>1</v>
      </c>
      <c r="AD111" s="55" t="s">
        <v>63</v>
      </c>
      <c r="AE111" s="55">
        <v>6</v>
      </c>
      <c r="AF111" s="55">
        <v>0</v>
      </c>
      <c r="AG111" s="55">
        <v>80</v>
      </c>
      <c r="AH111" s="55">
        <v>0</v>
      </c>
      <c r="AI111" s="55">
        <v>35</v>
      </c>
      <c r="AJ111" s="56">
        <v>35</v>
      </c>
      <c r="AK111" s="55">
        <v>923</v>
      </c>
      <c r="AL111" s="55">
        <v>173</v>
      </c>
      <c r="AM111" s="55">
        <v>1038</v>
      </c>
      <c r="AN111" s="55">
        <v>5317</v>
      </c>
      <c r="AO111" s="55">
        <v>5317</v>
      </c>
      <c r="AP111" s="55">
        <v>0</v>
      </c>
      <c r="AQ111" s="55" t="s">
        <v>64</v>
      </c>
      <c r="AR111" s="55">
        <v>7</v>
      </c>
      <c r="AS111" s="55">
        <v>6</v>
      </c>
      <c r="AT111" s="55">
        <v>85.714285714285708</v>
      </c>
      <c r="AU111" s="55">
        <v>378.1429</v>
      </c>
      <c r="AV111" s="55">
        <v>316</v>
      </c>
    </row>
    <row r="112" spans="1:48" x14ac:dyDescent="0.25">
      <c r="A112" s="55">
        <v>40943</v>
      </c>
      <c r="B112" s="68" t="str">
        <f>VLOOKUP(C112,'[2]SU List with Assignment Master'!$F$2:$G$128,2,FALSE)</f>
        <v>South 6</v>
      </c>
      <c r="C112" s="55" t="s">
        <v>114</v>
      </c>
      <c r="D112" s="55" t="s">
        <v>113</v>
      </c>
      <c r="E112" s="55" t="s">
        <v>60</v>
      </c>
      <c r="F112" s="55">
        <v>10</v>
      </c>
      <c r="G112" s="55">
        <v>1836</v>
      </c>
      <c r="H112" s="55">
        <v>793</v>
      </c>
      <c r="I112" s="55">
        <v>118</v>
      </c>
      <c r="J112" s="56">
        <v>2747</v>
      </c>
      <c r="K112" s="59">
        <v>2629</v>
      </c>
      <c r="L112" s="55">
        <v>274.7</v>
      </c>
      <c r="M112" s="59">
        <v>262.89999999999998</v>
      </c>
      <c r="N112" s="55">
        <v>14056</v>
      </c>
      <c r="O112" s="55">
        <v>1785.55</v>
      </c>
      <c r="P112" s="55">
        <v>0</v>
      </c>
      <c r="Q112" s="55">
        <v>0</v>
      </c>
      <c r="R112" s="55">
        <v>54.94</v>
      </c>
      <c r="S112" s="55" t="s">
        <v>64</v>
      </c>
      <c r="T112" s="55" t="s">
        <v>63</v>
      </c>
      <c r="U112" s="55">
        <v>1840.49</v>
      </c>
      <c r="V112" s="55">
        <v>12215.51</v>
      </c>
      <c r="W112" s="55">
        <v>12215.51</v>
      </c>
      <c r="X112" s="55">
        <v>0</v>
      </c>
      <c r="Y112" s="55" t="s">
        <v>64</v>
      </c>
      <c r="Z112" s="55" t="s">
        <v>289</v>
      </c>
      <c r="AA112" s="55">
        <v>1</v>
      </c>
      <c r="AB112" s="55">
        <v>0</v>
      </c>
      <c r="AC112" s="55">
        <v>1</v>
      </c>
      <c r="AD112" s="55" t="s">
        <v>63</v>
      </c>
      <c r="AE112" s="55">
        <v>9</v>
      </c>
      <c r="AF112" s="55">
        <v>0</v>
      </c>
      <c r="AG112" s="55">
        <v>219</v>
      </c>
      <c r="AH112" s="55">
        <v>0</v>
      </c>
      <c r="AI112" s="55">
        <v>118</v>
      </c>
      <c r="AJ112" s="56">
        <v>118</v>
      </c>
      <c r="AK112" s="55">
        <v>1048</v>
      </c>
      <c r="AL112" s="55">
        <v>153.88890000000001</v>
      </c>
      <c r="AM112" s="55">
        <v>1385</v>
      </c>
      <c r="AN112" s="55">
        <v>7095</v>
      </c>
      <c r="AO112" s="55">
        <v>7095</v>
      </c>
      <c r="AQ112" s="55" t="s">
        <v>64</v>
      </c>
      <c r="AR112" s="55">
        <v>11</v>
      </c>
      <c r="AS112" s="55">
        <v>9</v>
      </c>
      <c r="AT112" s="55">
        <v>90.909090909090907</v>
      </c>
      <c r="AU112" s="55">
        <v>249.72730000000001</v>
      </c>
      <c r="AV112" s="55">
        <v>204</v>
      </c>
    </row>
    <row r="113" spans="1:48" x14ac:dyDescent="0.25">
      <c r="A113" s="55">
        <v>41116</v>
      </c>
      <c r="B113" s="68" t="str">
        <f>VLOOKUP(C113,'[2]SU List with Assignment Master'!$F$2:$G$128,2,FALSE)</f>
        <v>South 6</v>
      </c>
      <c r="C113" s="55" t="s">
        <v>114</v>
      </c>
      <c r="D113" s="55" t="s">
        <v>113</v>
      </c>
      <c r="E113" s="55" t="s">
        <v>20</v>
      </c>
      <c r="F113" s="55">
        <v>0</v>
      </c>
      <c r="G113" s="55">
        <v>0</v>
      </c>
      <c r="H113" s="55">
        <v>0</v>
      </c>
      <c r="I113" s="55">
        <v>0</v>
      </c>
      <c r="J113" s="56">
        <v>0</v>
      </c>
      <c r="K113" s="59">
        <v>0</v>
      </c>
      <c r="L113" s="55">
        <v>0</v>
      </c>
      <c r="M113" s="59" t="e">
        <v>#DIV/0!</v>
      </c>
      <c r="N113" s="55">
        <v>0</v>
      </c>
      <c r="O113" s="55">
        <v>0</v>
      </c>
      <c r="P113" s="55">
        <v>0</v>
      </c>
      <c r="Q113" s="55">
        <v>0</v>
      </c>
      <c r="R113" s="55">
        <v>0</v>
      </c>
      <c r="S113" s="55" t="s">
        <v>64</v>
      </c>
      <c r="T113" s="55" t="s">
        <v>63</v>
      </c>
      <c r="U113" s="55">
        <v>0</v>
      </c>
      <c r="V113" s="55">
        <v>0</v>
      </c>
      <c r="W113" s="55">
        <v>0</v>
      </c>
      <c r="X113" s="55">
        <v>0</v>
      </c>
      <c r="Y113" s="55" t="s">
        <v>64</v>
      </c>
      <c r="Z113" s="55" t="s">
        <v>290</v>
      </c>
      <c r="AA113" s="55">
        <v>0</v>
      </c>
      <c r="AB113" s="55">
        <v>1</v>
      </c>
      <c r="AC113" s="55">
        <v>1</v>
      </c>
      <c r="AD113" s="55" t="s">
        <v>63</v>
      </c>
      <c r="AE113" s="55">
        <v>0</v>
      </c>
      <c r="AF113" s="55">
        <v>0</v>
      </c>
      <c r="AG113" s="55">
        <v>0</v>
      </c>
      <c r="AH113" s="55">
        <v>0</v>
      </c>
      <c r="AI113" s="55">
        <v>0</v>
      </c>
      <c r="AJ113" s="56">
        <v>0</v>
      </c>
      <c r="AK113" s="55">
        <v>0</v>
      </c>
      <c r="AL113" s="55">
        <v>0</v>
      </c>
      <c r="AM113" s="55">
        <v>0</v>
      </c>
      <c r="AN113" s="55">
        <v>0</v>
      </c>
      <c r="AO113" s="55">
        <v>0</v>
      </c>
      <c r="AQ113" s="55" t="s">
        <v>64</v>
      </c>
      <c r="AR113" s="55">
        <v>10</v>
      </c>
      <c r="AS113" s="55">
        <v>0</v>
      </c>
      <c r="AT113" s="55">
        <v>0</v>
      </c>
      <c r="AU113" s="55">
        <v>0</v>
      </c>
      <c r="AV113" s="55">
        <v>0</v>
      </c>
    </row>
    <row r="114" spans="1:48" x14ac:dyDescent="0.25">
      <c r="A114" s="55">
        <v>41204</v>
      </c>
      <c r="B114" s="68" t="str">
        <f>VLOOKUP(C114,'[2]SU List with Assignment Master'!$F$2:$G$128,2,FALSE)</f>
        <v>South 6</v>
      </c>
      <c r="C114" s="55" t="s">
        <v>114</v>
      </c>
      <c r="D114" s="55" t="s">
        <v>113</v>
      </c>
      <c r="E114" s="55" t="s">
        <v>20</v>
      </c>
      <c r="F114" s="55">
        <v>8</v>
      </c>
      <c r="G114" s="55">
        <v>2724</v>
      </c>
      <c r="H114" s="55">
        <v>953</v>
      </c>
      <c r="I114" s="55">
        <v>45</v>
      </c>
      <c r="J114" s="56">
        <v>3722</v>
      </c>
      <c r="K114" s="59">
        <v>3677</v>
      </c>
      <c r="L114" s="55">
        <v>465.25</v>
      </c>
      <c r="M114" s="59">
        <v>459.6</v>
      </c>
      <c r="N114" s="55">
        <v>19026</v>
      </c>
      <c r="O114" s="55">
        <v>2419.3000000000002</v>
      </c>
      <c r="P114" s="55">
        <v>0</v>
      </c>
      <c r="Q114" s="55">
        <v>0</v>
      </c>
      <c r="R114" s="55">
        <v>74.44</v>
      </c>
      <c r="S114" s="55" t="s">
        <v>64</v>
      </c>
      <c r="T114" s="55" t="s">
        <v>63</v>
      </c>
      <c r="U114" s="55">
        <v>2493.7399999999998</v>
      </c>
      <c r="V114" s="55">
        <v>16532.259999999998</v>
      </c>
      <c r="W114" s="55">
        <v>16532.259999999998</v>
      </c>
      <c r="X114" s="55">
        <v>0</v>
      </c>
      <c r="Y114" s="55" t="s">
        <v>64</v>
      </c>
      <c r="Z114" s="55" t="s">
        <v>291</v>
      </c>
      <c r="AA114" s="55">
        <v>1</v>
      </c>
      <c r="AB114" s="55">
        <v>0</v>
      </c>
      <c r="AC114" s="55">
        <v>1</v>
      </c>
      <c r="AD114" s="55" t="s">
        <v>63</v>
      </c>
      <c r="AE114" s="55">
        <v>6</v>
      </c>
      <c r="AF114" s="55">
        <v>0</v>
      </c>
      <c r="AG114" s="55">
        <v>69</v>
      </c>
      <c r="AH114" s="55">
        <v>0</v>
      </c>
      <c r="AI114" s="55">
        <v>6</v>
      </c>
      <c r="AJ114" s="56">
        <v>6</v>
      </c>
      <c r="AK114" s="55">
        <v>740</v>
      </c>
      <c r="AL114" s="55">
        <v>135.83330000000001</v>
      </c>
      <c r="AM114" s="55">
        <v>815</v>
      </c>
      <c r="AN114" s="55">
        <v>4180</v>
      </c>
      <c r="AO114" s="55">
        <v>4180</v>
      </c>
      <c r="AQ114" s="55" t="s">
        <v>64</v>
      </c>
      <c r="AR114" s="55">
        <v>9</v>
      </c>
      <c r="AS114" s="55">
        <v>7</v>
      </c>
      <c r="AT114" s="55">
        <v>88.888888888888886</v>
      </c>
      <c r="AU114" s="55">
        <v>413.55560000000003</v>
      </c>
      <c r="AV114" s="55">
        <v>389.1429</v>
      </c>
    </row>
    <row r="115" spans="1:48" x14ac:dyDescent="0.25">
      <c r="A115" s="55">
        <v>41218</v>
      </c>
      <c r="B115" s="68" t="str">
        <f>VLOOKUP(C115,'[2]SU List with Assignment Master'!$F$2:$G$128,2,FALSE)</f>
        <v>South 6</v>
      </c>
      <c r="C115" s="55" t="s">
        <v>114</v>
      </c>
      <c r="D115" s="55" t="s">
        <v>113</v>
      </c>
      <c r="E115" s="55" t="s">
        <v>18</v>
      </c>
      <c r="F115" s="55">
        <v>2</v>
      </c>
      <c r="G115" s="55">
        <v>516</v>
      </c>
      <c r="H115" s="55">
        <v>35</v>
      </c>
      <c r="I115" s="55">
        <v>6</v>
      </c>
      <c r="J115" s="56">
        <v>557</v>
      </c>
      <c r="K115" s="59">
        <v>551</v>
      </c>
      <c r="L115" s="55">
        <v>278.5</v>
      </c>
      <c r="M115" s="59">
        <v>275.5</v>
      </c>
      <c r="N115" s="55">
        <v>2861</v>
      </c>
      <c r="O115" s="55">
        <v>362.05</v>
      </c>
      <c r="P115" s="55">
        <v>0</v>
      </c>
      <c r="Q115" s="55">
        <v>0</v>
      </c>
      <c r="R115" s="55">
        <v>11.14</v>
      </c>
      <c r="S115" s="55" t="s">
        <v>64</v>
      </c>
      <c r="T115" s="55" t="s">
        <v>63</v>
      </c>
      <c r="U115" s="55">
        <v>373.19</v>
      </c>
      <c r="V115" s="55">
        <v>2487.81</v>
      </c>
      <c r="W115" s="55">
        <v>2487.81</v>
      </c>
      <c r="X115" s="55">
        <v>0</v>
      </c>
      <c r="Y115" s="55" t="s">
        <v>64</v>
      </c>
      <c r="Z115" s="55" t="s">
        <v>292</v>
      </c>
      <c r="AA115" s="55">
        <v>1</v>
      </c>
      <c r="AB115" s="55">
        <v>0</v>
      </c>
      <c r="AC115" s="55">
        <v>1</v>
      </c>
      <c r="AD115" s="55" t="s">
        <v>63</v>
      </c>
      <c r="AE115" s="55">
        <v>2</v>
      </c>
      <c r="AF115" s="55">
        <v>0</v>
      </c>
      <c r="AG115" s="55">
        <v>35</v>
      </c>
      <c r="AH115" s="55">
        <v>0</v>
      </c>
      <c r="AI115" s="55">
        <v>6</v>
      </c>
      <c r="AJ115" s="56">
        <v>6</v>
      </c>
      <c r="AK115" s="55">
        <v>126</v>
      </c>
      <c r="AL115" s="55">
        <v>83.5</v>
      </c>
      <c r="AM115" s="55">
        <v>167</v>
      </c>
      <c r="AN115" s="55">
        <v>861</v>
      </c>
      <c r="AO115" s="55">
        <v>861</v>
      </c>
      <c r="AQ115" s="55" t="s">
        <v>64</v>
      </c>
      <c r="AR115" s="55">
        <v>4</v>
      </c>
      <c r="AS115" s="55">
        <v>2</v>
      </c>
      <c r="AT115" s="55">
        <v>50</v>
      </c>
      <c r="AU115" s="55">
        <v>139.25</v>
      </c>
      <c r="AV115" s="55">
        <v>258</v>
      </c>
    </row>
    <row r="116" spans="1:48" x14ac:dyDescent="0.25">
      <c r="A116" s="55">
        <v>41417</v>
      </c>
      <c r="B116" s="68" t="str">
        <f>VLOOKUP(C116,'[2]SU List with Assignment Master'!$F$2:$G$128,2,FALSE)</f>
        <v>South 6</v>
      </c>
      <c r="C116" s="55" t="s">
        <v>114</v>
      </c>
      <c r="D116" s="55" t="s">
        <v>113</v>
      </c>
      <c r="E116" s="55" t="s">
        <v>21</v>
      </c>
      <c r="F116" s="55">
        <v>1</v>
      </c>
      <c r="G116" s="55">
        <v>396</v>
      </c>
      <c r="H116" s="55">
        <v>212</v>
      </c>
      <c r="I116" s="55">
        <v>5</v>
      </c>
      <c r="J116" s="56">
        <v>613</v>
      </c>
      <c r="K116" s="59">
        <v>608</v>
      </c>
      <c r="L116" s="55">
        <v>613</v>
      </c>
      <c r="M116" s="59">
        <v>608</v>
      </c>
      <c r="N116" s="55">
        <v>3107</v>
      </c>
      <c r="O116" s="55">
        <v>398.45</v>
      </c>
      <c r="P116" s="55">
        <v>0</v>
      </c>
      <c r="Q116" s="55">
        <v>0</v>
      </c>
      <c r="R116" s="55">
        <v>0</v>
      </c>
      <c r="S116" s="55" t="s">
        <v>64</v>
      </c>
      <c r="T116" s="55" t="s">
        <v>64</v>
      </c>
      <c r="U116" s="55">
        <v>398.45</v>
      </c>
      <c r="V116" s="55">
        <v>2708.55</v>
      </c>
      <c r="W116" s="55">
        <v>2708.55</v>
      </c>
      <c r="X116" s="55">
        <v>0</v>
      </c>
      <c r="Y116" s="55" t="s">
        <v>64</v>
      </c>
      <c r="Z116" s="55" t="s">
        <v>293</v>
      </c>
      <c r="AA116" s="55">
        <v>1</v>
      </c>
      <c r="AB116" s="55">
        <v>0</v>
      </c>
      <c r="AC116" s="55">
        <v>1</v>
      </c>
      <c r="AD116" s="55" t="s">
        <v>63</v>
      </c>
      <c r="AE116" s="55">
        <v>1</v>
      </c>
      <c r="AF116" s="55">
        <v>0</v>
      </c>
      <c r="AG116" s="55">
        <v>20</v>
      </c>
      <c r="AH116" s="55">
        <v>0</v>
      </c>
      <c r="AI116" s="55">
        <v>5</v>
      </c>
      <c r="AJ116" s="56">
        <v>5</v>
      </c>
      <c r="AK116" s="55">
        <v>135</v>
      </c>
      <c r="AL116" s="55">
        <v>160</v>
      </c>
      <c r="AM116" s="55">
        <v>160</v>
      </c>
      <c r="AN116" s="55">
        <v>822</v>
      </c>
      <c r="AO116" s="55">
        <v>822</v>
      </c>
      <c r="AP116" s="55">
        <v>500</v>
      </c>
      <c r="AQ116" s="55" t="s">
        <v>64</v>
      </c>
      <c r="AR116" s="55">
        <v>2</v>
      </c>
      <c r="AS116" s="55">
        <v>1</v>
      </c>
      <c r="AT116" s="55">
        <v>50</v>
      </c>
      <c r="AU116" s="55">
        <v>306.5</v>
      </c>
      <c r="AV116" s="55">
        <v>396</v>
      </c>
    </row>
    <row r="117" spans="1:48" x14ac:dyDescent="0.25">
      <c r="A117" s="55">
        <v>41419</v>
      </c>
      <c r="B117" s="68" t="str">
        <f>VLOOKUP(C117,'[2]SU List with Assignment Master'!$F$2:$G$128,2,FALSE)</f>
        <v>South 6</v>
      </c>
      <c r="C117" s="55" t="s">
        <v>114</v>
      </c>
      <c r="D117" s="55" t="s">
        <v>113</v>
      </c>
      <c r="E117" s="55" t="s">
        <v>20</v>
      </c>
      <c r="F117" s="55">
        <v>7</v>
      </c>
      <c r="G117" s="55">
        <v>912</v>
      </c>
      <c r="H117" s="55">
        <v>357</v>
      </c>
      <c r="I117" s="55">
        <v>21</v>
      </c>
      <c r="J117" s="56">
        <v>1290</v>
      </c>
      <c r="K117" s="59">
        <v>1269</v>
      </c>
      <c r="L117" s="55">
        <v>184.28569999999999</v>
      </c>
      <c r="M117" s="59">
        <v>181.3</v>
      </c>
      <c r="N117" s="55">
        <v>6615</v>
      </c>
      <c r="O117" s="55">
        <v>838.5</v>
      </c>
      <c r="P117" s="55">
        <v>0</v>
      </c>
      <c r="Q117" s="55">
        <v>0</v>
      </c>
      <c r="R117" s="55">
        <v>25.8</v>
      </c>
      <c r="S117" s="55" t="s">
        <v>64</v>
      </c>
      <c r="T117" s="55" t="s">
        <v>63</v>
      </c>
      <c r="U117" s="55">
        <v>864.3</v>
      </c>
      <c r="V117" s="55">
        <v>5750.7</v>
      </c>
      <c r="W117" s="55">
        <v>5750.7</v>
      </c>
      <c r="X117" s="55">
        <v>0</v>
      </c>
      <c r="Y117" s="55" t="s">
        <v>64</v>
      </c>
      <c r="Z117" s="55" t="s">
        <v>294</v>
      </c>
      <c r="AA117" s="55">
        <v>1</v>
      </c>
      <c r="AB117" s="55">
        <v>0</v>
      </c>
      <c r="AC117" s="55">
        <v>1</v>
      </c>
      <c r="AD117" s="55" t="s">
        <v>63</v>
      </c>
      <c r="AE117" s="55">
        <v>5</v>
      </c>
      <c r="AF117" s="55">
        <v>0</v>
      </c>
      <c r="AG117" s="55">
        <v>62</v>
      </c>
      <c r="AH117" s="55">
        <v>0</v>
      </c>
      <c r="AI117" s="55">
        <v>12</v>
      </c>
      <c r="AJ117" s="56">
        <v>12</v>
      </c>
      <c r="AK117" s="55">
        <v>414</v>
      </c>
      <c r="AL117" s="55">
        <v>97.6</v>
      </c>
      <c r="AM117" s="55">
        <v>488</v>
      </c>
      <c r="AN117" s="55">
        <v>2488</v>
      </c>
      <c r="AO117" s="55">
        <v>2488</v>
      </c>
      <c r="AQ117" s="55" t="s">
        <v>64</v>
      </c>
      <c r="AR117" s="55">
        <v>7</v>
      </c>
      <c r="AS117" s="55">
        <v>4</v>
      </c>
      <c r="AT117" s="55">
        <v>100</v>
      </c>
      <c r="AU117" s="55">
        <v>184.28569999999999</v>
      </c>
      <c r="AV117" s="55">
        <v>228</v>
      </c>
    </row>
    <row r="118" spans="1:48" x14ac:dyDescent="0.25">
      <c r="A118" s="55">
        <v>41427</v>
      </c>
      <c r="B118" s="68" t="str">
        <f>VLOOKUP(C118,'[2]SU List with Assignment Master'!$F$2:$G$128,2,FALSE)</f>
        <v>South 6</v>
      </c>
      <c r="C118" s="55" t="s">
        <v>114</v>
      </c>
      <c r="D118" s="55" t="s">
        <v>113</v>
      </c>
      <c r="E118" s="55" t="s">
        <v>19</v>
      </c>
      <c r="F118" s="55">
        <v>8</v>
      </c>
      <c r="G118" s="55">
        <v>2928</v>
      </c>
      <c r="H118" s="55">
        <v>596</v>
      </c>
      <c r="I118" s="55">
        <v>37</v>
      </c>
      <c r="J118" s="56">
        <v>3561</v>
      </c>
      <c r="K118" s="59">
        <v>3524</v>
      </c>
      <c r="L118" s="55">
        <v>445.125</v>
      </c>
      <c r="M118" s="59">
        <v>440.5</v>
      </c>
      <c r="N118" s="55">
        <v>18129</v>
      </c>
      <c r="O118" s="55">
        <v>2314.65</v>
      </c>
      <c r="P118" s="55">
        <v>0</v>
      </c>
      <c r="Q118" s="55">
        <v>0</v>
      </c>
      <c r="R118" s="55">
        <v>71.22</v>
      </c>
      <c r="S118" s="55" t="s">
        <v>64</v>
      </c>
      <c r="T118" s="55" t="s">
        <v>63</v>
      </c>
      <c r="U118" s="55">
        <v>2385.87</v>
      </c>
      <c r="V118" s="55">
        <v>15743.13</v>
      </c>
      <c r="W118" s="55">
        <v>15743.13</v>
      </c>
      <c r="X118" s="55">
        <v>0</v>
      </c>
      <c r="Y118" s="55" t="s">
        <v>64</v>
      </c>
      <c r="Z118" s="55" t="s">
        <v>295</v>
      </c>
      <c r="AA118" s="55">
        <v>1</v>
      </c>
      <c r="AB118" s="55">
        <v>0</v>
      </c>
      <c r="AC118" s="55">
        <v>1</v>
      </c>
      <c r="AD118" s="55" t="s">
        <v>63</v>
      </c>
      <c r="AE118" s="55">
        <v>7</v>
      </c>
      <c r="AF118" s="55">
        <v>0</v>
      </c>
      <c r="AG118" s="55">
        <v>108</v>
      </c>
      <c r="AH118" s="55">
        <v>0</v>
      </c>
      <c r="AI118" s="55">
        <v>37</v>
      </c>
      <c r="AJ118" s="56">
        <v>37</v>
      </c>
      <c r="AK118" s="55">
        <v>1093</v>
      </c>
      <c r="AL118" s="55">
        <v>176.8571</v>
      </c>
      <c r="AM118" s="55">
        <v>1238</v>
      </c>
      <c r="AN118" s="55">
        <v>6303</v>
      </c>
      <c r="AO118" s="55">
        <v>6303</v>
      </c>
      <c r="AP118" s="55">
        <v>3540</v>
      </c>
      <c r="AQ118" s="55" t="s">
        <v>64</v>
      </c>
      <c r="AR118" s="55">
        <v>8</v>
      </c>
      <c r="AS118" s="55">
        <v>7</v>
      </c>
      <c r="AT118" s="55">
        <v>100</v>
      </c>
      <c r="AU118" s="55">
        <v>445.125</v>
      </c>
      <c r="AV118" s="55">
        <v>418.28570000000002</v>
      </c>
    </row>
    <row r="119" spans="1:48" x14ac:dyDescent="0.25">
      <c r="A119" s="55">
        <v>41431</v>
      </c>
      <c r="B119" s="68" t="str">
        <f>VLOOKUP(C119,'[2]SU List with Assignment Master'!$F$2:$G$128,2,FALSE)</f>
        <v>South 6</v>
      </c>
      <c r="C119" s="55" t="s">
        <v>114</v>
      </c>
      <c r="D119" s="55" t="s">
        <v>113</v>
      </c>
      <c r="E119" s="55" t="s">
        <v>18</v>
      </c>
      <c r="F119" s="55">
        <v>1</v>
      </c>
      <c r="G119" s="55">
        <v>1008</v>
      </c>
      <c r="H119" s="55">
        <v>206</v>
      </c>
      <c r="I119" s="55">
        <v>36</v>
      </c>
      <c r="J119" s="56">
        <v>1250</v>
      </c>
      <c r="K119" s="59">
        <v>1214</v>
      </c>
      <c r="L119" s="55">
        <v>1250</v>
      </c>
      <c r="M119" s="59">
        <v>1214</v>
      </c>
      <c r="N119" s="55">
        <v>6375</v>
      </c>
      <c r="O119" s="55">
        <v>812.5</v>
      </c>
      <c r="P119" s="55">
        <v>0</v>
      </c>
      <c r="Q119" s="55">
        <v>0</v>
      </c>
      <c r="R119" s="55">
        <v>25</v>
      </c>
      <c r="S119" s="55" t="s">
        <v>64</v>
      </c>
      <c r="T119" s="55" t="s">
        <v>63</v>
      </c>
      <c r="U119" s="55">
        <v>837.5</v>
      </c>
      <c r="V119" s="55">
        <v>5537.5</v>
      </c>
      <c r="W119" s="55">
        <v>5537.5</v>
      </c>
      <c r="X119" s="55">
        <v>0</v>
      </c>
      <c r="Y119" s="55" t="s">
        <v>64</v>
      </c>
      <c r="Z119" s="55" t="s">
        <v>296</v>
      </c>
      <c r="AA119" s="55">
        <v>1</v>
      </c>
      <c r="AB119" s="55">
        <v>0</v>
      </c>
      <c r="AC119" s="55">
        <v>1</v>
      </c>
      <c r="AD119" s="55" t="s">
        <v>63</v>
      </c>
      <c r="AE119" s="55">
        <v>1</v>
      </c>
      <c r="AF119" s="55">
        <v>0</v>
      </c>
      <c r="AG119" s="55">
        <v>60</v>
      </c>
      <c r="AH119" s="55">
        <v>0</v>
      </c>
      <c r="AI119" s="55">
        <v>36</v>
      </c>
      <c r="AJ119" s="56">
        <v>36</v>
      </c>
      <c r="AK119" s="55">
        <v>380</v>
      </c>
      <c r="AL119" s="55">
        <v>476</v>
      </c>
      <c r="AM119" s="55">
        <v>476</v>
      </c>
      <c r="AN119" s="55">
        <v>2423</v>
      </c>
      <c r="AO119" s="55">
        <v>2423</v>
      </c>
      <c r="AP119" s="55">
        <v>1000</v>
      </c>
      <c r="AQ119" s="55" t="s">
        <v>64</v>
      </c>
      <c r="AR119" s="55">
        <v>4</v>
      </c>
      <c r="AS119" s="55">
        <v>1</v>
      </c>
      <c r="AT119" s="55">
        <v>25</v>
      </c>
      <c r="AU119" s="55">
        <v>312.5</v>
      </c>
      <c r="AV119" s="55">
        <v>1008</v>
      </c>
    </row>
    <row r="120" spans="1:48" x14ac:dyDescent="0.25">
      <c r="A120" s="55">
        <v>41434</v>
      </c>
      <c r="B120" s="68" t="str">
        <f>VLOOKUP(C120,'[2]SU List with Assignment Master'!$F$2:$G$128,2,FALSE)</f>
        <v>South 6</v>
      </c>
      <c r="C120" s="55" t="s">
        <v>114</v>
      </c>
      <c r="D120" s="55" t="s">
        <v>113</v>
      </c>
      <c r="E120" s="55" t="s">
        <v>19</v>
      </c>
      <c r="F120" s="55">
        <v>12</v>
      </c>
      <c r="G120" s="55">
        <v>1752</v>
      </c>
      <c r="H120" s="55">
        <v>1593</v>
      </c>
      <c r="I120" s="55">
        <v>19</v>
      </c>
      <c r="J120" s="56">
        <v>3364</v>
      </c>
      <c r="K120" s="59">
        <v>3345</v>
      </c>
      <c r="L120" s="55">
        <v>280.33330000000001</v>
      </c>
      <c r="M120" s="59">
        <v>278.8</v>
      </c>
      <c r="N120" s="55">
        <v>17180</v>
      </c>
      <c r="O120" s="55">
        <v>2186.6</v>
      </c>
      <c r="P120" s="55">
        <v>0</v>
      </c>
      <c r="Q120" s="55">
        <v>0</v>
      </c>
      <c r="R120" s="55">
        <v>67.28</v>
      </c>
      <c r="S120" s="55" t="s">
        <v>64</v>
      </c>
      <c r="T120" s="55" t="s">
        <v>63</v>
      </c>
      <c r="U120" s="55">
        <v>2253.88</v>
      </c>
      <c r="V120" s="55">
        <v>14926.12</v>
      </c>
      <c r="W120" s="55">
        <v>14926.12</v>
      </c>
      <c r="X120" s="55">
        <v>0</v>
      </c>
      <c r="Y120" s="55" t="s">
        <v>64</v>
      </c>
      <c r="Z120" s="55" t="s">
        <v>297</v>
      </c>
      <c r="AA120" s="55">
        <v>1</v>
      </c>
      <c r="AB120" s="55">
        <v>0</v>
      </c>
      <c r="AC120" s="55">
        <v>1</v>
      </c>
      <c r="AD120" s="55" t="s">
        <v>63</v>
      </c>
      <c r="AE120" s="55">
        <v>9</v>
      </c>
      <c r="AF120" s="55">
        <v>0</v>
      </c>
      <c r="AG120" s="55">
        <v>129</v>
      </c>
      <c r="AH120" s="55">
        <v>0</v>
      </c>
      <c r="AI120" s="55">
        <v>19</v>
      </c>
      <c r="AJ120" s="56">
        <v>19</v>
      </c>
      <c r="AK120" s="55">
        <v>1339</v>
      </c>
      <c r="AL120" s="55">
        <v>165.22219999999999</v>
      </c>
      <c r="AM120" s="55">
        <v>1487</v>
      </c>
      <c r="AN120" s="55">
        <v>7551</v>
      </c>
      <c r="AO120" s="55">
        <v>7551</v>
      </c>
      <c r="AQ120" s="55" t="s">
        <v>64</v>
      </c>
      <c r="AR120" s="55">
        <v>13</v>
      </c>
      <c r="AS120" s="55">
        <v>9</v>
      </c>
      <c r="AT120" s="55">
        <v>92.307692307692307</v>
      </c>
      <c r="AU120" s="55">
        <v>258.76920000000001</v>
      </c>
      <c r="AV120" s="55">
        <v>194.66669999999999</v>
      </c>
    </row>
    <row r="121" spans="1:48" x14ac:dyDescent="0.25">
      <c r="A121" s="55">
        <v>41437</v>
      </c>
      <c r="B121" s="68" t="str">
        <f>VLOOKUP(C121,'[2]SU List with Assignment Master'!$F$2:$G$128,2,FALSE)</f>
        <v>South 6</v>
      </c>
      <c r="C121" s="55" t="s">
        <v>114</v>
      </c>
      <c r="D121" s="55" t="s">
        <v>113</v>
      </c>
      <c r="E121" s="55" t="s">
        <v>19</v>
      </c>
      <c r="F121" s="55">
        <v>8</v>
      </c>
      <c r="G121" s="55">
        <v>1500</v>
      </c>
      <c r="H121" s="55">
        <v>1019</v>
      </c>
      <c r="I121" s="55">
        <v>23</v>
      </c>
      <c r="J121" s="56">
        <v>2542</v>
      </c>
      <c r="K121" s="59">
        <v>2519</v>
      </c>
      <c r="L121" s="55">
        <v>317.75</v>
      </c>
      <c r="M121" s="59">
        <v>314.89999999999998</v>
      </c>
      <c r="N121" s="55">
        <v>12978</v>
      </c>
      <c r="O121" s="55">
        <v>1652.3</v>
      </c>
      <c r="P121" s="55">
        <v>0</v>
      </c>
      <c r="Q121" s="55">
        <v>0</v>
      </c>
      <c r="R121" s="55">
        <v>50.84</v>
      </c>
      <c r="S121" s="55" t="s">
        <v>64</v>
      </c>
      <c r="T121" s="55" t="s">
        <v>63</v>
      </c>
      <c r="U121" s="55">
        <v>1703.14</v>
      </c>
      <c r="V121" s="55">
        <v>11274.86</v>
      </c>
      <c r="W121" s="55">
        <v>11274.86</v>
      </c>
      <c r="X121" s="55">
        <v>0</v>
      </c>
      <c r="Y121" s="55" t="s">
        <v>64</v>
      </c>
      <c r="Z121" s="55" t="s">
        <v>298</v>
      </c>
      <c r="AA121" s="55">
        <v>1</v>
      </c>
      <c r="AB121" s="55">
        <v>0</v>
      </c>
      <c r="AC121" s="55">
        <v>1</v>
      </c>
      <c r="AD121" s="55" t="s">
        <v>63</v>
      </c>
      <c r="AE121" s="55">
        <v>6</v>
      </c>
      <c r="AF121" s="55">
        <v>0</v>
      </c>
      <c r="AG121" s="55">
        <v>88</v>
      </c>
      <c r="AH121" s="55">
        <v>0</v>
      </c>
      <c r="AI121" s="55">
        <v>16</v>
      </c>
      <c r="AJ121" s="56">
        <v>16</v>
      </c>
      <c r="AK121" s="55">
        <v>999</v>
      </c>
      <c r="AL121" s="55">
        <v>183.83330000000001</v>
      </c>
      <c r="AM121" s="55">
        <v>1103</v>
      </c>
      <c r="AN121" s="55">
        <v>5650</v>
      </c>
      <c r="AO121" s="55">
        <v>5650</v>
      </c>
      <c r="AQ121" s="55" t="s">
        <v>64</v>
      </c>
      <c r="AR121" s="55">
        <v>9</v>
      </c>
      <c r="AS121" s="55">
        <v>8</v>
      </c>
      <c r="AT121" s="55">
        <v>88.888888888888886</v>
      </c>
      <c r="AU121" s="55">
        <v>282.44439999999997</v>
      </c>
      <c r="AV121" s="55">
        <v>187.5</v>
      </c>
    </row>
    <row r="122" spans="1:48" x14ac:dyDescent="0.25">
      <c r="A122" s="55">
        <v>41438</v>
      </c>
      <c r="B122" s="68" t="str">
        <f>VLOOKUP(C122,'[2]SU List with Assignment Master'!$F$2:$G$128,2,FALSE)</f>
        <v>South 6</v>
      </c>
      <c r="C122" s="55" t="s">
        <v>114</v>
      </c>
      <c r="D122" s="55" t="s">
        <v>113</v>
      </c>
      <c r="E122" s="55" t="s">
        <v>19</v>
      </c>
      <c r="F122" s="55">
        <v>8</v>
      </c>
      <c r="G122" s="55">
        <v>972</v>
      </c>
      <c r="H122" s="55">
        <v>506</v>
      </c>
      <c r="I122" s="55">
        <v>24</v>
      </c>
      <c r="J122" s="56">
        <v>1502</v>
      </c>
      <c r="K122" s="59">
        <v>1478</v>
      </c>
      <c r="L122" s="55">
        <v>187.75</v>
      </c>
      <c r="M122" s="59">
        <v>184.8</v>
      </c>
      <c r="N122" s="55">
        <v>7703</v>
      </c>
      <c r="O122" s="55">
        <v>976.3</v>
      </c>
      <c r="P122" s="55">
        <v>0</v>
      </c>
      <c r="Q122" s="55">
        <v>0</v>
      </c>
      <c r="R122" s="55">
        <v>30.04</v>
      </c>
      <c r="S122" s="55" t="s">
        <v>64</v>
      </c>
      <c r="T122" s="55" t="s">
        <v>63</v>
      </c>
      <c r="U122" s="55">
        <v>1006.34</v>
      </c>
      <c r="V122" s="55">
        <v>6696.66</v>
      </c>
      <c r="W122" s="55">
        <v>6696.66</v>
      </c>
      <c r="X122" s="55">
        <v>0</v>
      </c>
      <c r="Y122" s="55" t="s">
        <v>64</v>
      </c>
      <c r="Z122" s="55" t="s">
        <v>299</v>
      </c>
      <c r="AA122" s="55">
        <v>1</v>
      </c>
      <c r="AB122" s="55">
        <v>0</v>
      </c>
      <c r="AC122" s="55">
        <v>1</v>
      </c>
      <c r="AD122" s="55" t="s">
        <v>63</v>
      </c>
      <c r="AE122" s="55">
        <v>7</v>
      </c>
      <c r="AF122" s="55">
        <v>0</v>
      </c>
      <c r="AG122" s="55">
        <v>61</v>
      </c>
      <c r="AH122" s="55">
        <v>0</v>
      </c>
      <c r="AI122" s="55">
        <v>24</v>
      </c>
      <c r="AJ122" s="56">
        <v>24</v>
      </c>
      <c r="AK122" s="55">
        <v>343</v>
      </c>
      <c r="AL122" s="55">
        <v>61.142899999999997</v>
      </c>
      <c r="AM122" s="55">
        <v>428</v>
      </c>
      <c r="AN122" s="55">
        <v>2181</v>
      </c>
      <c r="AO122" s="55">
        <v>2181</v>
      </c>
      <c r="AQ122" s="55" t="s">
        <v>64</v>
      </c>
      <c r="AR122" s="55">
        <v>8</v>
      </c>
      <c r="AS122" s="55">
        <v>8</v>
      </c>
      <c r="AT122" s="55">
        <v>100</v>
      </c>
      <c r="AU122" s="55">
        <v>187.75</v>
      </c>
      <c r="AV122" s="55">
        <v>121.5</v>
      </c>
    </row>
    <row r="123" spans="1:48" x14ac:dyDescent="0.25">
      <c r="A123" s="55">
        <v>41442</v>
      </c>
      <c r="B123" s="68" t="str">
        <f>VLOOKUP(C123,'[2]SU List with Assignment Master'!$F$2:$G$128,2,FALSE)</f>
        <v>South 6</v>
      </c>
      <c r="C123" s="55" t="s">
        <v>114</v>
      </c>
      <c r="D123" s="55" t="s">
        <v>113</v>
      </c>
      <c r="E123" s="55" t="s">
        <v>22</v>
      </c>
      <c r="F123" s="55">
        <v>7</v>
      </c>
      <c r="G123" s="55">
        <v>936</v>
      </c>
      <c r="H123" s="55">
        <v>1156</v>
      </c>
      <c r="I123" s="55">
        <v>4</v>
      </c>
      <c r="J123" s="56">
        <v>2096</v>
      </c>
      <c r="K123" s="59">
        <v>2092</v>
      </c>
      <c r="L123" s="55">
        <v>299.42860000000002</v>
      </c>
      <c r="M123" s="59">
        <v>298.89999999999998</v>
      </c>
      <c r="N123" s="55">
        <v>10667</v>
      </c>
      <c r="O123" s="55">
        <v>1362.4</v>
      </c>
      <c r="P123" s="55">
        <v>0</v>
      </c>
      <c r="Q123" s="55">
        <v>0</v>
      </c>
      <c r="R123" s="55">
        <v>0</v>
      </c>
      <c r="S123" s="55" t="s">
        <v>64</v>
      </c>
      <c r="T123" s="55" t="s">
        <v>64</v>
      </c>
      <c r="U123" s="55">
        <v>1362.4</v>
      </c>
      <c r="V123" s="55">
        <v>9304.6</v>
      </c>
      <c r="W123" s="55">
        <v>9304.6</v>
      </c>
      <c r="X123" s="55">
        <v>0</v>
      </c>
      <c r="Y123" s="55" t="s">
        <v>64</v>
      </c>
      <c r="Z123" s="55" t="s">
        <v>300</v>
      </c>
      <c r="AA123" s="55">
        <v>1</v>
      </c>
      <c r="AB123" s="55">
        <v>0</v>
      </c>
      <c r="AC123" s="55">
        <v>1</v>
      </c>
      <c r="AD123" s="55" t="s">
        <v>63</v>
      </c>
      <c r="AE123" s="55">
        <v>6</v>
      </c>
      <c r="AF123" s="55">
        <v>0</v>
      </c>
      <c r="AG123" s="55">
        <v>63</v>
      </c>
      <c r="AH123" s="55">
        <v>0</v>
      </c>
      <c r="AI123" s="55">
        <v>4</v>
      </c>
      <c r="AJ123" s="56">
        <v>4</v>
      </c>
      <c r="AK123" s="55">
        <v>540</v>
      </c>
      <c r="AL123" s="55">
        <v>101.16670000000001</v>
      </c>
      <c r="AM123" s="55">
        <v>607</v>
      </c>
      <c r="AN123" s="55">
        <v>3086</v>
      </c>
      <c r="AO123" s="55">
        <v>3086</v>
      </c>
      <c r="AQ123" s="55" t="s">
        <v>64</v>
      </c>
      <c r="AR123" s="55">
        <v>10</v>
      </c>
      <c r="AS123" s="55">
        <v>6</v>
      </c>
      <c r="AT123" s="55">
        <v>70</v>
      </c>
      <c r="AU123" s="55">
        <v>209.6</v>
      </c>
      <c r="AV123" s="55">
        <v>156</v>
      </c>
    </row>
    <row r="124" spans="1:48" x14ac:dyDescent="0.25">
      <c r="A124" s="55">
        <v>41443</v>
      </c>
      <c r="B124" s="68" t="str">
        <f>VLOOKUP(C124,'[2]SU List with Assignment Master'!$F$2:$G$128,2,FALSE)</f>
        <v>South 6</v>
      </c>
      <c r="C124" s="55" t="s">
        <v>114</v>
      </c>
      <c r="D124" s="55" t="s">
        <v>113</v>
      </c>
      <c r="E124" s="55" t="s">
        <v>60</v>
      </c>
      <c r="F124" s="55">
        <v>4</v>
      </c>
      <c r="G124" s="55">
        <v>588</v>
      </c>
      <c r="H124" s="55">
        <v>7</v>
      </c>
      <c r="I124" s="55">
        <v>2</v>
      </c>
      <c r="J124" s="56">
        <v>597</v>
      </c>
      <c r="K124" s="59">
        <v>595</v>
      </c>
      <c r="L124" s="55">
        <v>149.25</v>
      </c>
      <c r="M124" s="59">
        <v>148.80000000000001</v>
      </c>
      <c r="N124" s="55">
        <v>3045</v>
      </c>
      <c r="O124" s="55">
        <v>388.05</v>
      </c>
      <c r="P124" s="55">
        <v>0</v>
      </c>
      <c r="Q124" s="55">
        <v>0</v>
      </c>
      <c r="R124" s="55">
        <v>11.94</v>
      </c>
      <c r="S124" s="55" t="s">
        <v>64</v>
      </c>
      <c r="T124" s="55" t="s">
        <v>63</v>
      </c>
      <c r="U124" s="55">
        <v>399.99</v>
      </c>
      <c r="V124" s="55">
        <v>2645.01</v>
      </c>
      <c r="W124" s="55">
        <v>2645.01</v>
      </c>
      <c r="X124" s="55">
        <v>0</v>
      </c>
      <c r="Y124" s="55" t="s">
        <v>64</v>
      </c>
      <c r="Z124" s="55" t="s">
        <v>301</v>
      </c>
      <c r="AA124" s="55">
        <v>1</v>
      </c>
      <c r="AB124" s="55">
        <v>0</v>
      </c>
      <c r="AC124" s="55">
        <v>1</v>
      </c>
      <c r="AD124" s="55" t="s">
        <v>63</v>
      </c>
      <c r="AE124" s="55">
        <v>2</v>
      </c>
      <c r="AF124" s="55">
        <v>0</v>
      </c>
      <c r="AG124" s="55">
        <v>7</v>
      </c>
      <c r="AH124" s="55">
        <v>0</v>
      </c>
      <c r="AI124" s="55">
        <v>2</v>
      </c>
      <c r="AJ124" s="56">
        <v>2</v>
      </c>
      <c r="AK124" s="55">
        <v>96</v>
      </c>
      <c r="AL124" s="55">
        <v>52.5</v>
      </c>
      <c r="AM124" s="55">
        <v>105</v>
      </c>
      <c r="AN124" s="55">
        <v>537</v>
      </c>
      <c r="AO124" s="55">
        <v>537</v>
      </c>
      <c r="AQ124" s="55" t="s">
        <v>64</v>
      </c>
      <c r="AR124" s="55">
        <v>4</v>
      </c>
      <c r="AS124" s="55">
        <v>4</v>
      </c>
      <c r="AT124" s="55">
        <v>100</v>
      </c>
      <c r="AU124" s="55">
        <v>149.25</v>
      </c>
      <c r="AV124" s="55">
        <v>147</v>
      </c>
    </row>
    <row r="125" spans="1:48" x14ac:dyDescent="0.25">
      <c r="A125" s="55">
        <v>41447</v>
      </c>
      <c r="B125" s="68" t="str">
        <f>VLOOKUP(C125,'[2]SU List with Assignment Master'!$F$2:$G$128,2,FALSE)</f>
        <v>South 6</v>
      </c>
      <c r="C125" s="55" t="s">
        <v>114</v>
      </c>
      <c r="D125" s="55" t="s">
        <v>113</v>
      </c>
      <c r="E125" s="55" t="s">
        <v>22</v>
      </c>
      <c r="F125" s="55">
        <v>13</v>
      </c>
      <c r="G125" s="55">
        <v>1956</v>
      </c>
      <c r="H125" s="55">
        <v>2694</v>
      </c>
      <c r="I125" s="55">
        <v>57</v>
      </c>
      <c r="J125" s="56">
        <v>4707</v>
      </c>
      <c r="K125" s="59">
        <v>4650</v>
      </c>
      <c r="L125" s="55">
        <v>362.07690000000002</v>
      </c>
      <c r="M125" s="59">
        <v>357.7</v>
      </c>
      <c r="N125" s="55">
        <v>24093</v>
      </c>
      <c r="O125" s="55">
        <v>3059.55</v>
      </c>
      <c r="P125" s="55">
        <v>0</v>
      </c>
      <c r="Q125" s="55">
        <v>0</v>
      </c>
      <c r="R125" s="55">
        <v>0</v>
      </c>
      <c r="S125" s="55" t="s">
        <v>64</v>
      </c>
      <c r="T125" s="55" t="s">
        <v>64</v>
      </c>
      <c r="U125" s="55">
        <v>3059.55</v>
      </c>
      <c r="V125" s="55">
        <v>21033.45</v>
      </c>
      <c r="W125" s="55">
        <v>21033.45</v>
      </c>
      <c r="X125" s="55">
        <v>0</v>
      </c>
      <c r="Y125" s="55" t="s">
        <v>64</v>
      </c>
      <c r="Z125" s="55" t="s">
        <v>302</v>
      </c>
      <c r="AA125" s="55">
        <v>1</v>
      </c>
      <c r="AB125" s="55">
        <v>0</v>
      </c>
      <c r="AC125" s="55">
        <v>1</v>
      </c>
      <c r="AD125" s="55" t="s">
        <v>63</v>
      </c>
      <c r="AE125" s="55">
        <v>13</v>
      </c>
      <c r="AF125" s="55">
        <v>0</v>
      </c>
      <c r="AG125" s="55">
        <v>432</v>
      </c>
      <c r="AH125" s="55">
        <v>0</v>
      </c>
      <c r="AI125" s="55">
        <v>41</v>
      </c>
      <c r="AJ125" s="56">
        <v>41</v>
      </c>
      <c r="AK125" s="55">
        <v>1749</v>
      </c>
      <c r="AL125" s="55">
        <v>170.92310000000001</v>
      </c>
      <c r="AM125" s="55">
        <v>2222</v>
      </c>
      <c r="AN125" s="55">
        <v>11386</v>
      </c>
      <c r="AO125" s="55">
        <v>11386</v>
      </c>
      <c r="AP125" s="55">
        <v>2000</v>
      </c>
      <c r="AQ125" s="55" t="s">
        <v>64</v>
      </c>
      <c r="AR125" s="55">
        <v>14</v>
      </c>
      <c r="AS125" s="55">
        <v>9</v>
      </c>
      <c r="AT125" s="55">
        <v>92.857142857142861</v>
      </c>
      <c r="AU125" s="55">
        <v>336.21429999999998</v>
      </c>
      <c r="AV125" s="55">
        <v>217.33330000000001</v>
      </c>
    </row>
    <row r="126" spans="1:48" x14ac:dyDescent="0.25">
      <c r="A126" s="55">
        <v>41449</v>
      </c>
      <c r="B126" s="68" t="str">
        <f>VLOOKUP(C126,'[2]SU List with Assignment Master'!$F$2:$G$128,2,FALSE)</f>
        <v>South 6</v>
      </c>
      <c r="C126" s="55" t="s">
        <v>114</v>
      </c>
      <c r="D126" s="55" t="s">
        <v>113</v>
      </c>
      <c r="E126" s="55" t="s">
        <v>60</v>
      </c>
      <c r="F126" s="55">
        <v>0</v>
      </c>
      <c r="G126" s="55">
        <v>0</v>
      </c>
      <c r="H126" s="55">
        <v>0</v>
      </c>
      <c r="I126" s="55">
        <v>0</v>
      </c>
      <c r="J126" s="56">
        <v>0</v>
      </c>
      <c r="K126" s="59">
        <v>0</v>
      </c>
      <c r="L126" s="55">
        <v>0</v>
      </c>
      <c r="M126" s="59" t="e">
        <v>#DIV/0!</v>
      </c>
      <c r="N126" s="55">
        <v>0</v>
      </c>
      <c r="O126" s="55">
        <v>0</v>
      </c>
      <c r="P126" s="55">
        <v>0</v>
      </c>
      <c r="Q126" s="55">
        <v>0</v>
      </c>
      <c r="R126" s="55">
        <v>0</v>
      </c>
      <c r="S126" s="55" t="s">
        <v>64</v>
      </c>
      <c r="T126" s="55" t="s">
        <v>63</v>
      </c>
      <c r="U126" s="55">
        <v>0</v>
      </c>
      <c r="V126" s="55">
        <v>0</v>
      </c>
      <c r="W126" s="55">
        <v>0</v>
      </c>
      <c r="X126" s="55">
        <v>0</v>
      </c>
      <c r="Y126" s="55" t="s">
        <v>64</v>
      </c>
      <c r="Z126" s="55" t="s">
        <v>249</v>
      </c>
      <c r="AA126" s="55">
        <v>0</v>
      </c>
      <c r="AB126" s="55">
        <v>1</v>
      </c>
      <c r="AC126" s="55">
        <v>1</v>
      </c>
      <c r="AD126" s="55" t="s">
        <v>63</v>
      </c>
      <c r="AE126" s="55">
        <v>0</v>
      </c>
      <c r="AF126" s="55">
        <v>0</v>
      </c>
      <c r="AG126" s="55">
        <v>0</v>
      </c>
      <c r="AH126" s="55">
        <v>0</v>
      </c>
      <c r="AI126" s="55">
        <v>0</v>
      </c>
      <c r="AJ126" s="56">
        <v>0</v>
      </c>
      <c r="AK126" s="55">
        <v>0</v>
      </c>
      <c r="AL126" s="55">
        <v>0</v>
      </c>
      <c r="AM126" s="55">
        <v>0</v>
      </c>
      <c r="AN126" s="55">
        <v>0</v>
      </c>
      <c r="AO126" s="55">
        <v>0</v>
      </c>
      <c r="AQ126" s="55" t="s">
        <v>64</v>
      </c>
      <c r="AR126" s="55">
        <v>11</v>
      </c>
      <c r="AS126" s="55">
        <v>0</v>
      </c>
      <c r="AT126" s="55">
        <v>0</v>
      </c>
      <c r="AU126" s="55">
        <v>0</v>
      </c>
      <c r="AV126" s="55">
        <v>0</v>
      </c>
    </row>
    <row r="127" spans="1:48" x14ac:dyDescent="0.25">
      <c r="A127" s="55">
        <v>41450</v>
      </c>
      <c r="B127" s="68" t="str">
        <f>VLOOKUP(C127,'[2]SU List with Assignment Master'!$F$2:$G$128,2,FALSE)</f>
        <v>South 6</v>
      </c>
      <c r="C127" s="55" t="s">
        <v>114</v>
      </c>
      <c r="D127" s="55" t="s">
        <v>113</v>
      </c>
      <c r="E127" s="55" t="s">
        <v>19</v>
      </c>
      <c r="F127" s="55">
        <v>6</v>
      </c>
      <c r="G127" s="55">
        <v>0</v>
      </c>
      <c r="H127" s="55">
        <v>412</v>
      </c>
      <c r="I127" s="55">
        <v>1</v>
      </c>
      <c r="J127" s="56">
        <v>413</v>
      </c>
      <c r="K127" s="59">
        <v>412</v>
      </c>
      <c r="L127" s="55">
        <v>68.833299999999994</v>
      </c>
      <c r="M127" s="59">
        <v>68.7</v>
      </c>
      <c r="N127" s="55">
        <v>2116</v>
      </c>
      <c r="O127" s="55">
        <v>268.45</v>
      </c>
      <c r="P127" s="55">
        <v>0</v>
      </c>
      <c r="Q127" s="55">
        <v>0</v>
      </c>
      <c r="R127" s="55">
        <v>0</v>
      </c>
      <c r="S127" s="55" t="s">
        <v>64</v>
      </c>
      <c r="T127" s="55" t="s">
        <v>64</v>
      </c>
      <c r="U127" s="55">
        <v>268.45</v>
      </c>
      <c r="V127" s="55">
        <v>1847.55</v>
      </c>
      <c r="W127" s="55">
        <v>1847.55</v>
      </c>
      <c r="X127" s="55">
        <v>0</v>
      </c>
      <c r="Y127" s="55" t="s">
        <v>64</v>
      </c>
      <c r="Z127" s="55" t="s">
        <v>303</v>
      </c>
      <c r="AA127" s="55">
        <v>1</v>
      </c>
      <c r="AB127" s="55">
        <v>0</v>
      </c>
      <c r="AC127" s="55">
        <v>1</v>
      </c>
      <c r="AD127" s="55" t="s">
        <v>63</v>
      </c>
      <c r="AE127" s="55">
        <v>1</v>
      </c>
      <c r="AF127" s="55">
        <v>0</v>
      </c>
      <c r="AG127" s="55">
        <v>12</v>
      </c>
      <c r="AH127" s="55">
        <v>0</v>
      </c>
      <c r="AI127" s="55">
        <v>1</v>
      </c>
      <c r="AJ127" s="56">
        <v>1</v>
      </c>
      <c r="AK127" s="55">
        <v>22</v>
      </c>
      <c r="AL127" s="55">
        <v>35</v>
      </c>
      <c r="AM127" s="55">
        <v>35</v>
      </c>
      <c r="AN127" s="55">
        <v>180</v>
      </c>
      <c r="AO127" s="55">
        <v>180</v>
      </c>
      <c r="AP127" s="55">
        <v>0</v>
      </c>
      <c r="AQ127" s="55" t="s">
        <v>64</v>
      </c>
      <c r="AR127" s="55">
        <v>10</v>
      </c>
      <c r="AS127" s="55">
        <v>0</v>
      </c>
      <c r="AT127" s="55">
        <v>60</v>
      </c>
      <c r="AU127" s="55">
        <v>41.3</v>
      </c>
      <c r="AV127" s="55">
        <v>0</v>
      </c>
    </row>
    <row r="128" spans="1:48" x14ac:dyDescent="0.25">
      <c r="A128" s="55">
        <v>41456</v>
      </c>
      <c r="B128" s="68" t="str">
        <f>VLOOKUP(C128,'[2]SU List with Assignment Master'!$F$2:$G$128,2,FALSE)</f>
        <v>South 6</v>
      </c>
      <c r="C128" s="55" t="s">
        <v>114</v>
      </c>
      <c r="D128" s="55" t="s">
        <v>113</v>
      </c>
      <c r="E128" s="55" t="s">
        <v>60</v>
      </c>
      <c r="F128" s="55">
        <v>11</v>
      </c>
      <c r="G128" s="55">
        <v>2184</v>
      </c>
      <c r="H128" s="55">
        <v>1108</v>
      </c>
      <c r="I128" s="55">
        <v>27</v>
      </c>
      <c r="J128" s="56">
        <v>3319</v>
      </c>
      <c r="K128" s="59">
        <v>3292</v>
      </c>
      <c r="L128" s="55">
        <v>301.72730000000001</v>
      </c>
      <c r="M128" s="59">
        <v>299.3</v>
      </c>
      <c r="N128" s="55">
        <v>17004</v>
      </c>
      <c r="O128" s="55">
        <v>2157.35</v>
      </c>
      <c r="P128" s="55">
        <v>0</v>
      </c>
      <c r="Q128" s="55">
        <v>0</v>
      </c>
      <c r="R128" s="55">
        <v>66.38</v>
      </c>
      <c r="S128" s="55" t="s">
        <v>64</v>
      </c>
      <c r="T128" s="55" t="s">
        <v>63</v>
      </c>
      <c r="U128" s="55">
        <v>2223.73</v>
      </c>
      <c r="V128" s="55">
        <v>14780.27</v>
      </c>
      <c r="W128" s="55">
        <v>14780.27</v>
      </c>
      <c r="X128" s="55">
        <v>0</v>
      </c>
      <c r="Y128" s="55" t="s">
        <v>64</v>
      </c>
      <c r="Z128" s="55" t="s">
        <v>304</v>
      </c>
      <c r="AA128" s="55">
        <v>1</v>
      </c>
      <c r="AB128" s="55">
        <v>0</v>
      </c>
      <c r="AC128" s="55">
        <v>1</v>
      </c>
      <c r="AD128" s="55" t="s">
        <v>63</v>
      </c>
      <c r="AE128" s="55">
        <v>9</v>
      </c>
      <c r="AF128" s="55">
        <v>0</v>
      </c>
      <c r="AG128" s="55">
        <v>94</v>
      </c>
      <c r="AH128" s="55">
        <v>0</v>
      </c>
      <c r="AI128" s="55">
        <v>26</v>
      </c>
      <c r="AJ128" s="56">
        <v>26</v>
      </c>
      <c r="AK128" s="55">
        <v>628</v>
      </c>
      <c r="AL128" s="55">
        <v>83.111099999999993</v>
      </c>
      <c r="AM128" s="55">
        <v>748</v>
      </c>
      <c r="AN128" s="55">
        <v>3809</v>
      </c>
      <c r="AO128" s="55">
        <v>3809</v>
      </c>
      <c r="AQ128" s="55" t="s">
        <v>64</v>
      </c>
      <c r="AR128" s="55">
        <v>12</v>
      </c>
      <c r="AS128" s="55">
        <v>10</v>
      </c>
      <c r="AT128" s="55">
        <v>91.666666666666671</v>
      </c>
      <c r="AU128" s="55">
        <v>276.58330000000001</v>
      </c>
      <c r="AV128" s="55">
        <v>218.4</v>
      </c>
    </row>
    <row r="129" spans="1:48" x14ac:dyDescent="0.25">
      <c r="A129" s="55">
        <v>41467</v>
      </c>
      <c r="B129" s="68" t="str">
        <f>VLOOKUP(C129,'[2]SU List with Assignment Master'!$F$2:$G$128,2,FALSE)</f>
        <v>South 6</v>
      </c>
      <c r="C129" s="55" t="s">
        <v>114</v>
      </c>
      <c r="D129" s="55" t="s">
        <v>113</v>
      </c>
      <c r="E129" s="55" t="s">
        <v>22</v>
      </c>
      <c r="F129" s="55">
        <v>8</v>
      </c>
      <c r="G129" s="55">
        <v>1596</v>
      </c>
      <c r="H129" s="55">
        <v>1259</v>
      </c>
      <c r="I129" s="55">
        <v>17</v>
      </c>
      <c r="J129" s="56">
        <v>2872</v>
      </c>
      <c r="K129" s="59">
        <v>2855</v>
      </c>
      <c r="L129" s="55">
        <v>359</v>
      </c>
      <c r="M129" s="59">
        <v>356.9</v>
      </c>
      <c r="N129" s="55">
        <v>14709</v>
      </c>
      <c r="O129" s="55">
        <v>1866.8</v>
      </c>
      <c r="P129" s="55">
        <v>0</v>
      </c>
      <c r="Q129" s="55">
        <v>0</v>
      </c>
      <c r="R129" s="55">
        <v>0</v>
      </c>
      <c r="S129" s="55" t="s">
        <v>64</v>
      </c>
      <c r="T129" s="55" t="s">
        <v>64</v>
      </c>
      <c r="U129" s="55">
        <v>1866.8</v>
      </c>
      <c r="V129" s="55">
        <v>12842.2</v>
      </c>
      <c r="W129" s="55">
        <v>12842.2</v>
      </c>
      <c r="X129" s="55">
        <v>0</v>
      </c>
      <c r="Y129" s="55" t="s">
        <v>64</v>
      </c>
      <c r="Z129" s="55" t="s">
        <v>305</v>
      </c>
      <c r="AA129" s="55">
        <v>1</v>
      </c>
      <c r="AB129" s="55">
        <v>0</v>
      </c>
      <c r="AC129" s="55">
        <v>1</v>
      </c>
      <c r="AD129" s="55" t="s">
        <v>63</v>
      </c>
      <c r="AE129" s="55">
        <v>4</v>
      </c>
      <c r="AF129" s="55">
        <v>0</v>
      </c>
      <c r="AG129" s="55">
        <v>266</v>
      </c>
      <c r="AH129" s="55">
        <v>0</v>
      </c>
      <c r="AI129" s="55">
        <v>16</v>
      </c>
      <c r="AJ129" s="56">
        <v>16</v>
      </c>
      <c r="AK129" s="55">
        <v>532</v>
      </c>
      <c r="AL129" s="55">
        <v>203.5</v>
      </c>
      <c r="AM129" s="55">
        <v>814</v>
      </c>
      <c r="AN129" s="55">
        <v>4126</v>
      </c>
      <c r="AO129" s="55">
        <v>4126</v>
      </c>
      <c r="AP129" s="55">
        <v>0</v>
      </c>
      <c r="AQ129" s="55" t="s">
        <v>64</v>
      </c>
      <c r="AR129" s="55">
        <v>10</v>
      </c>
      <c r="AS129" s="55">
        <v>8</v>
      </c>
      <c r="AT129" s="55">
        <v>80</v>
      </c>
      <c r="AU129" s="55">
        <v>287.2</v>
      </c>
      <c r="AV129" s="55">
        <v>199.5</v>
      </c>
    </row>
    <row r="130" spans="1:48" x14ac:dyDescent="0.25">
      <c r="A130" s="55">
        <v>41507</v>
      </c>
      <c r="B130" s="68" t="str">
        <f>VLOOKUP(C130,'[2]SU List with Assignment Master'!$F$2:$G$128,2,FALSE)</f>
        <v>South 6</v>
      </c>
      <c r="C130" s="55" t="s">
        <v>114</v>
      </c>
      <c r="D130" s="55" t="s">
        <v>113</v>
      </c>
      <c r="E130" s="55" t="s">
        <v>19</v>
      </c>
      <c r="F130" s="55">
        <v>4</v>
      </c>
      <c r="G130" s="55">
        <v>660</v>
      </c>
      <c r="H130" s="55">
        <v>542</v>
      </c>
      <c r="I130" s="55">
        <v>11</v>
      </c>
      <c r="J130" s="56">
        <v>1213</v>
      </c>
      <c r="K130" s="59">
        <v>1202</v>
      </c>
      <c r="L130" s="55">
        <v>303.25</v>
      </c>
      <c r="M130" s="59">
        <v>300.5</v>
      </c>
      <c r="N130" s="55">
        <v>6197</v>
      </c>
      <c r="O130" s="55">
        <v>788.45</v>
      </c>
      <c r="P130" s="55">
        <v>0</v>
      </c>
      <c r="Q130" s="55">
        <v>0</v>
      </c>
      <c r="R130" s="55">
        <v>0</v>
      </c>
      <c r="S130" s="55" t="s">
        <v>64</v>
      </c>
      <c r="T130" s="55" t="s">
        <v>64</v>
      </c>
      <c r="U130" s="55">
        <v>788.45</v>
      </c>
      <c r="V130" s="55">
        <v>5408.55</v>
      </c>
      <c r="W130" s="55">
        <v>5408.55</v>
      </c>
      <c r="X130" s="55">
        <v>0</v>
      </c>
      <c r="Y130" s="55" t="s">
        <v>64</v>
      </c>
      <c r="Z130" s="55" t="s">
        <v>306</v>
      </c>
      <c r="AA130" s="55">
        <v>1</v>
      </c>
      <c r="AB130" s="55">
        <v>0</v>
      </c>
      <c r="AC130" s="55">
        <v>1</v>
      </c>
      <c r="AD130" s="55" t="s">
        <v>63</v>
      </c>
      <c r="AE130" s="55">
        <v>3</v>
      </c>
      <c r="AF130" s="55">
        <v>0</v>
      </c>
      <c r="AG130" s="55">
        <v>51</v>
      </c>
      <c r="AH130" s="55">
        <v>0</v>
      </c>
      <c r="AI130" s="55">
        <v>7</v>
      </c>
      <c r="AJ130" s="56">
        <v>7</v>
      </c>
      <c r="AK130" s="55">
        <v>286</v>
      </c>
      <c r="AL130" s="55">
        <v>114.66670000000001</v>
      </c>
      <c r="AM130" s="55">
        <v>344</v>
      </c>
      <c r="AN130" s="55">
        <v>1772</v>
      </c>
      <c r="AO130" s="55">
        <v>1772</v>
      </c>
      <c r="AP130" s="55">
        <v>600</v>
      </c>
      <c r="AQ130" s="55" t="s">
        <v>64</v>
      </c>
      <c r="AR130" s="55">
        <v>6</v>
      </c>
      <c r="AS130" s="55">
        <v>4</v>
      </c>
      <c r="AT130" s="55">
        <v>66.666666666666671</v>
      </c>
      <c r="AU130" s="55">
        <v>202.16669999999999</v>
      </c>
      <c r="AV130" s="55">
        <v>165</v>
      </c>
    </row>
    <row r="131" spans="1:48" x14ac:dyDescent="0.25">
      <c r="A131" s="55">
        <v>41509</v>
      </c>
      <c r="B131" s="68" t="str">
        <f>VLOOKUP(C131,'[2]SU List with Assignment Master'!$F$2:$G$128,2,FALSE)</f>
        <v>South 6</v>
      </c>
      <c r="C131" s="55" t="s">
        <v>114</v>
      </c>
      <c r="D131" s="55" t="s">
        <v>113</v>
      </c>
      <c r="E131" s="55" t="s">
        <v>19</v>
      </c>
      <c r="F131" s="55">
        <v>4</v>
      </c>
      <c r="G131" s="55">
        <v>1560</v>
      </c>
      <c r="H131" s="55">
        <v>993</v>
      </c>
      <c r="I131" s="55">
        <v>29</v>
      </c>
      <c r="J131" s="56">
        <v>2582</v>
      </c>
      <c r="K131" s="59">
        <v>2553</v>
      </c>
      <c r="L131" s="55">
        <v>645.5</v>
      </c>
      <c r="M131" s="59">
        <v>638.29999999999995</v>
      </c>
      <c r="N131" s="55">
        <v>13136</v>
      </c>
      <c r="O131" s="55">
        <v>1678.3</v>
      </c>
      <c r="P131" s="55">
        <v>0</v>
      </c>
      <c r="Q131" s="55">
        <v>0</v>
      </c>
      <c r="R131" s="55">
        <v>51.64</v>
      </c>
      <c r="S131" s="55" t="s">
        <v>64</v>
      </c>
      <c r="T131" s="55" t="s">
        <v>63</v>
      </c>
      <c r="U131" s="55">
        <v>1729.94</v>
      </c>
      <c r="V131" s="55">
        <v>11406.06</v>
      </c>
      <c r="W131" s="55">
        <v>11406.06</v>
      </c>
      <c r="X131" s="55">
        <v>0</v>
      </c>
      <c r="Y131" s="55" t="s">
        <v>64</v>
      </c>
      <c r="Z131" s="55" t="s">
        <v>307</v>
      </c>
      <c r="AA131" s="55">
        <v>1</v>
      </c>
      <c r="AB131" s="55">
        <v>0</v>
      </c>
      <c r="AC131" s="55">
        <v>1</v>
      </c>
      <c r="AD131" s="55" t="s">
        <v>63</v>
      </c>
      <c r="AE131" s="55">
        <v>4</v>
      </c>
      <c r="AF131" s="55">
        <v>0</v>
      </c>
      <c r="AG131" s="55">
        <v>77</v>
      </c>
      <c r="AH131" s="55">
        <v>0</v>
      </c>
      <c r="AI131" s="55">
        <v>2</v>
      </c>
      <c r="AJ131" s="56">
        <v>2</v>
      </c>
      <c r="AK131" s="55">
        <v>606</v>
      </c>
      <c r="AL131" s="55">
        <v>171.25</v>
      </c>
      <c r="AM131" s="55">
        <v>685</v>
      </c>
      <c r="AN131" s="55">
        <v>3507</v>
      </c>
      <c r="AO131" s="55">
        <v>3507</v>
      </c>
      <c r="AQ131" s="55" t="s">
        <v>64</v>
      </c>
      <c r="AR131" s="55">
        <v>6</v>
      </c>
      <c r="AS131" s="55">
        <v>4</v>
      </c>
      <c r="AT131" s="55">
        <v>66.666666666666671</v>
      </c>
      <c r="AU131" s="55">
        <v>430.33330000000001</v>
      </c>
      <c r="AV131" s="55">
        <v>390</v>
      </c>
    </row>
    <row r="132" spans="1:48" x14ac:dyDescent="0.25">
      <c r="A132" s="55">
        <v>41708</v>
      </c>
      <c r="B132" s="68" t="str">
        <f>VLOOKUP(C132,'[2]SU List with Assignment Master'!$F$2:$G$128,2,FALSE)</f>
        <v>South 6</v>
      </c>
      <c r="C132" s="55" t="s">
        <v>114</v>
      </c>
      <c r="D132" s="55" t="s">
        <v>113</v>
      </c>
      <c r="E132" s="55" t="s">
        <v>22</v>
      </c>
      <c r="F132" s="55">
        <v>6</v>
      </c>
      <c r="G132" s="55">
        <v>1656</v>
      </c>
      <c r="H132" s="55">
        <v>1887</v>
      </c>
      <c r="I132" s="55">
        <v>34</v>
      </c>
      <c r="J132" s="56">
        <v>3577</v>
      </c>
      <c r="K132" s="59">
        <v>3543</v>
      </c>
      <c r="L132" s="55">
        <v>596.16669999999999</v>
      </c>
      <c r="M132" s="59">
        <v>590.5</v>
      </c>
      <c r="N132" s="55">
        <v>18296</v>
      </c>
      <c r="O132" s="55">
        <v>2325.0500000000002</v>
      </c>
      <c r="P132" s="55">
        <v>0</v>
      </c>
      <c r="Q132" s="55">
        <v>0</v>
      </c>
      <c r="R132" s="55">
        <v>71.540000000000006</v>
      </c>
      <c r="S132" s="55" t="s">
        <v>64</v>
      </c>
      <c r="T132" s="55" t="s">
        <v>63</v>
      </c>
      <c r="U132" s="55">
        <v>2396.59</v>
      </c>
      <c r="V132" s="55">
        <v>15899.41</v>
      </c>
      <c r="W132" s="55">
        <v>15899.41</v>
      </c>
      <c r="X132" s="55">
        <v>0</v>
      </c>
      <c r="Y132" s="55" t="s">
        <v>64</v>
      </c>
      <c r="Z132" s="55" t="s">
        <v>308</v>
      </c>
      <c r="AA132" s="55">
        <v>1</v>
      </c>
      <c r="AB132" s="55">
        <v>0</v>
      </c>
      <c r="AC132" s="55">
        <v>1</v>
      </c>
      <c r="AD132" s="55" t="s">
        <v>63</v>
      </c>
      <c r="AE132" s="55">
        <v>6</v>
      </c>
      <c r="AF132" s="55">
        <v>0</v>
      </c>
      <c r="AG132" s="55">
        <v>168</v>
      </c>
      <c r="AH132" s="55">
        <v>0</v>
      </c>
      <c r="AI132" s="55">
        <v>23</v>
      </c>
      <c r="AJ132" s="56">
        <v>23</v>
      </c>
      <c r="AK132" s="55">
        <v>1079</v>
      </c>
      <c r="AL132" s="55">
        <v>211.66669999999999</v>
      </c>
      <c r="AM132" s="55">
        <v>1270</v>
      </c>
      <c r="AN132" s="55">
        <v>6498</v>
      </c>
      <c r="AO132" s="55">
        <v>6498</v>
      </c>
      <c r="AQ132" s="55" t="s">
        <v>64</v>
      </c>
      <c r="AR132" s="55">
        <v>6</v>
      </c>
      <c r="AS132" s="55">
        <v>6</v>
      </c>
      <c r="AT132" s="55">
        <v>100</v>
      </c>
      <c r="AU132" s="55">
        <v>596.16669999999999</v>
      </c>
      <c r="AV132" s="55">
        <v>276</v>
      </c>
    </row>
    <row r="133" spans="1:48" x14ac:dyDescent="0.25">
      <c r="A133" s="55">
        <v>42001</v>
      </c>
      <c r="B133" s="68" t="str">
        <f>VLOOKUP(C133,'[2]SU List with Assignment Master'!$F$2:$G$128,2,FALSE)</f>
        <v>South 6</v>
      </c>
      <c r="C133" s="55" t="s">
        <v>114</v>
      </c>
      <c r="D133" s="55" t="s">
        <v>113</v>
      </c>
      <c r="E133" s="55" t="s">
        <v>22</v>
      </c>
      <c r="F133" s="55">
        <v>5</v>
      </c>
      <c r="G133" s="55">
        <v>1200</v>
      </c>
      <c r="H133" s="55">
        <v>178</v>
      </c>
      <c r="I133" s="55">
        <v>3</v>
      </c>
      <c r="J133" s="56">
        <v>1381</v>
      </c>
      <c r="K133" s="59">
        <v>1378</v>
      </c>
      <c r="L133" s="55">
        <v>276.2</v>
      </c>
      <c r="M133" s="59">
        <v>275.60000000000002</v>
      </c>
      <c r="N133" s="55">
        <v>7068</v>
      </c>
      <c r="O133" s="55">
        <v>897.65</v>
      </c>
      <c r="P133" s="55">
        <v>0</v>
      </c>
      <c r="Q133" s="55">
        <v>0</v>
      </c>
      <c r="R133" s="55">
        <v>27.62</v>
      </c>
      <c r="S133" s="55" t="s">
        <v>64</v>
      </c>
      <c r="T133" s="55" t="s">
        <v>63</v>
      </c>
      <c r="U133" s="55">
        <v>925.27</v>
      </c>
      <c r="V133" s="55">
        <v>6142.73</v>
      </c>
      <c r="W133" s="55">
        <v>6142.73</v>
      </c>
      <c r="X133" s="55">
        <v>0</v>
      </c>
      <c r="Y133" s="55" t="s">
        <v>64</v>
      </c>
      <c r="Z133" s="55" t="s">
        <v>309</v>
      </c>
      <c r="AA133" s="55">
        <v>1</v>
      </c>
      <c r="AB133" s="55">
        <v>0</v>
      </c>
      <c r="AC133" s="55">
        <v>1</v>
      </c>
      <c r="AD133" s="55" t="s">
        <v>63</v>
      </c>
      <c r="AE133" s="55">
        <v>2</v>
      </c>
      <c r="AF133" s="55">
        <v>0</v>
      </c>
      <c r="AG133" s="55">
        <v>46</v>
      </c>
      <c r="AH133" s="55">
        <v>0</v>
      </c>
      <c r="AI133" s="55">
        <v>3</v>
      </c>
      <c r="AJ133" s="56">
        <v>3</v>
      </c>
      <c r="AK133" s="55">
        <v>248</v>
      </c>
      <c r="AL133" s="55">
        <v>148.5</v>
      </c>
      <c r="AM133" s="55">
        <v>297</v>
      </c>
      <c r="AN133" s="55">
        <v>1513</v>
      </c>
      <c r="AO133" s="55">
        <v>1513</v>
      </c>
      <c r="AP133" s="55">
        <v>0</v>
      </c>
      <c r="AQ133" s="55" t="s">
        <v>64</v>
      </c>
      <c r="AR133" s="55">
        <v>7</v>
      </c>
      <c r="AS133" s="55">
        <v>7</v>
      </c>
      <c r="AT133" s="55">
        <v>71.428571428571431</v>
      </c>
      <c r="AU133" s="55">
        <v>197.28569999999999</v>
      </c>
      <c r="AV133" s="55">
        <v>171.42859999999999</v>
      </c>
    </row>
    <row r="134" spans="1:48" x14ac:dyDescent="0.25">
      <c r="A134" s="55">
        <v>42005</v>
      </c>
      <c r="B134" s="68" t="str">
        <f>VLOOKUP(C134,'[2]SU List with Assignment Master'!$F$2:$G$128,2,FALSE)</f>
        <v>South 6</v>
      </c>
      <c r="C134" s="55" t="s">
        <v>114</v>
      </c>
      <c r="D134" s="55" t="s">
        <v>113</v>
      </c>
      <c r="E134" s="55" t="s">
        <v>60</v>
      </c>
      <c r="F134" s="55">
        <v>12</v>
      </c>
      <c r="G134" s="55">
        <v>1956</v>
      </c>
      <c r="H134" s="55">
        <v>475</v>
      </c>
      <c r="I134" s="55">
        <v>51</v>
      </c>
      <c r="J134" s="56">
        <v>2482</v>
      </c>
      <c r="K134" s="59">
        <v>2431</v>
      </c>
      <c r="L134" s="55">
        <v>206.83330000000001</v>
      </c>
      <c r="M134" s="59">
        <v>202.6</v>
      </c>
      <c r="N134" s="55">
        <v>12680</v>
      </c>
      <c r="O134" s="55">
        <v>1613.3</v>
      </c>
      <c r="P134" s="55">
        <v>0</v>
      </c>
      <c r="Q134" s="55">
        <v>0</v>
      </c>
      <c r="R134" s="55">
        <v>49.64</v>
      </c>
      <c r="S134" s="55" t="s">
        <v>64</v>
      </c>
      <c r="T134" s="55" t="s">
        <v>63</v>
      </c>
      <c r="U134" s="55">
        <v>1662.94</v>
      </c>
      <c r="V134" s="55">
        <v>11017.06</v>
      </c>
      <c r="W134" s="55">
        <v>11017.06</v>
      </c>
      <c r="X134" s="55">
        <v>0</v>
      </c>
      <c r="Y134" s="55" t="s">
        <v>64</v>
      </c>
      <c r="Z134" s="55" t="s">
        <v>310</v>
      </c>
      <c r="AA134" s="55">
        <v>1</v>
      </c>
      <c r="AB134" s="55">
        <v>0</v>
      </c>
      <c r="AC134" s="55">
        <v>1</v>
      </c>
      <c r="AD134" s="55" t="s">
        <v>63</v>
      </c>
      <c r="AE134" s="55">
        <v>7</v>
      </c>
      <c r="AF134" s="55">
        <v>0</v>
      </c>
      <c r="AG134" s="55">
        <v>124</v>
      </c>
      <c r="AH134" s="55">
        <v>0</v>
      </c>
      <c r="AI134" s="55">
        <v>46</v>
      </c>
      <c r="AJ134" s="56">
        <v>46</v>
      </c>
      <c r="AK134" s="55">
        <v>651</v>
      </c>
      <c r="AL134" s="55">
        <v>117.28570000000001</v>
      </c>
      <c r="AM134" s="55">
        <v>821</v>
      </c>
      <c r="AN134" s="55">
        <v>4192</v>
      </c>
      <c r="AO134" s="55">
        <v>4192</v>
      </c>
      <c r="AQ134" s="55" t="s">
        <v>64</v>
      </c>
      <c r="AR134" s="55">
        <v>13</v>
      </c>
      <c r="AS134" s="55">
        <v>12</v>
      </c>
      <c r="AT134" s="55">
        <v>92.307692307692307</v>
      </c>
      <c r="AU134" s="55">
        <v>190.92310000000001</v>
      </c>
      <c r="AV134" s="55">
        <v>163</v>
      </c>
    </row>
    <row r="135" spans="1:48" x14ac:dyDescent="0.25">
      <c r="A135" s="55">
        <v>42102</v>
      </c>
      <c r="B135" s="68" t="str">
        <f>VLOOKUP(C135,'[2]SU List with Assignment Master'!$F$2:$G$128,2,FALSE)</f>
        <v>South 6</v>
      </c>
      <c r="C135" s="55" t="s">
        <v>114</v>
      </c>
      <c r="D135" s="55" t="s">
        <v>113</v>
      </c>
      <c r="E135" s="55" t="s">
        <v>19</v>
      </c>
      <c r="F135" s="55">
        <v>3</v>
      </c>
      <c r="G135" s="55">
        <v>168</v>
      </c>
      <c r="H135" s="55">
        <v>73</v>
      </c>
      <c r="I135" s="55">
        <v>1</v>
      </c>
      <c r="J135" s="56">
        <v>242</v>
      </c>
      <c r="K135" s="59">
        <v>241</v>
      </c>
      <c r="L135" s="55">
        <v>80.666700000000006</v>
      </c>
      <c r="M135" s="59">
        <v>80.3</v>
      </c>
      <c r="N135" s="55">
        <v>1239</v>
      </c>
      <c r="O135" s="55">
        <v>157.30000000000001</v>
      </c>
      <c r="P135" s="55">
        <v>0</v>
      </c>
      <c r="Q135" s="55">
        <v>0</v>
      </c>
      <c r="R135" s="55">
        <v>0</v>
      </c>
      <c r="S135" s="55" t="s">
        <v>64</v>
      </c>
      <c r="T135" s="55" t="s">
        <v>64</v>
      </c>
      <c r="U135" s="55">
        <v>157.30000000000001</v>
      </c>
      <c r="V135" s="55">
        <v>1081.7</v>
      </c>
      <c r="W135" s="55">
        <v>1249</v>
      </c>
      <c r="X135" s="55">
        <v>-167.3</v>
      </c>
      <c r="Y135" s="55" t="s">
        <v>64</v>
      </c>
      <c r="Z135" s="55" t="s">
        <v>311</v>
      </c>
      <c r="AA135" s="55">
        <v>1</v>
      </c>
      <c r="AB135" s="55">
        <v>0</v>
      </c>
      <c r="AC135" s="55">
        <v>1</v>
      </c>
      <c r="AD135" s="55" t="s">
        <v>63</v>
      </c>
      <c r="AE135" s="55">
        <v>3</v>
      </c>
      <c r="AF135" s="55">
        <v>0</v>
      </c>
      <c r="AG135" s="55">
        <v>61</v>
      </c>
      <c r="AH135" s="55">
        <v>0</v>
      </c>
      <c r="AI135" s="55">
        <v>1</v>
      </c>
      <c r="AJ135" s="56">
        <v>1</v>
      </c>
      <c r="AK135" s="55">
        <v>182</v>
      </c>
      <c r="AL135" s="55">
        <v>81.333299999999994</v>
      </c>
      <c r="AM135" s="55">
        <v>244</v>
      </c>
      <c r="AN135" s="55">
        <v>1249</v>
      </c>
      <c r="AO135" s="55">
        <v>1249</v>
      </c>
      <c r="AQ135" s="55" t="s">
        <v>64</v>
      </c>
      <c r="AR135" s="55">
        <v>5</v>
      </c>
      <c r="AS135" s="55">
        <v>3</v>
      </c>
      <c r="AT135" s="55">
        <v>60</v>
      </c>
      <c r="AU135" s="55">
        <v>48.4</v>
      </c>
      <c r="AV135" s="55">
        <v>56</v>
      </c>
    </row>
    <row r="136" spans="1:48" x14ac:dyDescent="0.25">
      <c r="A136" s="55">
        <v>42104</v>
      </c>
      <c r="B136" s="68" t="str">
        <f>VLOOKUP(C136,'[2]SU List with Assignment Master'!$F$2:$G$128,2,FALSE)</f>
        <v>South 6</v>
      </c>
      <c r="C136" s="55" t="s">
        <v>114</v>
      </c>
      <c r="D136" s="55" t="s">
        <v>113</v>
      </c>
      <c r="E136" s="55" t="s">
        <v>19</v>
      </c>
      <c r="F136" s="55">
        <v>10</v>
      </c>
      <c r="G136" s="55">
        <v>2100</v>
      </c>
      <c r="H136" s="55">
        <v>385</v>
      </c>
      <c r="I136" s="55">
        <v>33</v>
      </c>
      <c r="J136" s="56">
        <v>2518</v>
      </c>
      <c r="K136" s="59">
        <v>2485</v>
      </c>
      <c r="L136" s="55">
        <v>251.8</v>
      </c>
      <c r="M136" s="59">
        <v>248.5</v>
      </c>
      <c r="N136" s="55">
        <v>12862</v>
      </c>
      <c r="O136" s="55">
        <v>1636.7</v>
      </c>
      <c r="P136" s="55">
        <v>0</v>
      </c>
      <c r="Q136" s="55">
        <v>0</v>
      </c>
      <c r="R136" s="55">
        <v>50.36</v>
      </c>
      <c r="S136" s="55" t="s">
        <v>64</v>
      </c>
      <c r="T136" s="55" t="s">
        <v>63</v>
      </c>
      <c r="U136" s="55">
        <v>1687.06</v>
      </c>
      <c r="V136" s="55">
        <v>11174.94</v>
      </c>
      <c r="W136" s="55">
        <v>11174.94</v>
      </c>
      <c r="X136" s="55">
        <v>0</v>
      </c>
      <c r="Y136" s="55" t="s">
        <v>64</v>
      </c>
      <c r="Z136" s="55" t="s">
        <v>312</v>
      </c>
      <c r="AA136" s="55">
        <v>1</v>
      </c>
      <c r="AB136" s="55">
        <v>0</v>
      </c>
      <c r="AC136" s="55">
        <v>1</v>
      </c>
      <c r="AD136" s="55" t="s">
        <v>63</v>
      </c>
      <c r="AE136" s="55">
        <v>7</v>
      </c>
      <c r="AF136" s="55">
        <v>0</v>
      </c>
      <c r="AG136" s="55">
        <v>96</v>
      </c>
      <c r="AH136" s="55">
        <v>0</v>
      </c>
      <c r="AI136" s="55">
        <v>29</v>
      </c>
      <c r="AJ136" s="56">
        <v>29</v>
      </c>
      <c r="AK136" s="55">
        <v>445</v>
      </c>
      <c r="AL136" s="55">
        <v>81.428600000000003</v>
      </c>
      <c r="AM136" s="55">
        <v>570</v>
      </c>
      <c r="AN136" s="55">
        <v>2910</v>
      </c>
      <c r="AO136" s="55">
        <v>2910</v>
      </c>
      <c r="AP136" s="55">
        <v>2100</v>
      </c>
      <c r="AQ136" s="55" t="s">
        <v>64</v>
      </c>
      <c r="AR136" s="55">
        <v>10</v>
      </c>
      <c r="AS136" s="55">
        <v>10</v>
      </c>
      <c r="AT136" s="55">
        <v>100</v>
      </c>
      <c r="AU136" s="55">
        <v>251.8</v>
      </c>
      <c r="AV136" s="55">
        <v>210</v>
      </c>
    </row>
    <row r="137" spans="1:48" x14ac:dyDescent="0.25">
      <c r="A137" s="55">
        <v>90486</v>
      </c>
      <c r="B137" s="68" t="str">
        <f>VLOOKUP(C137,'[2]SU List with Assignment Master'!$F$2:$G$128,2,FALSE)</f>
        <v>South 6</v>
      </c>
      <c r="C137" s="55" t="s">
        <v>114</v>
      </c>
      <c r="D137" s="55" t="s">
        <v>113</v>
      </c>
      <c r="E137" s="55" t="s">
        <v>202</v>
      </c>
      <c r="F137" s="55">
        <v>0</v>
      </c>
      <c r="G137" s="55">
        <v>0</v>
      </c>
      <c r="H137" s="55">
        <v>0</v>
      </c>
      <c r="I137" s="55">
        <v>0</v>
      </c>
      <c r="J137" s="56">
        <v>0</v>
      </c>
      <c r="K137" s="59">
        <v>0</v>
      </c>
      <c r="L137" s="55">
        <v>0</v>
      </c>
      <c r="M137" s="59" t="e">
        <v>#DIV/0!</v>
      </c>
      <c r="N137" s="55">
        <v>0</v>
      </c>
      <c r="O137" s="55">
        <v>0</v>
      </c>
      <c r="P137" s="55">
        <v>0</v>
      </c>
      <c r="Q137" s="55">
        <v>0</v>
      </c>
      <c r="R137" s="55">
        <v>0</v>
      </c>
      <c r="S137" s="55" t="s">
        <v>63</v>
      </c>
      <c r="T137" s="55" t="s">
        <v>64</v>
      </c>
      <c r="U137" s="55">
        <v>0</v>
      </c>
      <c r="V137" s="55">
        <v>0</v>
      </c>
      <c r="W137" s="55">
        <v>0</v>
      </c>
      <c r="X137" s="55">
        <v>0</v>
      </c>
      <c r="Y137" s="55" t="s">
        <v>64</v>
      </c>
      <c r="Z137" s="55" t="s">
        <v>313</v>
      </c>
      <c r="AA137" s="55">
        <v>0</v>
      </c>
      <c r="AB137" s="55">
        <v>1</v>
      </c>
      <c r="AC137" s="55">
        <v>1</v>
      </c>
      <c r="AD137" s="55" t="s">
        <v>63</v>
      </c>
      <c r="AE137" s="55">
        <v>0</v>
      </c>
      <c r="AF137" s="55">
        <v>0</v>
      </c>
      <c r="AG137" s="55">
        <v>0</v>
      </c>
      <c r="AH137" s="55">
        <v>0</v>
      </c>
      <c r="AI137" s="55">
        <v>0</v>
      </c>
      <c r="AJ137" s="56">
        <v>0</v>
      </c>
      <c r="AK137" s="55">
        <v>0</v>
      </c>
      <c r="AL137" s="55">
        <v>0</v>
      </c>
      <c r="AM137" s="55">
        <v>0</v>
      </c>
      <c r="AN137" s="55">
        <v>0</v>
      </c>
      <c r="AO137" s="55">
        <v>0</v>
      </c>
      <c r="AQ137" s="55" t="s">
        <v>64</v>
      </c>
      <c r="AR137" s="55">
        <v>8</v>
      </c>
      <c r="AS137" s="55">
        <v>0</v>
      </c>
      <c r="AT137" s="55">
        <v>0</v>
      </c>
      <c r="AU137" s="55">
        <v>0</v>
      </c>
      <c r="AV137" s="55">
        <v>0</v>
      </c>
    </row>
    <row r="138" spans="1:48" x14ac:dyDescent="0.25">
      <c r="A138" s="55">
        <v>42119</v>
      </c>
      <c r="B138" s="68" t="str">
        <f>VLOOKUP(C138,'[2]SU List with Assignment Master'!$F$2:$G$128,2,FALSE)</f>
        <v>South 6</v>
      </c>
      <c r="C138" s="55" t="s">
        <v>112</v>
      </c>
      <c r="D138" s="55" t="s">
        <v>111</v>
      </c>
      <c r="E138" s="55" t="s">
        <v>60</v>
      </c>
      <c r="F138" s="55">
        <v>18</v>
      </c>
      <c r="G138" s="55">
        <v>3348</v>
      </c>
      <c r="H138" s="55">
        <v>555</v>
      </c>
      <c r="I138" s="55">
        <v>17</v>
      </c>
      <c r="J138" s="56">
        <v>3920</v>
      </c>
      <c r="K138" s="59">
        <v>3903</v>
      </c>
      <c r="L138" s="55">
        <v>217.77780000000001</v>
      </c>
      <c r="M138" s="59">
        <v>216.8</v>
      </c>
      <c r="N138" s="55">
        <v>20056</v>
      </c>
      <c r="O138" s="55">
        <v>2548</v>
      </c>
      <c r="P138" s="55">
        <v>0</v>
      </c>
      <c r="Q138" s="55">
        <v>0</v>
      </c>
      <c r="R138" s="55">
        <v>78.400000000000006</v>
      </c>
      <c r="S138" s="55" t="s">
        <v>64</v>
      </c>
      <c r="T138" s="55" t="s">
        <v>63</v>
      </c>
      <c r="U138" s="55">
        <v>2626.4</v>
      </c>
      <c r="V138" s="55">
        <v>17429.599999999999</v>
      </c>
      <c r="W138" s="55">
        <v>17429.599999999999</v>
      </c>
      <c r="X138" s="55">
        <v>0</v>
      </c>
      <c r="Y138" s="55" t="s">
        <v>64</v>
      </c>
      <c r="Z138" s="55" t="s">
        <v>314</v>
      </c>
      <c r="AA138" s="55">
        <v>1</v>
      </c>
      <c r="AB138" s="55">
        <v>0</v>
      </c>
      <c r="AC138" s="55">
        <v>1</v>
      </c>
      <c r="AD138" s="55" t="s">
        <v>63</v>
      </c>
      <c r="AE138" s="55">
        <v>10</v>
      </c>
      <c r="AF138" s="55">
        <v>0</v>
      </c>
      <c r="AG138" s="55">
        <v>207</v>
      </c>
      <c r="AH138" s="55">
        <v>0</v>
      </c>
      <c r="AI138" s="55">
        <v>17</v>
      </c>
      <c r="AJ138" s="56">
        <v>17</v>
      </c>
      <c r="AK138" s="55">
        <v>881</v>
      </c>
      <c r="AL138" s="55">
        <v>110.5</v>
      </c>
      <c r="AM138" s="55">
        <v>1105</v>
      </c>
      <c r="AN138" s="55">
        <v>5656</v>
      </c>
      <c r="AO138" s="55">
        <v>5656</v>
      </c>
      <c r="AQ138" s="55" t="s">
        <v>64</v>
      </c>
      <c r="AR138" s="55">
        <v>22</v>
      </c>
      <c r="AS138" s="55">
        <v>12</v>
      </c>
      <c r="AT138" s="55">
        <v>81.818181818181813</v>
      </c>
      <c r="AU138" s="55">
        <v>178.18180000000001</v>
      </c>
      <c r="AV138" s="55">
        <v>279</v>
      </c>
    </row>
    <row r="139" spans="1:48" x14ac:dyDescent="0.25">
      <c r="A139" s="55">
        <v>42120</v>
      </c>
      <c r="B139" s="68" t="str">
        <f>VLOOKUP(C139,'[2]SU List with Assignment Master'!$F$2:$G$128,2,FALSE)</f>
        <v>South 6</v>
      </c>
      <c r="C139" s="55" t="s">
        <v>112</v>
      </c>
      <c r="D139" s="55" t="s">
        <v>111</v>
      </c>
      <c r="E139" s="55" t="s">
        <v>60</v>
      </c>
      <c r="F139" s="55">
        <v>14</v>
      </c>
      <c r="G139" s="55">
        <v>2208</v>
      </c>
      <c r="H139" s="55">
        <v>535</v>
      </c>
      <c r="I139" s="55">
        <v>10</v>
      </c>
      <c r="J139" s="56">
        <v>2753</v>
      </c>
      <c r="K139" s="59">
        <v>2743</v>
      </c>
      <c r="L139" s="55">
        <v>196.6429</v>
      </c>
      <c r="M139" s="59">
        <v>195.9</v>
      </c>
      <c r="N139" s="55">
        <v>14043</v>
      </c>
      <c r="O139" s="55">
        <v>1789.45</v>
      </c>
      <c r="P139" s="55">
        <v>0</v>
      </c>
      <c r="Q139" s="55">
        <v>0</v>
      </c>
      <c r="R139" s="55">
        <v>55.06</v>
      </c>
      <c r="S139" s="55" t="s">
        <v>64</v>
      </c>
      <c r="T139" s="55" t="s">
        <v>63</v>
      </c>
      <c r="U139" s="55">
        <v>1844.51</v>
      </c>
      <c r="V139" s="55">
        <v>12198.49</v>
      </c>
      <c r="W139" s="55">
        <v>12198.49</v>
      </c>
      <c r="X139" s="55">
        <v>0</v>
      </c>
      <c r="Y139" s="55" t="s">
        <v>64</v>
      </c>
      <c r="Z139" s="55" t="s">
        <v>315</v>
      </c>
      <c r="AA139" s="55">
        <v>1</v>
      </c>
      <c r="AB139" s="55">
        <v>0</v>
      </c>
      <c r="AC139" s="55">
        <v>1</v>
      </c>
      <c r="AD139" s="55" t="s">
        <v>63</v>
      </c>
      <c r="AE139" s="55">
        <v>6</v>
      </c>
      <c r="AF139" s="55">
        <v>0</v>
      </c>
      <c r="AG139" s="55">
        <v>66</v>
      </c>
      <c r="AH139" s="55">
        <v>0</v>
      </c>
      <c r="AI139" s="55">
        <v>7</v>
      </c>
      <c r="AJ139" s="56">
        <v>7</v>
      </c>
      <c r="AK139" s="55">
        <v>475</v>
      </c>
      <c r="AL139" s="55">
        <v>91.333299999999994</v>
      </c>
      <c r="AM139" s="55">
        <v>548</v>
      </c>
      <c r="AN139" s="55">
        <v>2798</v>
      </c>
      <c r="AO139" s="55">
        <v>2798</v>
      </c>
      <c r="AP139" s="55">
        <v>2000</v>
      </c>
      <c r="AQ139" s="55" t="s">
        <v>64</v>
      </c>
      <c r="AR139" s="55">
        <v>15</v>
      </c>
      <c r="AS139" s="55">
        <v>10</v>
      </c>
      <c r="AT139" s="55">
        <v>93.333333333333329</v>
      </c>
      <c r="AU139" s="55">
        <v>183.5333</v>
      </c>
      <c r="AV139" s="55">
        <v>220.8</v>
      </c>
    </row>
    <row r="140" spans="1:48" x14ac:dyDescent="0.25">
      <c r="A140" s="55">
        <v>42121</v>
      </c>
      <c r="B140" s="68" t="str">
        <f>VLOOKUP(C140,'[2]SU List with Assignment Master'!$F$2:$G$128,2,FALSE)</f>
        <v>South 6</v>
      </c>
      <c r="C140" s="55" t="s">
        <v>112</v>
      </c>
      <c r="D140" s="55" t="s">
        <v>111</v>
      </c>
      <c r="E140" s="55" t="s">
        <v>60</v>
      </c>
      <c r="F140" s="55">
        <v>1</v>
      </c>
      <c r="G140" s="55">
        <v>276</v>
      </c>
      <c r="H140" s="55">
        <v>374</v>
      </c>
      <c r="I140" s="55">
        <v>27</v>
      </c>
      <c r="J140" s="56">
        <v>677</v>
      </c>
      <c r="K140" s="59">
        <v>650</v>
      </c>
      <c r="L140" s="55">
        <v>677</v>
      </c>
      <c r="M140" s="59">
        <v>650</v>
      </c>
      <c r="N140" s="55">
        <v>3466</v>
      </c>
      <c r="O140" s="55">
        <v>440.05</v>
      </c>
      <c r="P140" s="55">
        <v>0</v>
      </c>
      <c r="Q140" s="55">
        <v>0</v>
      </c>
      <c r="R140" s="55">
        <v>0</v>
      </c>
      <c r="S140" s="55" t="s">
        <v>64</v>
      </c>
      <c r="T140" s="55" t="s">
        <v>64</v>
      </c>
      <c r="U140" s="55">
        <v>440.05</v>
      </c>
      <c r="V140" s="55">
        <v>3025.95</v>
      </c>
      <c r="W140" s="55">
        <v>3466</v>
      </c>
      <c r="X140" s="55">
        <v>-440.05</v>
      </c>
      <c r="Y140" s="55" t="s">
        <v>64</v>
      </c>
      <c r="Z140" s="55" t="s">
        <v>316</v>
      </c>
      <c r="AA140" s="55">
        <v>1</v>
      </c>
      <c r="AB140" s="55">
        <v>0</v>
      </c>
      <c r="AC140" s="55">
        <v>1</v>
      </c>
      <c r="AD140" s="55" t="s">
        <v>63</v>
      </c>
      <c r="AE140" s="55">
        <v>1</v>
      </c>
      <c r="AF140" s="55">
        <v>0</v>
      </c>
      <c r="AG140" s="55">
        <v>39</v>
      </c>
      <c r="AH140" s="55">
        <v>0</v>
      </c>
      <c r="AI140" s="55">
        <v>4</v>
      </c>
      <c r="AJ140" s="56">
        <v>4</v>
      </c>
      <c r="AK140" s="55">
        <v>87</v>
      </c>
      <c r="AL140" s="55">
        <v>130</v>
      </c>
      <c r="AM140" s="55">
        <v>130</v>
      </c>
      <c r="AN140" s="55">
        <v>667</v>
      </c>
      <c r="AO140" s="55">
        <v>667</v>
      </c>
      <c r="AQ140" s="55" t="s">
        <v>64</v>
      </c>
      <c r="AR140" s="55">
        <v>2</v>
      </c>
      <c r="AS140" s="55">
        <v>1</v>
      </c>
      <c r="AT140" s="55">
        <v>50</v>
      </c>
      <c r="AU140" s="55">
        <v>338.5</v>
      </c>
      <c r="AV140" s="55">
        <v>276</v>
      </c>
    </row>
    <row r="141" spans="1:48" x14ac:dyDescent="0.25">
      <c r="A141" s="55">
        <v>50019</v>
      </c>
      <c r="B141" s="68" t="str">
        <f>VLOOKUP(C141,'[2]SU List with Assignment Master'!$F$2:$G$128,2,FALSE)</f>
        <v>South 6</v>
      </c>
      <c r="C141" s="55" t="s">
        <v>112</v>
      </c>
      <c r="D141" s="55" t="s">
        <v>111</v>
      </c>
      <c r="E141" s="55" t="s">
        <v>60</v>
      </c>
      <c r="F141" s="55">
        <v>4</v>
      </c>
      <c r="G141" s="55">
        <v>1116</v>
      </c>
      <c r="H141" s="55">
        <v>1051</v>
      </c>
      <c r="I141" s="55">
        <v>2</v>
      </c>
      <c r="J141" s="56">
        <v>2169</v>
      </c>
      <c r="K141" s="59">
        <v>2167</v>
      </c>
      <c r="L141" s="55">
        <v>542.25</v>
      </c>
      <c r="M141" s="59">
        <v>541.79999999999995</v>
      </c>
      <c r="N141" s="55">
        <v>11016</v>
      </c>
      <c r="O141" s="55">
        <v>1409.85</v>
      </c>
      <c r="P141" s="55">
        <v>0</v>
      </c>
      <c r="Q141" s="55">
        <v>0</v>
      </c>
      <c r="R141" s="55">
        <v>43.38</v>
      </c>
      <c r="S141" s="55" t="s">
        <v>64</v>
      </c>
      <c r="T141" s="55" t="s">
        <v>63</v>
      </c>
      <c r="U141" s="55">
        <v>1453.23</v>
      </c>
      <c r="V141" s="55">
        <v>9562.77</v>
      </c>
      <c r="W141" s="55">
        <v>9562.77</v>
      </c>
      <c r="X141" s="55">
        <v>0</v>
      </c>
      <c r="Y141" s="55" t="s">
        <v>64</v>
      </c>
      <c r="Z141" s="55" t="s">
        <v>317</v>
      </c>
      <c r="AA141" s="55">
        <v>1</v>
      </c>
      <c r="AB141" s="55">
        <v>0</v>
      </c>
      <c r="AC141" s="55">
        <v>1</v>
      </c>
      <c r="AD141" s="55" t="s">
        <v>63</v>
      </c>
      <c r="AE141" s="55">
        <v>1</v>
      </c>
      <c r="AF141" s="55">
        <v>0</v>
      </c>
      <c r="AG141" s="55">
        <v>10</v>
      </c>
      <c r="AH141" s="55">
        <v>0</v>
      </c>
      <c r="AI141" s="55">
        <v>0</v>
      </c>
      <c r="AJ141" s="56">
        <v>0</v>
      </c>
      <c r="AK141" s="55">
        <v>31</v>
      </c>
      <c r="AL141" s="55">
        <v>41</v>
      </c>
      <c r="AM141" s="55">
        <v>41</v>
      </c>
      <c r="AN141" s="55">
        <v>211</v>
      </c>
      <c r="AO141" s="55">
        <v>211</v>
      </c>
      <c r="AQ141" s="55" t="s">
        <v>64</v>
      </c>
      <c r="AR141" s="55">
        <v>4</v>
      </c>
      <c r="AS141" s="55">
        <v>4</v>
      </c>
      <c r="AT141" s="55">
        <v>100</v>
      </c>
      <c r="AU141" s="55">
        <v>542.25</v>
      </c>
      <c r="AV141" s="55">
        <v>279</v>
      </c>
    </row>
    <row r="142" spans="1:48" x14ac:dyDescent="0.25">
      <c r="A142" s="55">
        <v>50322</v>
      </c>
      <c r="B142" s="68" t="str">
        <f>VLOOKUP(C142,'[2]SU List with Assignment Master'!$F$2:$G$128,2,FALSE)</f>
        <v>South 6</v>
      </c>
      <c r="C142" s="55" t="s">
        <v>112</v>
      </c>
      <c r="D142" s="55" t="s">
        <v>111</v>
      </c>
      <c r="E142" s="55" t="s">
        <v>60</v>
      </c>
      <c r="F142" s="55">
        <v>3</v>
      </c>
      <c r="G142" s="55">
        <v>192</v>
      </c>
      <c r="H142" s="55">
        <v>683</v>
      </c>
      <c r="I142" s="55">
        <v>0</v>
      </c>
      <c r="J142" s="56">
        <v>875</v>
      </c>
      <c r="K142" s="59">
        <v>875</v>
      </c>
      <c r="L142" s="55">
        <v>291.66669999999999</v>
      </c>
      <c r="M142" s="59">
        <v>291.7</v>
      </c>
      <c r="N142" s="55">
        <v>4463</v>
      </c>
      <c r="O142" s="55">
        <v>568.75</v>
      </c>
      <c r="P142" s="55">
        <v>0</v>
      </c>
      <c r="Q142" s="55">
        <v>0</v>
      </c>
      <c r="R142" s="55">
        <v>17.5</v>
      </c>
      <c r="S142" s="55" t="s">
        <v>64</v>
      </c>
      <c r="T142" s="55" t="s">
        <v>63</v>
      </c>
      <c r="U142" s="55">
        <v>586.25</v>
      </c>
      <c r="V142" s="55">
        <v>3876.75</v>
      </c>
      <c r="W142" s="55">
        <v>3876.75</v>
      </c>
      <c r="X142" s="55">
        <v>0</v>
      </c>
      <c r="Y142" s="55" t="s">
        <v>64</v>
      </c>
      <c r="Z142" s="55" t="s">
        <v>318</v>
      </c>
      <c r="AA142" s="55">
        <v>1</v>
      </c>
      <c r="AB142" s="55">
        <v>0</v>
      </c>
      <c r="AC142" s="55">
        <v>1</v>
      </c>
      <c r="AD142" s="55" t="s">
        <v>63</v>
      </c>
      <c r="AE142" s="55">
        <v>0</v>
      </c>
      <c r="AF142" s="55">
        <v>0</v>
      </c>
      <c r="AG142" s="55">
        <v>0</v>
      </c>
      <c r="AH142" s="55">
        <v>0</v>
      </c>
      <c r="AI142" s="55">
        <v>0</v>
      </c>
      <c r="AJ142" s="56">
        <v>0</v>
      </c>
      <c r="AK142" s="55">
        <v>0</v>
      </c>
      <c r="AL142" s="55">
        <v>0</v>
      </c>
      <c r="AM142" s="55">
        <v>0</v>
      </c>
      <c r="AN142" s="55">
        <v>0</v>
      </c>
      <c r="AO142" s="55">
        <v>0</v>
      </c>
      <c r="AQ142" s="55" t="s">
        <v>64</v>
      </c>
      <c r="AR142" s="55">
        <v>6</v>
      </c>
      <c r="AS142" s="55">
        <v>1</v>
      </c>
      <c r="AT142" s="55">
        <v>50</v>
      </c>
      <c r="AU142" s="55">
        <v>145.83330000000001</v>
      </c>
      <c r="AV142" s="55">
        <v>192</v>
      </c>
    </row>
    <row r="143" spans="1:48" x14ac:dyDescent="0.25">
      <c r="A143" s="55">
        <v>53525</v>
      </c>
      <c r="B143" s="68" t="str">
        <f>VLOOKUP(C143,'[2]SU List with Assignment Master'!$F$2:$G$128,2,FALSE)</f>
        <v>South 6</v>
      </c>
      <c r="C143" s="55" t="s">
        <v>112</v>
      </c>
      <c r="D143" s="55" t="s">
        <v>111</v>
      </c>
      <c r="E143" s="55" t="s">
        <v>60</v>
      </c>
      <c r="F143" s="55">
        <v>8</v>
      </c>
      <c r="G143" s="55">
        <v>2220</v>
      </c>
      <c r="H143" s="55">
        <v>356</v>
      </c>
      <c r="I143" s="55">
        <v>10</v>
      </c>
      <c r="J143" s="56">
        <v>2586</v>
      </c>
      <c r="K143" s="59">
        <v>2576</v>
      </c>
      <c r="L143" s="55">
        <v>323.25</v>
      </c>
      <c r="M143" s="59">
        <v>322</v>
      </c>
      <c r="N143" s="55">
        <v>13159</v>
      </c>
      <c r="O143" s="55">
        <v>1680.9</v>
      </c>
      <c r="P143" s="55">
        <v>0</v>
      </c>
      <c r="Q143" s="55">
        <v>0</v>
      </c>
      <c r="R143" s="55">
        <v>51.72</v>
      </c>
      <c r="S143" s="55" t="s">
        <v>64</v>
      </c>
      <c r="T143" s="55" t="s">
        <v>63</v>
      </c>
      <c r="U143" s="55">
        <v>1732.62</v>
      </c>
      <c r="V143" s="55">
        <v>11426.38</v>
      </c>
      <c r="W143" s="55">
        <v>11426.38</v>
      </c>
      <c r="X143" s="55">
        <v>0</v>
      </c>
      <c r="Y143" s="55" t="s">
        <v>64</v>
      </c>
      <c r="Z143" s="55" t="s">
        <v>319</v>
      </c>
      <c r="AA143" s="55">
        <v>1</v>
      </c>
      <c r="AB143" s="55">
        <v>0</v>
      </c>
      <c r="AC143" s="55">
        <v>1</v>
      </c>
      <c r="AD143" s="55" t="s">
        <v>63</v>
      </c>
      <c r="AE143" s="55">
        <v>4</v>
      </c>
      <c r="AF143" s="55">
        <v>0</v>
      </c>
      <c r="AG143" s="55">
        <v>44</v>
      </c>
      <c r="AH143" s="55">
        <v>0</v>
      </c>
      <c r="AI143" s="55">
        <v>10</v>
      </c>
      <c r="AJ143" s="56">
        <v>10</v>
      </c>
      <c r="AK143" s="55">
        <v>287</v>
      </c>
      <c r="AL143" s="55">
        <v>85.25</v>
      </c>
      <c r="AM143" s="55">
        <v>341</v>
      </c>
      <c r="AN143" s="55">
        <v>1729</v>
      </c>
      <c r="AO143" s="55">
        <v>1729</v>
      </c>
      <c r="AQ143" s="55" t="s">
        <v>64</v>
      </c>
      <c r="AR143" s="55">
        <v>8</v>
      </c>
      <c r="AS143" s="55">
        <v>8</v>
      </c>
      <c r="AT143" s="55">
        <v>100</v>
      </c>
      <c r="AU143" s="55">
        <v>323.25</v>
      </c>
      <c r="AV143" s="55">
        <v>277.5</v>
      </c>
    </row>
    <row r="144" spans="1:48" x14ac:dyDescent="0.25">
      <c r="A144" s="55">
        <v>56700</v>
      </c>
      <c r="B144" s="68" t="str">
        <f>VLOOKUP(C144,'[2]SU List with Assignment Master'!$F$2:$G$128,2,FALSE)</f>
        <v>South 6</v>
      </c>
      <c r="C144" s="55" t="s">
        <v>112</v>
      </c>
      <c r="D144" s="55" t="s">
        <v>111</v>
      </c>
      <c r="E144" s="55" t="s">
        <v>24</v>
      </c>
      <c r="F144" s="55">
        <v>6</v>
      </c>
      <c r="G144" s="55">
        <v>1656</v>
      </c>
      <c r="H144" s="55">
        <v>-144</v>
      </c>
      <c r="I144" s="55">
        <v>29</v>
      </c>
      <c r="J144" s="56">
        <v>1541</v>
      </c>
      <c r="K144" s="59">
        <v>1512</v>
      </c>
      <c r="L144" s="55">
        <v>256.83330000000001</v>
      </c>
      <c r="M144" s="59">
        <v>252</v>
      </c>
      <c r="N144" s="55">
        <v>7851</v>
      </c>
      <c r="O144" s="55">
        <v>1001.65</v>
      </c>
      <c r="P144" s="55">
        <v>0</v>
      </c>
      <c r="Q144" s="55">
        <v>0</v>
      </c>
      <c r="R144" s="55">
        <v>30.82</v>
      </c>
      <c r="S144" s="55" t="s">
        <v>64</v>
      </c>
      <c r="T144" s="55" t="s">
        <v>63</v>
      </c>
      <c r="U144" s="55">
        <v>1032.47</v>
      </c>
      <c r="V144" s="55">
        <v>6818.53</v>
      </c>
      <c r="W144" s="55">
        <v>6818.53</v>
      </c>
      <c r="X144" s="55">
        <v>0</v>
      </c>
      <c r="Y144" s="55" t="s">
        <v>64</v>
      </c>
      <c r="Z144" s="55" t="s">
        <v>320</v>
      </c>
      <c r="AA144" s="55">
        <v>1</v>
      </c>
      <c r="AB144" s="55">
        <v>0</v>
      </c>
      <c r="AC144" s="55">
        <v>1</v>
      </c>
      <c r="AD144" s="55" t="s">
        <v>63</v>
      </c>
      <c r="AE144" s="55">
        <v>5</v>
      </c>
      <c r="AF144" s="55">
        <v>0</v>
      </c>
      <c r="AG144" s="55">
        <v>5</v>
      </c>
      <c r="AH144" s="55">
        <v>0</v>
      </c>
      <c r="AI144" s="55">
        <v>10</v>
      </c>
      <c r="AJ144" s="56">
        <v>10</v>
      </c>
      <c r="AK144" s="55">
        <v>442</v>
      </c>
      <c r="AL144" s="55">
        <v>91.4</v>
      </c>
      <c r="AM144" s="55">
        <v>457</v>
      </c>
      <c r="AN144" s="55">
        <v>2334</v>
      </c>
      <c r="AO144" s="55">
        <v>2334</v>
      </c>
      <c r="AQ144" s="55" t="s">
        <v>64</v>
      </c>
      <c r="AR144" s="55">
        <v>6</v>
      </c>
      <c r="AS144" s="55">
        <v>6</v>
      </c>
      <c r="AT144" s="55">
        <v>100</v>
      </c>
      <c r="AU144" s="55">
        <v>256.83330000000001</v>
      </c>
      <c r="AV144" s="55">
        <v>276</v>
      </c>
    </row>
    <row r="145" spans="1:48" x14ac:dyDescent="0.25">
      <c r="A145" s="55">
        <v>90469</v>
      </c>
      <c r="B145" s="68" t="str">
        <f>VLOOKUP(C145,'[2]SU List with Assignment Master'!$F$2:$G$128,2,FALSE)</f>
        <v>South 6</v>
      </c>
      <c r="C145" s="55" t="s">
        <v>112</v>
      </c>
      <c r="D145" s="55" t="s">
        <v>111</v>
      </c>
      <c r="E145" s="55" t="s">
        <v>202</v>
      </c>
      <c r="F145" s="55">
        <v>1</v>
      </c>
      <c r="G145" s="55">
        <v>468</v>
      </c>
      <c r="H145" s="55">
        <v>872</v>
      </c>
      <c r="I145" s="55">
        <v>2</v>
      </c>
      <c r="J145" s="56">
        <v>1342</v>
      </c>
      <c r="K145" s="59">
        <v>1340</v>
      </c>
      <c r="L145" s="55">
        <v>1342</v>
      </c>
      <c r="M145" s="59">
        <v>1340</v>
      </c>
      <c r="N145" s="55">
        <v>6850</v>
      </c>
      <c r="O145" s="55">
        <v>872.3</v>
      </c>
      <c r="P145" s="55">
        <v>0</v>
      </c>
      <c r="Q145" s="55">
        <v>0</v>
      </c>
      <c r="R145" s="55">
        <v>-872.3</v>
      </c>
      <c r="S145" s="55" t="s">
        <v>63</v>
      </c>
      <c r="T145" s="55" t="s">
        <v>64</v>
      </c>
      <c r="U145" s="55">
        <v>0</v>
      </c>
      <c r="V145" s="55">
        <v>6850</v>
      </c>
      <c r="W145" s="55">
        <v>6850</v>
      </c>
      <c r="X145" s="55">
        <v>0</v>
      </c>
      <c r="Y145" s="55" t="s">
        <v>64</v>
      </c>
      <c r="Z145" s="55" t="s">
        <v>321</v>
      </c>
      <c r="AA145" s="55">
        <v>1</v>
      </c>
      <c r="AB145" s="55">
        <v>0</v>
      </c>
      <c r="AC145" s="55">
        <v>1</v>
      </c>
      <c r="AD145" s="55" t="s">
        <v>63</v>
      </c>
      <c r="AE145" s="55">
        <v>1</v>
      </c>
      <c r="AF145" s="55">
        <v>0</v>
      </c>
      <c r="AG145" s="55">
        <v>55</v>
      </c>
      <c r="AH145" s="55">
        <v>0</v>
      </c>
      <c r="AI145" s="55">
        <v>1</v>
      </c>
      <c r="AJ145" s="56">
        <v>1</v>
      </c>
      <c r="AK145" s="55">
        <v>196</v>
      </c>
      <c r="AL145" s="55">
        <v>252</v>
      </c>
      <c r="AM145" s="55">
        <v>252</v>
      </c>
      <c r="AN145" s="55">
        <v>1300</v>
      </c>
      <c r="AO145" s="55">
        <v>1300</v>
      </c>
      <c r="AQ145" s="55" t="s">
        <v>64</v>
      </c>
      <c r="AR145" s="55">
        <v>1</v>
      </c>
      <c r="AS145" s="55">
        <v>1</v>
      </c>
      <c r="AT145" s="55">
        <v>100</v>
      </c>
      <c r="AU145" s="55">
        <v>1342</v>
      </c>
      <c r="AV145" s="55">
        <v>468</v>
      </c>
    </row>
    <row r="146" spans="1:48" x14ac:dyDescent="0.25">
      <c r="A146" s="55">
        <v>10295</v>
      </c>
      <c r="B146" s="68" t="str">
        <f>VLOOKUP(C146,'[2]SU List with Assignment Master'!$F$2:$G$128,2,FALSE)</f>
        <v>North 2</v>
      </c>
      <c r="C146" s="55" t="s">
        <v>732</v>
      </c>
      <c r="D146" s="55">
        <v>324</v>
      </c>
      <c r="E146" s="55" t="s">
        <v>22</v>
      </c>
      <c r="F146" s="55">
        <v>3</v>
      </c>
      <c r="G146" s="55">
        <v>288</v>
      </c>
      <c r="H146" s="55">
        <v>278</v>
      </c>
      <c r="I146" s="55">
        <v>0</v>
      </c>
      <c r="J146" s="56">
        <v>566</v>
      </c>
      <c r="K146" s="59">
        <v>566</v>
      </c>
      <c r="L146" s="55">
        <v>188.66669999999999</v>
      </c>
      <c r="M146" s="59">
        <v>188.7</v>
      </c>
      <c r="N146" s="55">
        <v>2908</v>
      </c>
      <c r="O146" s="55">
        <v>367.9</v>
      </c>
      <c r="P146" s="55">
        <v>0</v>
      </c>
      <c r="Q146" s="55">
        <v>0</v>
      </c>
      <c r="R146" s="55">
        <v>0</v>
      </c>
      <c r="S146" s="55" t="s">
        <v>64</v>
      </c>
      <c r="T146" s="55" t="s">
        <v>64</v>
      </c>
      <c r="U146" s="55">
        <v>367.9</v>
      </c>
      <c r="V146" s="55">
        <v>2540.1</v>
      </c>
      <c r="W146" s="55">
        <v>2540.1</v>
      </c>
      <c r="X146" s="55">
        <v>0</v>
      </c>
      <c r="Y146" s="55" t="s">
        <v>64</v>
      </c>
      <c r="Z146" s="55" t="s">
        <v>322</v>
      </c>
      <c r="AA146" s="55">
        <v>1</v>
      </c>
      <c r="AB146" s="55">
        <v>0</v>
      </c>
      <c r="AC146" s="55">
        <v>1</v>
      </c>
      <c r="AD146" s="55" t="s">
        <v>63</v>
      </c>
      <c r="AE146" s="55">
        <v>0</v>
      </c>
      <c r="AF146" s="55">
        <v>0</v>
      </c>
      <c r="AG146" s="55">
        <v>0</v>
      </c>
      <c r="AH146" s="55">
        <v>0</v>
      </c>
      <c r="AI146" s="55">
        <v>0</v>
      </c>
      <c r="AJ146" s="56">
        <v>0</v>
      </c>
      <c r="AK146" s="55">
        <v>0</v>
      </c>
      <c r="AL146" s="55">
        <v>0</v>
      </c>
      <c r="AM146" s="55">
        <v>0</v>
      </c>
      <c r="AN146" s="55">
        <v>0</v>
      </c>
      <c r="AO146" s="55">
        <v>0</v>
      </c>
      <c r="AP146" s="55">
        <v>0</v>
      </c>
      <c r="AQ146" s="55" t="s">
        <v>64</v>
      </c>
      <c r="AR146" s="55">
        <v>3</v>
      </c>
      <c r="AS146" s="55">
        <v>1</v>
      </c>
      <c r="AT146" s="55">
        <v>100</v>
      </c>
      <c r="AU146" s="55">
        <v>188.66669999999999</v>
      </c>
      <c r="AV146" s="55">
        <v>288</v>
      </c>
    </row>
    <row r="147" spans="1:48" x14ac:dyDescent="0.25">
      <c r="A147" s="55">
        <v>10323</v>
      </c>
      <c r="B147" s="68" t="str">
        <f>VLOOKUP(C147,'[2]SU List with Assignment Master'!$F$2:$G$128,2,FALSE)</f>
        <v>North 2</v>
      </c>
      <c r="C147" s="55" t="s">
        <v>732</v>
      </c>
      <c r="D147" s="55">
        <v>324</v>
      </c>
      <c r="E147" s="55" t="s">
        <v>60</v>
      </c>
      <c r="F147" s="55">
        <v>9</v>
      </c>
      <c r="G147" s="55">
        <v>2772</v>
      </c>
      <c r="H147" s="55">
        <v>236</v>
      </c>
      <c r="I147" s="55">
        <v>0</v>
      </c>
      <c r="J147" s="56">
        <v>3008</v>
      </c>
      <c r="K147" s="59">
        <v>3008</v>
      </c>
      <c r="L147" s="55">
        <v>334.22219999999999</v>
      </c>
      <c r="M147" s="59">
        <v>334.2</v>
      </c>
      <c r="N147" s="55">
        <v>15341</v>
      </c>
      <c r="O147" s="55">
        <v>1955.2</v>
      </c>
      <c r="P147" s="55">
        <v>0</v>
      </c>
      <c r="Q147" s="55">
        <v>0</v>
      </c>
      <c r="R147" s="55">
        <v>60.16</v>
      </c>
      <c r="S147" s="55" t="s">
        <v>64</v>
      </c>
      <c r="T147" s="55" t="s">
        <v>63</v>
      </c>
      <c r="U147" s="55">
        <v>2015.36</v>
      </c>
      <c r="V147" s="55">
        <v>13325.64</v>
      </c>
      <c r="W147" s="55">
        <v>13325.64</v>
      </c>
      <c r="X147" s="55">
        <v>0</v>
      </c>
      <c r="Y147" s="55" t="s">
        <v>64</v>
      </c>
      <c r="Z147" s="55" t="s">
        <v>323</v>
      </c>
      <c r="AA147" s="55">
        <v>1</v>
      </c>
      <c r="AB147" s="55">
        <v>0</v>
      </c>
      <c r="AC147" s="55">
        <v>1</v>
      </c>
      <c r="AD147" s="55" t="s">
        <v>63</v>
      </c>
      <c r="AE147" s="55">
        <v>5</v>
      </c>
      <c r="AF147" s="55">
        <v>0</v>
      </c>
      <c r="AG147" s="55">
        <v>51</v>
      </c>
      <c r="AH147" s="55">
        <v>0</v>
      </c>
      <c r="AI147" s="55">
        <v>0</v>
      </c>
      <c r="AJ147" s="56">
        <v>0</v>
      </c>
      <c r="AK147" s="55">
        <v>130</v>
      </c>
      <c r="AL147" s="55">
        <v>36.200000000000003</v>
      </c>
      <c r="AM147" s="55">
        <v>181</v>
      </c>
      <c r="AN147" s="55">
        <v>924</v>
      </c>
      <c r="AO147" s="55">
        <v>924</v>
      </c>
      <c r="AQ147" s="55" t="s">
        <v>64</v>
      </c>
      <c r="AR147" s="55">
        <v>10</v>
      </c>
      <c r="AS147" s="55">
        <v>9</v>
      </c>
      <c r="AT147" s="55">
        <v>90</v>
      </c>
      <c r="AU147" s="55">
        <v>300.8</v>
      </c>
      <c r="AV147" s="55">
        <v>308</v>
      </c>
    </row>
    <row r="148" spans="1:48" x14ac:dyDescent="0.25">
      <c r="A148" s="55">
        <v>10349</v>
      </c>
      <c r="B148" s="68" t="str">
        <f>VLOOKUP(C148,'[2]SU List with Assignment Master'!$F$2:$G$128,2,FALSE)</f>
        <v>North 2</v>
      </c>
      <c r="C148" s="55" t="s">
        <v>732</v>
      </c>
      <c r="D148" s="55">
        <v>324</v>
      </c>
      <c r="E148" s="55" t="s">
        <v>22</v>
      </c>
      <c r="F148" s="55">
        <v>7</v>
      </c>
      <c r="G148" s="55">
        <v>360</v>
      </c>
      <c r="H148" s="55">
        <v>1392</v>
      </c>
      <c r="I148" s="55">
        <v>5</v>
      </c>
      <c r="J148" s="56">
        <v>1757</v>
      </c>
      <c r="K148" s="59">
        <v>1752</v>
      </c>
      <c r="L148" s="55">
        <v>251</v>
      </c>
      <c r="M148" s="59">
        <v>250.3</v>
      </c>
      <c r="N148" s="55">
        <v>8953</v>
      </c>
      <c r="O148" s="55">
        <v>1142.05</v>
      </c>
      <c r="P148" s="55">
        <v>0</v>
      </c>
      <c r="Q148" s="55">
        <v>0</v>
      </c>
      <c r="R148" s="55">
        <v>0</v>
      </c>
      <c r="S148" s="55" t="s">
        <v>64</v>
      </c>
      <c r="T148" s="55" t="s">
        <v>64</v>
      </c>
      <c r="U148" s="55">
        <v>1142.05</v>
      </c>
      <c r="V148" s="55">
        <v>7810.95</v>
      </c>
      <c r="W148" s="55">
        <v>7810.95</v>
      </c>
      <c r="X148" s="55">
        <v>0</v>
      </c>
      <c r="Y148" s="55" t="s">
        <v>64</v>
      </c>
      <c r="Z148" s="55" t="s">
        <v>324</v>
      </c>
      <c r="AA148" s="55">
        <v>1</v>
      </c>
      <c r="AB148" s="55">
        <v>0</v>
      </c>
      <c r="AC148" s="55">
        <v>1</v>
      </c>
      <c r="AD148" s="55" t="s">
        <v>63</v>
      </c>
      <c r="AE148" s="55">
        <v>2</v>
      </c>
      <c r="AF148" s="55">
        <v>0</v>
      </c>
      <c r="AG148" s="55">
        <v>52</v>
      </c>
      <c r="AH148" s="55">
        <v>0</v>
      </c>
      <c r="AI148" s="55">
        <v>5</v>
      </c>
      <c r="AJ148" s="56">
        <v>5</v>
      </c>
      <c r="AK148" s="55">
        <v>114</v>
      </c>
      <c r="AL148" s="55">
        <v>85.5</v>
      </c>
      <c r="AM148" s="55">
        <v>171</v>
      </c>
      <c r="AN148" s="55">
        <v>870</v>
      </c>
      <c r="AO148" s="55">
        <v>870</v>
      </c>
      <c r="AQ148" s="55" t="s">
        <v>64</v>
      </c>
      <c r="AR148" s="55">
        <v>7</v>
      </c>
      <c r="AS148" s="55">
        <v>0</v>
      </c>
      <c r="AT148" s="55">
        <v>100</v>
      </c>
      <c r="AU148" s="55">
        <v>251</v>
      </c>
      <c r="AV148" s="55">
        <v>0</v>
      </c>
    </row>
    <row r="149" spans="1:48" x14ac:dyDescent="0.25">
      <c r="A149" s="55">
        <v>20198</v>
      </c>
      <c r="B149" s="68" t="str">
        <f>VLOOKUP(C149,'[2]SU List with Assignment Master'!$F$2:$G$128,2,FALSE)</f>
        <v>North 2</v>
      </c>
      <c r="C149" s="55" t="s">
        <v>732</v>
      </c>
      <c r="D149" s="55">
        <v>324</v>
      </c>
      <c r="E149" s="55" t="s">
        <v>60</v>
      </c>
      <c r="F149" s="55">
        <v>1</v>
      </c>
      <c r="G149" s="55">
        <v>324</v>
      </c>
      <c r="H149" s="55">
        <v>20</v>
      </c>
      <c r="I149" s="55">
        <v>0</v>
      </c>
      <c r="J149" s="56">
        <v>344</v>
      </c>
      <c r="K149" s="59">
        <v>344</v>
      </c>
      <c r="L149" s="55">
        <v>344</v>
      </c>
      <c r="M149" s="59">
        <v>344</v>
      </c>
      <c r="N149" s="55">
        <v>1776</v>
      </c>
      <c r="O149" s="55">
        <v>223.6</v>
      </c>
      <c r="P149" s="55">
        <v>0</v>
      </c>
      <c r="Q149" s="55">
        <v>0</v>
      </c>
      <c r="R149" s="55">
        <v>6.88</v>
      </c>
      <c r="S149" s="55" t="s">
        <v>64</v>
      </c>
      <c r="T149" s="55" t="s">
        <v>63</v>
      </c>
      <c r="U149" s="55">
        <v>230.48</v>
      </c>
      <c r="V149" s="55">
        <v>1545.52</v>
      </c>
      <c r="W149" s="55">
        <v>1545.52</v>
      </c>
      <c r="X149" s="55">
        <v>0</v>
      </c>
      <c r="Y149" s="55" t="s">
        <v>64</v>
      </c>
      <c r="Z149" s="55" t="s">
        <v>324</v>
      </c>
      <c r="AA149" s="55">
        <v>1</v>
      </c>
      <c r="AB149" s="55">
        <v>0</v>
      </c>
      <c r="AC149" s="55">
        <v>1</v>
      </c>
      <c r="AD149" s="55" t="s">
        <v>63</v>
      </c>
      <c r="AE149" s="55">
        <v>1</v>
      </c>
      <c r="AF149" s="55">
        <v>0</v>
      </c>
      <c r="AG149" s="55">
        <v>15</v>
      </c>
      <c r="AH149" s="55">
        <v>0</v>
      </c>
      <c r="AI149" s="55">
        <v>0</v>
      </c>
      <c r="AJ149" s="56">
        <v>0</v>
      </c>
      <c r="AK149" s="55">
        <v>27</v>
      </c>
      <c r="AL149" s="55">
        <v>42</v>
      </c>
      <c r="AM149" s="55">
        <v>42</v>
      </c>
      <c r="AN149" s="55">
        <v>214</v>
      </c>
      <c r="AO149" s="55">
        <v>214</v>
      </c>
      <c r="AQ149" s="55" t="s">
        <v>64</v>
      </c>
      <c r="AR149" s="55">
        <v>7</v>
      </c>
      <c r="AS149" s="55">
        <v>0</v>
      </c>
      <c r="AT149" s="55">
        <v>14.28571428571429</v>
      </c>
      <c r="AU149" s="55">
        <v>49.142899999999997</v>
      </c>
      <c r="AV149" s="55">
        <v>0</v>
      </c>
    </row>
    <row r="150" spans="1:48" x14ac:dyDescent="0.25">
      <c r="A150" s="55">
        <v>20206</v>
      </c>
      <c r="B150" s="68" t="str">
        <f>VLOOKUP(C150,'[2]SU List with Assignment Master'!$F$2:$G$128,2,FALSE)</f>
        <v>North 2</v>
      </c>
      <c r="C150" s="55" t="s">
        <v>732</v>
      </c>
      <c r="D150" s="55">
        <v>324</v>
      </c>
      <c r="E150" s="55" t="s">
        <v>18</v>
      </c>
      <c r="F150" s="55">
        <v>5</v>
      </c>
      <c r="G150" s="55">
        <v>1296</v>
      </c>
      <c r="H150" s="55">
        <v>779</v>
      </c>
      <c r="I150" s="55">
        <v>15</v>
      </c>
      <c r="J150" s="56">
        <v>2090</v>
      </c>
      <c r="K150" s="59">
        <v>2075</v>
      </c>
      <c r="L150" s="55">
        <v>418</v>
      </c>
      <c r="M150" s="59">
        <v>415</v>
      </c>
      <c r="N150" s="55">
        <v>10657</v>
      </c>
      <c r="O150" s="55">
        <v>1358.5</v>
      </c>
      <c r="P150" s="55">
        <v>0</v>
      </c>
      <c r="Q150" s="55">
        <v>0</v>
      </c>
      <c r="R150" s="55">
        <v>41.8</v>
      </c>
      <c r="S150" s="55" t="s">
        <v>64</v>
      </c>
      <c r="T150" s="55" t="s">
        <v>63</v>
      </c>
      <c r="U150" s="55">
        <v>1400.3</v>
      </c>
      <c r="V150" s="55">
        <v>9256.7000000000007</v>
      </c>
      <c r="W150" s="55">
        <v>9256.7000000000007</v>
      </c>
      <c r="X150" s="55">
        <v>0</v>
      </c>
      <c r="Y150" s="55" t="s">
        <v>64</v>
      </c>
      <c r="Z150" s="55" t="s">
        <v>325</v>
      </c>
      <c r="AA150" s="55">
        <v>1</v>
      </c>
      <c r="AB150" s="55">
        <v>0</v>
      </c>
      <c r="AC150" s="55">
        <v>1</v>
      </c>
      <c r="AD150" s="55" t="s">
        <v>63</v>
      </c>
      <c r="AE150" s="55">
        <v>4</v>
      </c>
      <c r="AF150" s="55">
        <v>0</v>
      </c>
      <c r="AG150" s="55">
        <v>54</v>
      </c>
      <c r="AH150" s="55">
        <v>0</v>
      </c>
      <c r="AI150" s="55">
        <v>15</v>
      </c>
      <c r="AJ150" s="56">
        <v>15</v>
      </c>
      <c r="AK150" s="55">
        <v>144</v>
      </c>
      <c r="AL150" s="55">
        <v>53.25</v>
      </c>
      <c r="AM150" s="55">
        <v>213</v>
      </c>
      <c r="AN150" s="55">
        <v>1074</v>
      </c>
      <c r="AO150" s="55">
        <v>1074</v>
      </c>
      <c r="AQ150" s="55" t="s">
        <v>64</v>
      </c>
      <c r="AR150" s="55">
        <v>6</v>
      </c>
      <c r="AS150" s="55">
        <v>5</v>
      </c>
      <c r="AT150" s="55">
        <v>83.333333333333329</v>
      </c>
      <c r="AU150" s="55">
        <v>348.33330000000001</v>
      </c>
      <c r="AV150" s="55">
        <v>259.2</v>
      </c>
    </row>
    <row r="151" spans="1:48" x14ac:dyDescent="0.25">
      <c r="A151" s="55">
        <v>20283</v>
      </c>
      <c r="B151" s="68" t="str">
        <f>VLOOKUP(C151,'[2]SU List with Assignment Master'!$F$2:$G$128,2,FALSE)</f>
        <v>North 2</v>
      </c>
      <c r="C151" s="55" t="s">
        <v>732</v>
      </c>
      <c r="D151" s="55">
        <v>324</v>
      </c>
      <c r="E151" s="55" t="s">
        <v>60</v>
      </c>
      <c r="F151" s="55">
        <v>7</v>
      </c>
      <c r="G151" s="55">
        <v>2352</v>
      </c>
      <c r="H151" s="55">
        <v>15</v>
      </c>
      <c r="I151" s="55">
        <v>2</v>
      </c>
      <c r="J151" s="56">
        <v>2369</v>
      </c>
      <c r="K151" s="59">
        <v>2367</v>
      </c>
      <c r="L151" s="55">
        <v>338.42860000000002</v>
      </c>
      <c r="M151" s="59">
        <v>338.1</v>
      </c>
      <c r="N151" s="55">
        <v>12119</v>
      </c>
      <c r="O151" s="55">
        <v>1539.85</v>
      </c>
      <c r="P151" s="55">
        <v>0</v>
      </c>
      <c r="Q151" s="55">
        <v>0</v>
      </c>
      <c r="R151" s="55">
        <v>47.38</v>
      </c>
      <c r="S151" s="55" t="s">
        <v>64</v>
      </c>
      <c r="T151" s="55" t="s">
        <v>63</v>
      </c>
      <c r="U151" s="55">
        <v>1587.23</v>
      </c>
      <c r="V151" s="55">
        <v>10531.77</v>
      </c>
      <c r="W151" s="55">
        <v>10531.77</v>
      </c>
      <c r="X151" s="55">
        <v>0</v>
      </c>
      <c r="Y151" s="55" t="s">
        <v>64</v>
      </c>
      <c r="Z151" s="55" t="s">
        <v>324</v>
      </c>
      <c r="AA151" s="55">
        <v>1</v>
      </c>
      <c r="AB151" s="55">
        <v>0</v>
      </c>
      <c r="AC151" s="55">
        <v>1</v>
      </c>
      <c r="AD151" s="55" t="s">
        <v>63</v>
      </c>
      <c r="AE151" s="55">
        <v>5</v>
      </c>
      <c r="AF151" s="55">
        <v>0</v>
      </c>
      <c r="AG151" s="55">
        <v>44</v>
      </c>
      <c r="AH151" s="55">
        <v>0</v>
      </c>
      <c r="AI151" s="55">
        <v>2</v>
      </c>
      <c r="AJ151" s="56">
        <v>2</v>
      </c>
      <c r="AK151" s="55">
        <v>175</v>
      </c>
      <c r="AL151" s="55">
        <v>44.2</v>
      </c>
      <c r="AM151" s="55">
        <v>221</v>
      </c>
      <c r="AN151" s="55">
        <v>1132</v>
      </c>
      <c r="AO151" s="55">
        <v>1132</v>
      </c>
      <c r="AQ151" s="55" t="s">
        <v>64</v>
      </c>
      <c r="AR151" s="55">
        <v>10</v>
      </c>
      <c r="AS151" s="55">
        <v>0</v>
      </c>
      <c r="AT151" s="55">
        <v>70</v>
      </c>
      <c r="AU151" s="55">
        <v>236.9</v>
      </c>
      <c r="AV151" s="55">
        <v>0</v>
      </c>
    </row>
    <row r="152" spans="1:48" x14ac:dyDescent="0.25">
      <c r="A152" s="55">
        <v>20348</v>
      </c>
      <c r="B152" s="68" t="str">
        <f>VLOOKUP(C152,'[2]SU List with Assignment Master'!$F$2:$G$128,2,FALSE)</f>
        <v>North 2</v>
      </c>
      <c r="C152" s="55" t="s">
        <v>732</v>
      </c>
      <c r="D152" s="55">
        <v>324</v>
      </c>
      <c r="E152" s="55" t="s">
        <v>60</v>
      </c>
      <c r="F152" s="55">
        <v>10</v>
      </c>
      <c r="G152" s="55">
        <v>3420</v>
      </c>
      <c r="H152" s="55">
        <v>163</v>
      </c>
      <c r="I152" s="55">
        <v>0</v>
      </c>
      <c r="J152" s="56">
        <v>3583</v>
      </c>
      <c r="K152" s="59">
        <v>3583</v>
      </c>
      <c r="L152" s="55">
        <v>358.3</v>
      </c>
      <c r="M152" s="59">
        <v>358.3</v>
      </c>
      <c r="N152" s="55">
        <v>18357</v>
      </c>
      <c r="O152" s="55">
        <v>2328.9499999999998</v>
      </c>
      <c r="P152" s="55">
        <v>0</v>
      </c>
      <c r="Q152" s="55">
        <v>0</v>
      </c>
      <c r="R152" s="55">
        <v>71.66</v>
      </c>
      <c r="S152" s="55" t="s">
        <v>64</v>
      </c>
      <c r="T152" s="55" t="s">
        <v>63</v>
      </c>
      <c r="U152" s="55">
        <v>2400.61</v>
      </c>
      <c r="V152" s="55">
        <v>15956.39</v>
      </c>
      <c r="W152" s="55">
        <v>15956.39</v>
      </c>
      <c r="X152" s="55">
        <v>0</v>
      </c>
      <c r="Y152" s="55" t="s">
        <v>64</v>
      </c>
      <c r="Z152" s="55" t="s">
        <v>326</v>
      </c>
      <c r="AA152" s="55">
        <v>1</v>
      </c>
      <c r="AB152" s="55">
        <v>0</v>
      </c>
      <c r="AC152" s="55">
        <v>1</v>
      </c>
      <c r="AD152" s="55" t="s">
        <v>63</v>
      </c>
      <c r="AE152" s="55">
        <v>3</v>
      </c>
      <c r="AF152" s="55">
        <v>0</v>
      </c>
      <c r="AG152" s="55">
        <v>67</v>
      </c>
      <c r="AH152" s="55">
        <v>0</v>
      </c>
      <c r="AI152" s="55">
        <v>0</v>
      </c>
      <c r="AJ152" s="56">
        <v>0</v>
      </c>
      <c r="AK152" s="55">
        <v>416</v>
      </c>
      <c r="AL152" s="55">
        <v>161</v>
      </c>
      <c r="AM152" s="55">
        <v>483</v>
      </c>
      <c r="AN152" s="55">
        <v>2455</v>
      </c>
      <c r="AO152" s="55">
        <v>2455</v>
      </c>
      <c r="AQ152" s="55" t="s">
        <v>64</v>
      </c>
      <c r="AR152" s="55">
        <v>12</v>
      </c>
      <c r="AS152" s="55">
        <v>10</v>
      </c>
      <c r="AT152" s="55">
        <v>83.333333333333329</v>
      </c>
      <c r="AU152" s="55">
        <v>298.58330000000001</v>
      </c>
      <c r="AV152" s="55">
        <v>342</v>
      </c>
    </row>
    <row r="153" spans="1:48" x14ac:dyDescent="0.25">
      <c r="A153" s="55">
        <v>20376</v>
      </c>
      <c r="B153" s="68" t="str">
        <f>VLOOKUP(C153,'[2]SU List with Assignment Master'!$F$2:$G$128,2,FALSE)</f>
        <v>North 2</v>
      </c>
      <c r="C153" s="55" t="s">
        <v>732</v>
      </c>
      <c r="D153" s="55">
        <v>324</v>
      </c>
      <c r="E153" s="55" t="s">
        <v>20</v>
      </c>
      <c r="F153" s="55">
        <v>7</v>
      </c>
      <c r="G153" s="55">
        <v>1248</v>
      </c>
      <c r="H153" s="55">
        <v>227</v>
      </c>
      <c r="I153" s="55">
        <v>13</v>
      </c>
      <c r="J153" s="56">
        <v>1488</v>
      </c>
      <c r="K153" s="59">
        <v>1475</v>
      </c>
      <c r="L153" s="55">
        <v>212.57140000000001</v>
      </c>
      <c r="M153" s="59">
        <v>210.7</v>
      </c>
      <c r="N153" s="55">
        <v>7606</v>
      </c>
      <c r="O153" s="55">
        <v>967.2</v>
      </c>
      <c r="P153" s="55">
        <v>0</v>
      </c>
      <c r="Q153" s="55">
        <v>0</v>
      </c>
      <c r="R153" s="55">
        <v>29.76</v>
      </c>
      <c r="S153" s="55" t="s">
        <v>64</v>
      </c>
      <c r="T153" s="55" t="s">
        <v>63</v>
      </c>
      <c r="U153" s="55">
        <v>996.96</v>
      </c>
      <c r="V153" s="55">
        <v>6609.04</v>
      </c>
      <c r="W153" s="55">
        <v>6609.04</v>
      </c>
      <c r="X153" s="55">
        <v>0</v>
      </c>
      <c r="Y153" s="55" t="s">
        <v>64</v>
      </c>
      <c r="Z153" s="55" t="s">
        <v>322</v>
      </c>
      <c r="AA153" s="55">
        <v>1</v>
      </c>
      <c r="AB153" s="55">
        <v>0</v>
      </c>
      <c r="AC153" s="55">
        <v>1</v>
      </c>
      <c r="AD153" s="55" t="s">
        <v>63</v>
      </c>
      <c r="AE153" s="55">
        <v>5</v>
      </c>
      <c r="AF153" s="55">
        <v>0</v>
      </c>
      <c r="AG153" s="55">
        <v>46</v>
      </c>
      <c r="AH153" s="55">
        <v>0</v>
      </c>
      <c r="AI153" s="55">
        <v>10</v>
      </c>
      <c r="AJ153" s="56">
        <v>10</v>
      </c>
      <c r="AK153" s="55">
        <v>48</v>
      </c>
      <c r="AL153" s="55">
        <v>20.8</v>
      </c>
      <c r="AM153" s="55">
        <v>104</v>
      </c>
      <c r="AN153" s="55">
        <v>530</v>
      </c>
      <c r="AO153" s="55">
        <v>530</v>
      </c>
      <c r="AQ153" s="55" t="s">
        <v>64</v>
      </c>
      <c r="AR153" s="55">
        <v>8</v>
      </c>
      <c r="AS153" s="55">
        <v>4</v>
      </c>
      <c r="AT153" s="55">
        <v>87.5</v>
      </c>
      <c r="AU153" s="55">
        <v>186</v>
      </c>
      <c r="AV153" s="55">
        <v>312</v>
      </c>
    </row>
    <row r="154" spans="1:48" x14ac:dyDescent="0.25">
      <c r="A154" s="55">
        <v>20381</v>
      </c>
      <c r="B154" s="68" t="str">
        <f>VLOOKUP(C154,'[2]SU List with Assignment Master'!$F$2:$G$128,2,FALSE)</f>
        <v>North 2</v>
      </c>
      <c r="C154" s="55" t="s">
        <v>732</v>
      </c>
      <c r="D154" s="55">
        <v>324</v>
      </c>
      <c r="E154" s="55" t="s">
        <v>60</v>
      </c>
      <c r="F154" s="55">
        <v>12</v>
      </c>
      <c r="G154" s="55">
        <v>1332</v>
      </c>
      <c r="H154" s="55">
        <v>950</v>
      </c>
      <c r="I154" s="55">
        <v>1</v>
      </c>
      <c r="J154" s="56">
        <v>2283</v>
      </c>
      <c r="K154" s="59">
        <v>2282</v>
      </c>
      <c r="L154" s="55">
        <v>190.25</v>
      </c>
      <c r="M154" s="59">
        <v>190.2</v>
      </c>
      <c r="N154" s="55">
        <v>11688</v>
      </c>
      <c r="O154" s="55">
        <v>1483.95</v>
      </c>
      <c r="P154" s="55">
        <v>0</v>
      </c>
      <c r="Q154" s="55">
        <v>0</v>
      </c>
      <c r="R154" s="55">
        <v>0</v>
      </c>
      <c r="S154" s="55" t="s">
        <v>64</v>
      </c>
      <c r="T154" s="55" t="s">
        <v>64</v>
      </c>
      <c r="U154" s="55">
        <v>1483.95</v>
      </c>
      <c r="V154" s="55">
        <v>10204.049999999999</v>
      </c>
      <c r="W154" s="55">
        <v>10204.049999999999</v>
      </c>
      <c r="X154" s="55">
        <v>0</v>
      </c>
      <c r="Y154" s="55" t="s">
        <v>64</v>
      </c>
      <c r="Z154" s="55" t="s">
        <v>322</v>
      </c>
      <c r="AA154" s="55">
        <v>1</v>
      </c>
      <c r="AB154" s="55">
        <v>0</v>
      </c>
      <c r="AC154" s="55">
        <v>1</v>
      </c>
      <c r="AD154" s="55" t="s">
        <v>63</v>
      </c>
      <c r="AE154" s="55">
        <v>3</v>
      </c>
      <c r="AF154" s="55">
        <v>0</v>
      </c>
      <c r="AG154" s="55">
        <v>38</v>
      </c>
      <c r="AH154" s="55">
        <v>0</v>
      </c>
      <c r="AI154" s="55">
        <v>1</v>
      </c>
      <c r="AJ154" s="56">
        <v>1</v>
      </c>
      <c r="AK154" s="55">
        <v>123</v>
      </c>
      <c r="AL154" s="55">
        <v>54</v>
      </c>
      <c r="AM154" s="55">
        <v>162</v>
      </c>
      <c r="AN154" s="55">
        <v>828</v>
      </c>
      <c r="AO154" s="55">
        <v>828</v>
      </c>
      <c r="AQ154" s="55" t="s">
        <v>64</v>
      </c>
      <c r="AR154" s="55">
        <v>13</v>
      </c>
      <c r="AS154" s="55">
        <v>9</v>
      </c>
      <c r="AT154" s="55">
        <v>92.307692307692307</v>
      </c>
      <c r="AU154" s="55">
        <v>175.61539999999999</v>
      </c>
      <c r="AV154" s="55">
        <v>148</v>
      </c>
    </row>
    <row r="155" spans="1:48" x14ac:dyDescent="0.25">
      <c r="A155" s="55">
        <v>20416</v>
      </c>
      <c r="B155" s="68" t="str">
        <f>VLOOKUP(C155,'[2]SU List with Assignment Master'!$F$2:$G$128,2,FALSE)</f>
        <v>North 2</v>
      </c>
      <c r="C155" s="55" t="s">
        <v>732</v>
      </c>
      <c r="D155" s="55">
        <v>324</v>
      </c>
      <c r="E155" s="55" t="s">
        <v>19</v>
      </c>
      <c r="F155" s="55">
        <v>6</v>
      </c>
      <c r="G155" s="55">
        <v>660</v>
      </c>
      <c r="H155" s="55">
        <v>842</v>
      </c>
      <c r="I155" s="55">
        <v>0</v>
      </c>
      <c r="J155" s="56">
        <v>1502</v>
      </c>
      <c r="K155" s="59">
        <v>1502</v>
      </c>
      <c r="L155" s="55">
        <v>250.33330000000001</v>
      </c>
      <c r="M155" s="59">
        <v>250.3</v>
      </c>
      <c r="N155" s="55">
        <v>7625</v>
      </c>
      <c r="O155" s="55">
        <v>976.3</v>
      </c>
      <c r="P155" s="55">
        <v>0</v>
      </c>
      <c r="Q155" s="55">
        <v>0</v>
      </c>
      <c r="R155" s="55">
        <v>0</v>
      </c>
      <c r="S155" s="55" t="s">
        <v>64</v>
      </c>
      <c r="T155" s="55" t="s">
        <v>64</v>
      </c>
      <c r="U155" s="55">
        <v>976.3</v>
      </c>
      <c r="V155" s="55">
        <v>6648.7</v>
      </c>
      <c r="W155" s="55">
        <v>6648.7</v>
      </c>
      <c r="X155" s="55">
        <v>0</v>
      </c>
      <c r="Y155" s="55" t="s">
        <v>64</v>
      </c>
      <c r="Z155" s="55" t="s">
        <v>324</v>
      </c>
      <c r="AA155" s="55">
        <v>1</v>
      </c>
      <c r="AB155" s="55">
        <v>0</v>
      </c>
      <c r="AC155" s="55">
        <v>1</v>
      </c>
      <c r="AD155" s="55" t="s">
        <v>63</v>
      </c>
      <c r="AE155" s="55">
        <v>2</v>
      </c>
      <c r="AF155" s="55">
        <v>0</v>
      </c>
      <c r="AG155" s="55">
        <v>32</v>
      </c>
      <c r="AH155" s="55">
        <v>0</v>
      </c>
      <c r="AI155" s="55">
        <v>0</v>
      </c>
      <c r="AJ155" s="56">
        <v>0</v>
      </c>
      <c r="AK155" s="55">
        <v>220</v>
      </c>
      <c r="AL155" s="55">
        <v>126</v>
      </c>
      <c r="AM155" s="55">
        <v>252</v>
      </c>
      <c r="AN155" s="55">
        <v>1294</v>
      </c>
      <c r="AO155" s="55">
        <v>1294</v>
      </c>
      <c r="AQ155" s="55" t="s">
        <v>64</v>
      </c>
      <c r="AR155" s="55">
        <v>7</v>
      </c>
      <c r="AS155" s="55">
        <v>0</v>
      </c>
      <c r="AT155" s="55">
        <v>85.714285714285708</v>
      </c>
      <c r="AU155" s="55">
        <v>214.57140000000001</v>
      </c>
      <c r="AV155" s="55">
        <v>0</v>
      </c>
    </row>
    <row r="156" spans="1:48" x14ac:dyDescent="0.25">
      <c r="A156" s="55">
        <v>90324</v>
      </c>
      <c r="B156" s="68" t="str">
        <f>VLOOKUP(C156,'[2]SU List with Assignment Master'!$F$2:$G$128,2,FALSE)</f>
        <v>North 2</v>
      </c>
      <c r="C156" s="55" t="s">
        <v>732</v>
      </c>
      <c r="D156" s="55">
        <v>324</v>
      </c>
      <c r="E156" s="55" t="s">
        <v>202</v>
      </c>
      <c r="F156" s="55">
        <v>0</v>
      </c>
      <c r="G156" s="55">
        <v>0</v>
      </c>
      <c r="H156" s="55">
        <v>0</v>
      </c>
      <c r="I156" s="55">
        <v>0</v>
      </c>
      <c r="J156" s="56">
        <v>0</v>
      </c>
      <c r="K156" s="59">
        <v>0</v>
      </c>
      <c r="L156" s="55">
        <v>0</v>
      </c>
      <c r="M156" s="59" t="e">
        <v>#DIV/0!</v>
      </c>
      <c r="N156" s="55">
        <v>0</v>
      </c>
      <c r="O156" s="55">
        <v>0</v>
      </c>
      <c r="P156" s="55">
        <v>0</v>
      </c>
      <c r="Q156" s="55">
        <v>0</v>
      </c>
      <c r="R156" s="55">
        <v>0</v>
      </c>
      <c r="S156" s="55" t="s">
        <v>63</v>
      </c>
      <c r="T156" s="55" t="s">
        <v>64</v>
      </c>
      <c r="U156" s="55">
        <v>0</v>
      </c>
      <c r="V156" s="55">
        <v>0</v>
      </c>
      <c r="W156" s="55">
        <v>0</v>
      </c>
      <c r="X156" s="55">
        <v>0</v>
      </c>
      <c r="Y156" s="55" t="s">
        <v>64</v>
      </c>
      <c r="Z156" s="55" t="s">
        <v>324</v>
      </c>
      <c r="AA156" s="55">
        <v>0</v>
      </c>
      <c r="AB156" s="55">
        <v>1</v>
      </c>
      <c r="AC156" s="55">
        <v>1</v>
      </c>
      <c r="AD156" s="55" t="s">
        <v>63</v>
      </c>
      <c r="AE156" s="55">
        <v>0</v>
      </c>
      <c r="AF156" s="55">
        <v>0</v>
      </c>
      <c r="AG156" s="55">
        <v>0</v>
      </c>
      <c r="AH156" s="55">
        <v>0</v>
      </c>
      <c r="AI156" s="55">
        <v>0</v>
      </c>
      <c r="AJ156" s="56">
        <v>0</v>
      </c>
      <c r="AK156" s="55">
        <v>0</v>
      </c>
      <c r="AL156" s="55">
        <v>0</v>
      </c>
      <c r="AM156" s="55">
        <v>0</v>
      </c>
      <c r="AN156" s="55">
        <v>0</v>
      </c>
      <c r="AO156" s="55">
        <v>0</v>
      </c>
      <c r="AQ156" s="55" t="s">
        <v>64</v>
      </c>
      <c r="AR156" s="55">
        <v>0</v>
      </c>
      <c r="AS156" s="55">
        <v>0</v>
      </c>
      <c r="AT156" s="55">
        <v>0</v>
      </c>
      <c r="AU156" s="55">
        <v>0</v>
      </c>
      <c r="AV156" s="55">
        <v>0</v>
      </c>
    </row>
    <row r="157" spans="1:48" x14ac:dyDescent="0.25">
      <c r="A157" s="55">
        <v>85103</v>
      </c>
      <c r="B157" s="68" t="str">
        <f>VLOOKUP(C157,'[2]SU List with Assignment Master'!$F$2:$G$128,2,FALSE)</f>
        <v>North 1</v>
      </c>
      <c r="C157" s="55" t="s">
        <v>110</v>
      </c>
      <c r="D157" s="55">
        <v>160</v>
      </c>
      <c r="E157" s="55" t="s">
        <v>60</v>
      </c>
      <c r="F157" s="55">
        <v>5</v>
      </c>
      <c r="G157" s="55">
        <v>396</v>
      </c>
      <c r="H157" s="55">
        <v>938</v>
      </c>
      <c r="I157" s="55">
        <v>6</v>
      </c>
      <c r="J157" s="56">
        <v>1340</v>
      </c>
      <c r="K157" s="59">
        <v>1334</v>
      </c>
      <c r="L157" s="55">
        <v>268</v>
      </c>
      <c r="M157" s="59">
        <v>266.8</v>
      </c>
      <c r="N157" s="55">
        <v>6909</v>
      </c>
      <c r="O157" s="55">
        <v>871</v>
      </c>
      <c r="P157" s="55">
        <v>0</v>
      </c>
      <c r="Q157" s="55">
        <v>0</v>
      </c>
      <c r="R157" s="55">
        <v>0</v>
      </c>
      <c r="S157" s="55" t="s">
        <v>64</v>
      </c>
      <c r="T157" s="55" t="s">
        <v>64</v>
      </c>
      <c r="U157" s="55">
        <v>871</v>
      </c>
      <c r="V157" s="55">
        <v>6038</v>
      </c>
      <c r="W157" s="55">
        <v>6038</v>
      </c>
      <c r="X157" s="55">
        <v>0</v>
      </c>
      <c r="Y157" s="55" t="s">
        <v>64</v>
      </c>
      <c r="Z157" s="55" t="s">
        <v>327</v>
      </c>
      <c r="AA157" s="55">
        <v>1</v>
      </c>
      <c r="AB157" s="55">
        <v>0</v>
      </c>
      <c r="AC157" s="55">
        <v>1</v>
      </c>
      <c r="AD157" s="55" t="s">
        <v>63</v>
      </c>
      <c r="AE157" s="55">
        <v>3</v>
      </c>
      <c r="AF157" s="55">
        <v>0</v>
      </c>
      <c r="AG157" s="55">
        <v>110</v>
      </c>
      <c r="AH157" s="55">
        <v>0</v>
      </c>
      <c r="AI157" s="55">
        <v>6</v>
      </c>
      <c r="AJ157" s="56">
        <v>6</v>
      </c>
      <c r="AK157" s="55">
        <v>175</v>
      </c>
      <c r="AL157" s="55">
        <v>97</v>
      </c>
      <c r="AM157" s="55">
        <v>291</v>
      </c>
      <c r="AN157" s="55">
        <v>1488</v>
      </c>
      <c r="AO157" s="55">
        <v>1488</v>
      </c>
      <c r="AQ157" s="55" t="s">
        <v>64</v>
      </c>
      <c r="AR157" s="55">
        <v>6</v>
      </c>
      <c r="AS157" s="55">
        <v>1</v>
      </c>
      <c r="AT157" s="55">
        <v>83.333333333333329</v>
      </c>
      <c r="AU157" s="55">
        <v>223.33330000000001</v>
      </c>
      <c r="AV157" s="55">
        <v>396</v>
      </c>
    </row>
    <row r="158" spans="1:48" x14ac:dyDescent="0.25">
      <c r="A158" s="55">
        <v>85104</v>
      </c>
      <c r="B158" s="68" t="str">
        <f>VLOOKUP(C158,'[2]SU List with Assignment Master'!$F$2:$G$128,2,FALSE)</f>
        <v>North 1</v>
      </c>
      <c r="C158" s="55" t="s">
        <v>110</v>
      </c>
      <c r="D158" s="55">
        <v>160</v>
      </c>
      <c r="E158" s="55" t="s">
        <v>60</v>
      </c>
      <c r="F158" s="55">
        <v>6</v>
      </c>
      <c r="G158" s="55">
        <v>1908</v>
      </c>
      <c r="H158" s="55">
        <v>282</v>
      </c>
      <c r="I158" s="55">
        <v>30</v>
      </c>
      <c r="J158" s="56">
        <v>2220</v>
      </c>
      <c r="K158" s="59">
        <v>2190</v>
      </c>
      <c r="L158" s="55">
        <v>370</v>
      </c>
      <c r="M158" s="59">
        <v>365</v>
      </c>
      <c r="N158" s="55">
        <v>11368</v>
      </c>
      <c r="O158" s="55">
        <v>1443</v>
      </c>
      <c r="P158" s="55">
        <v>0</v>
      </c>
      <c r="Q158" s="55">
        <v>0</v>
      </c>
      <c r="R158" s="55">
        <v>44.4</v>
      </c>
      <c r="S158" s="55" t="s">
        <v>64</v>
      </c>
      <c r="T158" s="55" t="s">
        <v>63</v>
      </c>
      <c r="U158" s="55">
        <v>1487.4</v>
      </c>
      <c r="V158" s="55">
        <v>9880.6</v>
      </c>
      <c r="W158" s="55">
        <v>9880.6</v>
      </c>
      <c r="X158" s="55">
        <v>0</v>
      </c>
      <c r="Y158" s="55" t="s">
        <v>64</v>
      </c>
      <c r="Z158" s="55" t="s">
        <v>328</v>
      </c>
      <c r="AA158" s="55">
        <v>1</v>
      </c>
      <c r="AB158" s="55">
        <v>0</v>
      </c>
      <c r="AC158" s="55">
        <v>1</v>
      </c>
      <c r="AD158" s="55" t="s">
        <v>63</v>
      </c>
      <c r="AE158" s="55">
        <v>3</v>
      </c>
      <c r="AF158" s="55">
        <v>0</v>
      </c>
      <c r="AG158" s="55">
        <v>30</v>
      </c>
      <c r="AH158" s="55">
        <v>0</v>
      </c>
      <c r="AI158" s="55">
        <v>5</v>
      </c>
      <c r="AJ158" s="56">
        <v>5</v>
      </c>
      <c r="AK158" s="55">
        <v>367</v>
      </c>
      <c r="AL158" s="55">
        <v>134</v>
      </c>
      <c r="AM158" s="55">
        <v>402</v>
      </c>
      <c r="AN158" s="55">
        <v>2045</v>
      </c>
      <c r="AO158" s="55">
        <v>2045</v>
      </c>
      <c r="AP158" s="55">
        <v>0</v>
      </c>
      <c r="AQ158" s="55" t="s">
        <v>64</v>
      </c>
      <c r="AR158" s="55">
        <v>7</v>
      </c>
      <c r="AS158" s="55">
        <v>6</v>
      </c>
      <c r="AT158" s="55">
        <v>85.714285714285708</v>
      </c>
      <c r="AU158" s="55">
        <v>317.1429</v>
      </c>
      <c r="AV158" s="55">
        <v>318</v>
      </c>
    </row>
    <row r="159" spans="1:48" x14ac:dyDescent="0.25">
      <c r="A159" s="55">
        <v>85109</v>
      </c>
      <c r="B159" s="68" t="str">
        <f>VLOOKUP(C159,'[2]SU List with Assignment Master'!$F$2:$G$128,2,FALSE)</f>
        <v>North 1</v>
      </c>
      <c r="C159" s="55" t="s">
        <v>110</v>
      </c>
      <c r="D159" s="55">
        <v>160</v>
      </c>
      <c r="E159" s="55" t="s">
        <v>60</v>
      </c>
      <c r="F159" s="55">
        <v>4</v>
      </c>
      <c r="G159" s="55">
        <v>564</v>
      </c>
      <c r="H159" s="55">
        <v>835</v>
      </c>
      <c r="I159" s="55">
        <v>26</v>
      </c>
      <c r="J159" s="56">
        <v>1425</v>
      </c>
      <c r="K159" s="59">
        <v>1399</v>
      </c>
      <c r="L159" s="55">
        <v>356.25</v>
      </c>
      <c r="M159" s="59">
        <v>349.8</v>
      </c>
      <c r="N159" s="55">
        <v>7253</v>
      </c>
      <c r="O159" s="55">
        <v>926.25</v>
      </c>
      <c r="P159" s="55">
        <v>0</v>
      </c>
      <c r="Q159" s="55">
        <v>0</v>
      </c>
      <c r="R159" s="55">
        <v>28.5</v>
      </c>
      <c r="S159" s="55" t="s">
        <v>64</v>
      </c>
      <c r="T159" s="55" t="s">
        <v>63</v>
      </c>
      <c r="U159" s="55">
        <v>954.75</v>
      </c>
      <c r="V159" s="55">
        <v>6298.25</v>
      </c>
      <c r="W159" s="55">
        <v>6298.25</v>
      </c>
      <c r="X159" s="55">
        <v>0</v>
      </c>
      <c r="Y159" s="55" t="s">
        <v>64</v>
      </c>
      <c r="Z159" s="55" t="s">
        <v>329</v>
      </c>
      <c r="AA159" s="55">
        <v>1</v>
      </c>
      <c r="AB159" s="55">
        <v>0</v>
      </c>
      <c r="AC159" s="55">
        <v>1</v>
      </c>
      <c r="AD159" s="55" t="s">
        <v>63</v>
      </c>
      <c r="AE159" s="55">
        <v>3</v>
      </c>
      <c r="AF159" s="55">
        <v>0</v>
      </c>
      <c r="AG159" s="55">
        <v>61</v>
      </c>
      <c r="AH159" s="55">
        <v>0</v>
      </c>
      <c r="AI159" s="55">
        <v>26</v>
      </c>
      <c r="AJ159" s="56">
        <v>26</v>
      </c>
      <c r="AK159" s="55">
        <v>267</v>
      </c>
      <c r="AL159" s="55">
        <v>118</v>
      </c>
      <c r="AM159" s="55">
        <v>354</v>
      </c>
      <c r="AN159" s="55">
        <v>1793</v>
      </c>
      <c r="AO159" s="55">
        <v>1793</v>
      </c>
      <c r="AQ159" s="55" t="s">
        <v>64</v>
      </c>
      <c r="AR159" s="55">
        <v>6</v>
      </c>
      <c r="AS159" s="55">
        <v>2</v>
      </c>
      <c r="AT159" s="55">
        <v>66.666666666666671</v>
      </c>
      <c r="AU159" s="55">
        <v>237.5</v>
      </c>
      <c r="AV159" s="55">
        <v>282</v>
      </c>
    </row>
    <row r="160" spans="1:48" x14ac:dyDescent="0.25">
      <c r="A160" s="55">
        <v>85112</v>
      </c>
      <c r="B160" s="68" t="str">
        <f>VLOOKUP(C160,'[2]SU List with Assignment Master'!$F$2:$G$128,2,FALSE)</f>
        <v>North 1</v>
      </c>
      <c r="C160" s="55" t="s">
        <v>110</v>
      </c>
      <c r="D160" s="55">
        <v>160</v>
      </c>
      <c r="E160" s="55" t="s">
        <v>60</v>
      </c>
      <c r="F160" s="55">
        <v>6</v>
      </c>
      <c r="G160" s="55">
        <v>1824</v>
      </c>
      <c r="H160" s="55">
        <v>722</v>
      </c>
      <c r="I160" s="55">
        <v>29</v>
      </c>
      <c r="J160" s="56">
        <v>2575</v>
      </c>
      <c r="K160" s="59">
        <v>2546</v>
      </c>
      <c r="L160" s="55">
        <v>429.16669999999999</v>
      </c>
      <c r="M160" s="59">
        <v>424.3</v>
      </c>
      <c r="N160" s="55">
        <v>13196</v>
      </c>
      <c r="O160" s="55">
        <v>1673.75</v>
      </c>
      <c r="P160" s="55">
        <v>0</v>
      </c>
      <c r="Q160" s="55">
        <v>0</v>
      </c>
      <c r="R160" s="55">
        <v>51.5</v>
      </c>
      <c r="S160" s="55" t="s">
        <v>64</v>
      </c>
      <c r="T160" s="55" t="s">
        <v>63</v>
      </c>
      <c r="U160" s="55">
        <v>1725.25</v>
      </c>
      <c r="V160" s="55">
        <v>11470.75</v>
      </c>
      <c r="W160" s="55">
        <v>11470.75</v>
      </c>
      <c r="X160" s="55">
        <v>0</v>
      </c>
      <c r="Y160" s="55" t="s">
        <v>64</v>
      </c>
      <c r="Z160" s="55" t="s">
        <v>330</v>
      </c>
      <c r="AA160" s="55">
        <v>1</v>
      </c>
      <c r="AB160" s="55">
        <v>0</v>
      </c>
      <c r="AC160" s="55">
        <v>1</v>
      </c>
      <c r="AD160" s="55" t="s">
        <v>63</v>
      </c>
      <c r="AE160" s="55">
        <v>5</v>
      </c>
      <c r="AF160" s="55">
        <v>0</v>
      </c>
      <c r="AG160" s="55">
        <v>74</v>
      </c>
      <c r="AH160" s="55">
        <v>0</v>
      </c>
      <c r="AI160" s="55">
        <v>4</v>
      </c>
      <c r="AJ160" s="56">
        <v>4</v>
      </c>
      <c r="AK160" s="55">
        <v>828</v>
      </c>
      <c r="AL160" s="55">
        <v>181.2</v>
      </c>
      <c r="AM160" s="55">
        <v>906</v>
      </c>
      <c r="AN160" s="55">
        <v>4640</v>
      </c>
      <c r="AO160" s="55">
        <v>4640</v>
      </c>
      <c r="AP160" s="55">
        <v>1824</v>
      </c>
      <c r="AQ160" s="55" t="s">
        <v>64</v>
      </c>
      <c r="AR160" s="55">
        <v>11</v>
      </c>
      <c r="AS160" s="55">
        <v>6</v>
      </c>
      <c r="AT160" s="55">
        <v>54.545454545454547</v>
      </c>
      <c r="AU160" s="55">
        <v>234.0909</v>
      </c>
      <c r="AV160" s="55">
        <v>304</v>
      </c>
    </row>
    <row r="161" spans="1:48" x14ac:dyDescent="0.25">
      <c r="A161" s="55">
        <v>85114</v>
      </c>
      <c r="B161" s="68" t="str">
        <f>VLOOKUP(C161,'[2]SU List with Assignment Master'!$F$2:$G$128,2,FALSE)</f>
        <v>North 1</v>
      </c>
      <c r="C161" s="55" t="s">
        <v>110</v>
      </c>
      <c r="D161" s="55">
        <v>160</v>
      </c>
      <c r="E161" s="55" t="s">
        <v>18</v>
      </c>
      <c r="F161" s="55">
        <v>7</v>
      </c>
      <c r="G161" s="55">
        <v>3132</v>
      </c>
      <c r="H161" s="55">
        <v>227</v>
      </c>
      <c r="I161" s="55">
        <v>10</v>
      </c>
      <c r="J161" s="56">
        <v>3369</v>
      </c>
      <c r="K161" s="59">
        <v>3359</v>
      </c>
      <c r="L161" s="55">
        <v>481.28570000000002</v>
      </c>
      <c r="M161" s="59">
        <v>479.9</v>
      </c>
      <c r="N161" s="55">
        <v>17261</v>
      </c>
      <c r="O161" s="55">
        <v>2189.85</v>
      </c>
      <c r="P161" s="55">
        <v>0</v>
      </c>
      <c r="Q161" s="55">
        <v>0</v>
      </c>
      <c r="R161" s="55">
        <v>67.38</v>
      </c>
      <c r="S161" s="55" t="s">
        <v>64</v>
      </c>
      <c r="T161" s="55" t="s">
        <v>63</v>
      </c>
      <c r="U161" s="55">
        <v>2257.23</v>
      </c>
      <c r="V161" s="55">
        <v>15003.77</v>
      </c>
      <c r="W161" s="55">
        <v>15003.77</v>
      </c>
      <c r="X161" s="55">
        <v>0</v>
      </c>
      <c r="Y161" s="55" t="s">
        <v>64</v>
      </c>
      <c r="Z161" s="55" t="s">
        <v>331</v>
      </c>
      <c r="AA161" s="55">
        <v>1</v>
      </c>
      <c r="AB161" s="55">
        <v>0</v>
      </c>
      <c r="AC161" s="55">
        <v>1</v>
      </c>
      <c r="AD161" s="55" t="s">
        <v>63</v>
      </c>
      <c r="AE161" s="55">
        <v>7</v>
      </c>
      <c r="AF161" s="55">
        <v>0</v>
      </c>
      <c r="AG161" s="55">
        <v>86</v>
      </c>
      <c r="AH161" s="55">
        <v>0</v>
      </c>
      <c r="AI161" s="55">
        <v>10</v>
      </c>
      <c r="AJ161" s="56">
        <v>10</v>
      </c>
      <c r="AK161" s="55">
        <v>661</v>
      </c>
      <c r="AL161" s="55">
        <v>108.1429</v>
      </c>
      <c r="AM161" s="55">
        <v>757</v>
      </c>
      <c r="AN161" s="55">
        <v>3876</v>
      </c>
      <c r="AO161" s="55">
        <v>3876</v>
      </c>
      <c r="AQ161" s="55" t="s">
        <v>64</v>
      </c>
      <c r="AR161" s="55">
        <v>7</v>
      </c>
      <c r="AS161" s="55">
        <v>7</v>
      </c>
      <c r="AT161" s="55">
        <v>100</v>
      </c>
      <c r="AU161" s="55">
        <v>481.28570000000002</v>
      </c>
      <c r="AV161" s="55">
        <v>447.42860000000002</v>
      </c>
    </row>
    <row r="162" spans="1:48" x14ac:dyDescent="0.25">
      <c r="A162" s="55">
        <v>85120</v>
      </c>
      <c r="B162" s="68" t="str">
        <f>VLOOKUP(C162,'[2]SU List with Assignment Master'!$F$2:$G$128,2,FALSE)</f>
        <v>North 1</v>
      </c>
      <c r="C162" s="55" t="s">
        <v>110</v>
      </c>
      <c r="D162" s="55">
        <v>160</v>
      </c>
      <c r="E162" s="55" t="s">
        <v>60</v>
      </c>
      <c r="F162" s="55">
        <v>12</v>
      </c>
      <c r="G162" s="55">
        <v>3780</v>
      </c>
      <c r="H162" s="55">
        <v>2143</v>
      </c>
      <c r="I162" s="55">
        <v>77</v>
      </c>
      <c r="J162" s="56">
        <v>6000</v>
      </c>
      <c r="K162" s="59">
        <v>5923</v>
      </c>
      <c r="L162" s="55">
        <v>500</v>
      </c>
      <c r="M162" s="59">
        <v>493.6</v>
      </c>
      <c r="N162" s="55">
        <v>30585</v>
      </c>
      <c r="O162" s="55">
        <v>3900</v>
      </c>
      <c r="P162" s="55">
        <v>0</v>
      </c>
      <c r="Q162" s="55">
        <v>0</v>
      </c>
      <c r="R162" s="55">
        <v>120</v>
      </c>
      <c r="S162" s="55" t="s">
        <v>64</v>
      </c>
      <c r="T162" s="55" t="s">
        <v>63</v>
      </c>
      <c r="U162" s="55">
        <v>4020</v>
      </c>
      <c r="V162" s="55">
        <v>26565</v>
      </c>
      <c r="W162" s="55">
        <v>26565</v>
      </c>
      <c r="X162" s="55">
        <v>0</v>
      </c>
      <c r="Y162" s="55" t="s">
        <v>64</v>
      </c>
      <c r="Z162" s="55" t="s">
        <v>332</v>
      </c>
      <c r="AA162" s="55">
        <v>1</v>
      </c>
      <c r="AB162" s="55">
        <v>0</v>
      </c>
      <c r="AC162" s="55">
        <v>1</v>
      </c>
      <c r="AD162" s="55" t="s">
        <v>63</v>
      </c>
      <c r="AE162" s="55">
        <v>11</v>
      </c>
      <c r="AF162" s="55">
        <v>0</v>
      </c>
      <c r="AG162" s="55">
        <v>244</v>
      </c>
      <c r="AH162" s="55">
        <v>0</v>
      </c>
      <c r="AI162" s="55">
        <v>43</v>
      </c>
      <c r="AJ162" s="56">
        <v>43</v>
      </c>
      <c r="AK162" s="55">
        <v>1448</v>
      </c>
      <c r="AL162" s="55">
        <v>157.72730000000001</v>
      </c>
      <c r="AM162" s="55">
        <v>1735</v>
      </c>
      <c r="AN162" s="55">
        <v>8854</v>
      </c>
      <c r="AO162" s="55">
        <v>8854</v>
      </c>
      <c r="AP162" s="55">
        <v>5000</v>
      </c>
      <c r="AQ162" s="55" t="s">
        <v>64</v>
      </c>
      <c r="AR162" s="55">
        <v>15</v>
      </c>
      <c r="AS162" s="55">
        <v>9</v>
      </c>
      <c r="AT162" s="55">
        <v>80</v>
      </c>
      <c r="AU162" s="55">
        <v>400</v>
      </c>
      <c r="AV162" s="55">
        <v>420</v>
      </c>
    </row>
    <row r="163" spans="1:48" x14ac:dyDescent="0.25">
      <c r="A163" s="55">
        <v>86591</v>
      </c>
      <c r="B163" s="68" t="str">
        <f>VLOOKUP(C163,'[2]SU List with Assignment Master'!$F$2:$G$128,2,FALSE)</f>
        <v>North 1</v>
      </c>
      <c r="C163" s="55" t="s">
        <v>110</v>
      </c>
      <c r="D163" s="55">
        <v>160</v>
      </c>
      <c r="E163" s="55" t="s">
        <v>21</v>
      </c>
      <c r="F163" s="55">
        <v>0</v>
      </c>
      <c r="G163" s="55">
        <v>0</v>
      </c>
      <c r="H163" s="55">
        <v>0</v>
      </c>
      <c r="I163" s="55">
        <v>0</v>
      </c>
      <c r="J163" s="56">
        <v>0</v>
      </c>
      <c r="K163" s="59">
        <v>0</v>
      </c>
      <c r="L163" s="55">
        <v>0</v>
      </c>
      <c r="M163" s="59" t="e">
        <v>#DIV/0!</v>
      </c>
      <c r="N163" s="55">
        <v>0</v>
      </c>
      <c r="O163" s="55">
        <v>0</v>
      </c>
      <c r="P163" s="55">
        <v>0</v>
      </c>
      <c r="Q163" s="55">
        <v>0</v>
      </c>
      <c r="R163" s="55">
        <v>0</v>
      </c>
      <c r="S163" s="55" t="s">
        <v>64</v>
      </c>
      <c r="T163" s="55" t="s">
        <v>64</v>
      </c>
      <c r="U163" s="55">
        <v>0</v>
      </c>
      <c r="V163" s="55">
        <v>0</v>
      </c>
      <c r="W163" s="55">
        <v>0</v>
      </c>
      <c r="X163" s="55">
        <v>0</v>
      </c>
      <c r="Y163" s="55" t="s">
        <v>64</v>
      </c>
      <c r="Z163" s="55" t="s">
        <v>333</v>
      </c>
      <c r="AA163" s="55">
        <v>0</v>
      </c>
      <c r="AB163" s="55">
        <v>1</v>
      </c>
      <c r="AC163" s="55">
        <v>1</v>
      </c>
      <c r="AD163" s="55" t="s">
        <v>63</v>
      </c>
      <c r="AE163" s="55">
        <v>0</v>
      </c>
      <c r="AF163" s="55">
        <v>0</v>
      </c>
      <c r="AG163" s="55">
        <v>0</v>
      </c>
      <c r="AH163" s="55">
        <v>0</v>
      </c>
      <c r="AI163" s="55">
        <v>0</v>
      </c>
      <c r="AJ163" s="56">
        <v>0</v>
      </c>
      <c r="AK163" s="55">
        <v>0</v>
      </c>
      <c r="AL163" s="55">
        <v>0</v>
      </c>
      <c r="AM163" s="55">
        <v>0</v>
      </c>
      <c r="AN163" s="55">
        <v>0</v>
      </c>
      <c r="AO163" s="55">
        <v>0</v>
      </c>
      <c r="AQ163" s="55" t="s">
        <v>64</v>
      </c>
      <c r="AR163" s="55">
        <v>3</v>
      </c>
      <c r="AS163" s="55">
        <v>0</v>
      </c>
      <c r="AT163" s="55">
        <v>0</v>
      </c>
      <c r="AU163" s="55">
        <v>0</v>
      </c>
      <c r="AV163" s="55">
        <v>0</v>
      </c>
    </row>
    <row r="164" spans="1:48" x14ac:dyDescent="0.25">
      <c r="A164" s="55">
        <v>86703</v>
      </c>
      <c r="B164" s="68" t="str">
        <f>VLOOKUP(C164,'[2]SU List with Assignment Master'!$F$2:$G$128,2,FALSE)</f>
        <v>North 1</v>
      </c>
      <c r="C164" s="55" t="s">
        <v>110</v>
      </c>
      <c r="D164" s="55">
        <v>160</v>
      </c>
      <c r="E164" s="55" t="s">
        <v>24</v>
      </c>
      <c r="F164" s="55">
        <v>4</v>
      </c>
      <c r="G164" s="55">
        <v>1452</v>
      </c>
      <c r="H164" s="55">
        <v>279</v>
      </c>
      <c r="I164" s="55">
        <v>27</v>
      </c>
      <c r="J164" s="56">
        <v>1758</v>
      </c>
      <c r="K164" s="59">
        <v>1731</v>
      </c>
      <c r="L164" s="55">
        <v>439.5</v>
      </c>
      <c r="M164" s="59">
        <v>432.8</v>
      </c>
      <c r="N164" s="55">
        <v>8996</v>
      </c>
      <c r="O164" s="55">
        <v>1142.7</v>
      </c>
      <c r="P164" s="55">
        <v>0</v>
      </c>
      <c r="Q164" s="55">
        <v>0</v>
      </c>
      <c r="R164" s="55">
        <v>35.159999999999997</v>
      </c>
      <c r="S164" s="55" t="s">
        <v>64</v>
      </c>
      <c r="T164" s="55" t="s">
        <v>63</v>
      </c>
      <c r="U164" s="55">
        <v>1177.8599999999999</v>
      </c>
      <c r="V164" s="55">
        <v>7818.14</v>
      </c>
      <c r="W164" s="55">
        <v>7818.14</v>
      </c>
      <c r="X164" s="55">
        <v>0</v>
      </c>
      <c r="Y164" s="55" t="s">
        <v>64</v>
      </c>
      <c r="Z164" s="55" t="s">
        <v>334</v>
      </c>
      <c r="AA164" s="55">
        <v>1</v>
      </c>
      <c r="AB164" s="55">
        <v>0</v>
      </c>
      <c r="AC164" s="55">
        <v>1</v>
      </c>
      <c r="AD164" s="55" t="s">
        <v>63</v>
      </c>
      <c r="AE164" s="55">
        <v>4</v>
      </c>
      <c r="AF164" s="55">
        <v>0</v>
      </c>
      <c r="AG164" s="55">
        <v>48</v>
      </c>
      <c r="AH164" s="55">
        <v>0</v>
      </c>
      <c r="AI164" s="55">
        <v>27</v>
      </c>
      <c r="AJ164" s="56">
        <v>27</v>
      </c>
      <c r="AK164" s="55">
        <v>529</v>
      </c>
      <c r="AL164" s="55">
        <v>151</v>
      </c>
      <c r="AM164" s="55">
        <v>604</v>
      </c>
      <c r="AN164" s="55">
        <v>3081</v>
      </c>
      <c r="AO164" s="55">
        <v>3081</v>
      </c>
      <c r="AQ164" s="55" t="s">
        <v>64</v>
      </c>
      <c r="AR164" s="55">
        <v>4</v>
      </c>
      <c r="AS164" s="55">
        <v>4</v>
      </c>
      <c r="AT164" s="55">
        <v>100</v>
      </c>
      <c r="AU164" s="55">
        <v>439.5</v>
      </c>
      <c r="AV164" s="55">
        <v>363</v>
      </c>
    </row>
    <row r="165" spans="1:48" x14ac:dyDescent="0.25">
      <c r="A165" s="55">
        <v>86710</v>
      </c>
      <c r="B165" s="68" t="str">
        <f>VLOOKUP(C165,'[2]SU List with Assignment Master'!$F$2:$G$128,2,FALSE)</f>
        <v>North 1</v>
      </c>
      <c r="C165" s="55" t="s">
        <v>110</v>
      </c>
      <c r="D165" s="55">
        <v>160</v>
      </c>
      <c r="E165" s="55" t="s">
        <v>18</v>
      </c>
      <c r="F165" s="55">
        <v>8</v>
      </c>
      <c r="G165" s="55">
        <v>8244</v>
      </c>
      <c r="H165" s="55">
        <v>2448</v>
      </c>
      <c r="I165" s="55">
        <v>92</v>
      </c>
      <c r="J165" s="56">
        <v>10784</v>
      </c>
      <c r="K165" s="59">
        <v>10692</v>
      </c>
      <c r="L165" s="55">
        <v>1348</v>
      </c>
      <c r="M165" s="59">
        <v>1336.5</v>
      </c>
      <c r="N165" s="55">
        <v>55107</v>
      </c>
      <c r="O165" s="55">
        <v>7009.6</v>
      </c>
      <c r="P165" s="55">
        <v>0</v>
      </c>
      <c r="Q165" s="55">
        <v>0</v>
      </c>
      <c r="R165" s="55">
        <v>215.68</v>
      </c>
      <c r="S165" s="55" t="s">
        <v>64</v>
      </c>
      <c r="T165" s="55" t="s">
        <v>63</v>
      </c>
      <c r="U165" s="55">
        <v>7225.28</v>
      </c>
      <c r="V165" s="55">
        <v>47881.72</v>
      </c>
      <c r="W165" s="55">
        <v>47881.72</v>
      </c>
      <c r="X165" s="55">
        <v>0</v>
      </c>
      <c r="Y165" s="55" t="s">
        <v>64</v>
      </c>
      <c r="Z165" s="55" t="s">
        <v>335</v>
      </c>
      <c r="AA165" s="55">
        <v>1</v>
      </c>
      <c r="AB165" s="55">
        <v>0</v>
      </c>
      <c r="AC165" s="55">
        <v>1</v>
      </c>
      <c r="AD165" s="55" t="s">
        <v>63</v>
      </c>
      <c r="AE165" s="55">
        <v>8</v>
      </c>
      <c r="AF165" s="55">
        <v>0</v>
      </c>
      <c r="AG165" s="55">
        <v>207</v>
      </c>
      <c r="AH165" s="55">
        <v>0</v>
      </c>
      <c r="AI165" s="55">
        <v>68</v>
      </c>
      <c r="AJ165" s="56">
        <v>68</v>
      </c>
      <c r="AK165" s="55">
        <v>2916</v>
      </c>
      <c r="AL165" s="55">
        <v>398.875</v>
      </c>
      <c r="AM165" s="55">
        <v>3191</v>
      </c>
      <c r="AN165" s="55">
        <v>16338</v>
      </c>
      <c r="AO165" s="55">
        <v>16338</v>
      </c>
      <c r="AQ165" s="55" t="s">
        <v>64</v>
      </c>
      <c r="AR165" s="55">
        <v>8</v>
      </c>
      <c r="AS165" s="55">
        <v>8</v>
      </c>
      <c r="AT165" s="55">
        <v>100</v>
      </c>
      <c r="AU165" s="55">
        <v>1348</v>
      </c>
      <c r="AV165" s="55">
        <v>1030.5</v>
      </c>
    </row>
    <row r="166" spans="1:48" x14ac:dyDescent="0.25">
      <c r="A166" s="55">
        <v>86713</v>
      </c>
      <c r="B166" s="68" t="str">
        <f>VLOOKUP(C166,'[2]SU List with Assignment Master'!$F$2:$G$128,2,FALSE)</f>
        <v>North 1</v>
      </c>
      <c r="C166" s="55" t="s">
        <v>110</v>
      </c>
      <c r="D166" s="55">
        <v>160</v>
      </c>
      <c r="E166" s="55" t="s">
        <v>60</v>
      </c>
      <c r="F166" s="55">
        <v>11</v>
      </c>
      <c r="G166" s="55">
        <v>948</v>
      </c>
      <c r="H166" s="55">
        <v>878</v>
      </c>
      <c r="I166" s="55">
        <v>4</v>
      </c>
      <c r="J166" s="56">
        <v>1830</v>
      </c>
      <c r="K166" s="59">
        <v>1826</v>
      </c>
      <c r="L166" s="55">
        <v>166.36359999999999</v>
      </c>
      <c r="M166" s="59">
        <v>166</v>
      </c>
      <c r="N166" s="55">
        <v>9357</v>
      </c>
      <c r="O166" s="55">
        <v>1189.5</v>
      </c>
      <c r="P166" s="55">
        <v>0</v>
      </c>
      <c r="Q166" s="55">
        <v>0</v>
      </c>
      <c r="R166" s="55">
        <v>36.6</v>
      </c>
      <c r="S166" s="55" t="s">
        <v>64</v>
      </c>
      <c r="T166" s="55" t="s">
        <v>63</v>
      </c>
      <c r="U166" s="55">
        <v>1226.0999999999999</v>
      </c>
      <c r="V166" s="55">
        <v>8130.9</v>
      </c>
      <c r="W166" s="55">
        <v>8130.9</v>
      </c>
      <c r="X166" s="55">
        <v>0</v>
      </c>
      <c r="Y166" s="55" t="s">
        <v>64</v>
      </c>
      <c r="Z166" s="55" t="s">
        <v>336</v>
      </c>
      <c r="AA166" s="55">
        <v>1</v>
      </c>
      <c r="AB166" s="55">
        <v>0</v>
      </c>
      <c r="AC166" s="55">
        <v>1</v>
      </c>
      <c r="AD166" s="55" t="s">
        <v>63</v>
      </c>
      <c r="AE166" s="55">
        <v>6</v>
      </c>
      <c r="AF166" s="55">
        <v>0</v>
      </c>
      <c r="AG166" s="55">
        <v>47</v>
      </c>
      <c r="AH166" s="55">
        <v>0</v>
      </c>
      <c r="AI166" s="55">
        <v>4</v>
      </c>
      <c r="AJ166" s="56">
        <v>4</v>
      </c>
      <c r="AK166" s="55">
        <v>168</v>
      </c>
      <c r="AL166" s="55">
        <v>36.5</v>
      </c>
      <c r="AM166" s="55">
        <v>219</v>
      </c>
      <c r="AN166" s="55">
        <v>1114</v>
      </c>
      <c r="AO166" s="55">
        <v>1114</v>
      </c>
      <c r="AQ166" s="55" t="s">
        <v>64</v>
      </c>
      <c r="AR166" s="55">
        <v>17</v>
      </c>
      <c r="AS166" s="55">
        <v>9</v>
      </c>
      <c r="AT166" s="55">
        <v>64.705882352941174</v>
      </c>
      <c r="AU166" s="55">
        <v>107.64709999999999</v>
      </c>
      <c r="AV166" s="55">
        <v>105.33329999999999</v>
      </c>
    </row>
    <row r="167" spans="1:48" x14ac:dyDescent="0.25">
      <c r="A167" s="55">
        <v>86722</v>
      </c>
      <c r="B167" s="68" t="str">
        <f>VLOOKUP(C167,'[2]SU List with Assignment Master'!$F$2:$G$128,2,FALSE)</f>
        <v>North 1</v>
      </c>
      <c r="C167" s="55" t="s">
        <v>110</v>
      </c>
      <c r="D167" s="55">
        <v>160</v>
      </c>
      <c r="E167" s="55" t="s">
        <v>60</v>
      </c>
      <c r="F167" s="55">
        <v>10</v>
      </c>
      <c r="G167" s="55">
        <v>2460</v>
      </c>
      <c r="H167" s="55">
        <v>1473</v>
      </c>
      <c r="I167" s="55">
        <v>28</v>
      </c>
      <c r="J167" s="56">
        <v>3961</v>
      </c>
      <c r="K167" s="59">
        <v>3933</v>
      </c>
      <c r="L167" s="55">
        <v>396.1</v>
      </c>
      <c r="M167" s="59">
        <v>393.3</v>
      </c>
      <c r="N167" s="55">
        <v>20378</v>
      </c>
      <c r="O167" s="55">
        <v>2574.65</v>
      </c>
      <c r="P167" s="55">
        <v>0</v>
      </c>
      <c r="Q167" s="55">
        <v>0</v>
      </c>
      <c r="R167" s="55">
        <v>79.22</v>
      </c>
      <c r="S167" s="55" t="s">
        <v>64</v>
      </c>
      <c r="T167" s="55" t="s">
        <v>63</v>
      </c>
      <c r="U167" s="55">
        <v>2653.87</v>
      </c>
      <c r="V167" s="55">
        <v>17724.13</v>
      </c>
      <c r="W167" s="55">
        <v>17724.13</v>
      </c>
      <c r="X167" s="55">
        <v>0</v>
      </c>
      <c r="Y167" s="55" t="s">
        <v>64</v>
      </c>
      <c r="Z167" s="55" t="s">
        <v>337</v>
      </c>
      <c r="AA167" s="55">
        <v>1</v>
      </c>
      <c r="AB167" s="55">
        <v>0</v>
      </c>
      <c r="AC167" s="55">
        <v>1</v>
      </c>
      <c r="AD167" s="55" t="s">
        <v>63</v>
      </c>
      <c r="AE167" s="55">
        <v>6</v>
      </c>
      <c r="AF167" s="55">
        <v>0</v>
      </c>
      <c r="AG167" s="55">
        <v>93</v>
      </c>
      <c r="AH167" s="55">
        <v>0</v>
      </c>
      <c r="AI167" s="55">
        <v>23</v>
      </c>
      <c r="AJ167" s="56">
        <v>23</v>
      </c>
      <c r="AK167" s="55">
        <v>275</v>
      </c>
      <c r="AL167" s="55">
        <v>65.166700000000006</v>
      </c>
      <c r="AM167" s="55">
        <v>391</v>
      </c>
      <c r="AN167" s="55">
        <v>1999</v>
      </c>
      <c r="AO167" s="55">
        <v>1999</v>
      </c>
      <c r="AQ167" s="55" t="s">
        <v>64</v>
      </c>
      <c r="AR167" s="55">
        <v>12</v>
      </c>
      <c r="AS167" s="55">
        <v>10</v>
      </c>
      <c r="AT167" s="55">
        <v>83.333333333333329</v>
      </c>
      <c r="AU167" s="55">
        <v>330.08330000000001</v>
      </c>
      <c r="AV167" s="55">
        <v>246</v>
      </c>
    </row>
    <row r="168" spans="1:48" x14ac:dyDescent="0.25">
      <c r="A168" s="55">
        <v>87605</v>
      </c>
      <c r="B168" s="68" t="str">
        <f>VLOOKUP(C168,'[2]SU List with Assignment Master'!$F$2:$G$128,2,FALSE)</f>
        <v>North 1</v>
      </c>
      <c r="C168" s="55" t="s">
        <v>110</v>
      </c>
      <c r="D168" s="55">
        <v>160</v>
      </c>
      <c r="E168" s="55" t="s">
        <v>60</v>
      </c>
      <c r="F168" s="55">
        <v>0</v>
      </c>
      <c r="G168" s="55">
        <v>0</v>
      </c>
      <c r="H168" s="55">
        <v>0</v>
      </c>
      <c r="I168" s="55">
        <v>0</v>
      </c>
      <c r="J168" s="56">
        <v>0</v>
      </c>
      <c r="K168" s="59">
        <v>0</v>
      </c>
      <c r="L168" s="55">
        <v>0</v>
      </c>
      <c r="M168" s="59" t="e">
        <v>#DIV/0!</v>
      </c>
      <c r="N168" s="55">
        <v>0</v>
      </c>
      <c r="O168" s="55">
        <v>0</v>
      </c>
      <c r="P168" s="55">
        <v>0</v>
      </c>
      <c r="Q168" s="55">
        <v>0</v>
      </c>
      <c r="R168" s="55">
        <v>0</v>
      </c>
      <c r="S168" s="55" t="s">
        <v>64</v>
      </c>
      <c r="T168" s="55" t="s">
        <v>64</v>
      </c>
      <c r="U168" s="55">
        <v>0</v>
      </c>
      <c r="V168" s="55">
        <v>0</v>
      </c>
      <c r="W168" s="55">
        <v>0</v>
      </c>
      <c r="X168" s="55">
        <v>0</v>
      </c>
      <c r="Y168" s="55" t="s">
        <v>64</v>
      </c>
      <c r="Z168" s="55" t="s">
        <v>338</v>
      </c>
      <c r="AA168" s="55">
        <v>0</v>
      </c>
      <c r="AB168" s="55">
        <v>1</v>
      </c>
      <c r="AC168" s="55">
        <v>1</v>
      </c>
      <c r="AD168" s="55" t="s">
        <v>63</v>
      </c>
      <c r="AE168" s="55">
        <v>0</v>
      </c>
      <c r="AF168" s="55">
        <v>0</v>
      </c>
      <c r="AG168" s="55">
        <v>0</v>
      </c>
      <c r="AH168" s="55">
        <v>0</v>
      </c>
      <c r="AI168" s="55">
        <v>0</v>
      </c>
      <c r="AJ168" s="56">
        <v>0</v>
      </c>
      <c r="AK168" s="55">
        <v>0</v>
      </c>
      <c r="AL168" s="55">
        <v>0</v>
      </c>
      <c r="AM168" s="55">
        <v>0</v>
      </c>
      <c r="AN168" s="55">
        <v>0</v>
      </c>
      <c r="AO168" s="55">
        <v>0</v>
      </c>
      <c r="AQ168" s="55" t="s">
        <v>64</v>
      </c>
      <c r="AR168" s="55">
        <v>0</v>
      </c>
      <c r="AS168" s="55">
        <v>0</v>
      </c>
      <c r="AT168" s="55">
        <v>0</v>
      </c>
      <c r="AU168" s="55">
        <v>0</v>
      </c>
      <c r="AV168" s="55">
        <v>0</v>
      </c>
    </row>
    <row r="169" spans="1:48" x14ac:dyDescent="0.25">
      <c r="A169" s="55">
        <v>90160</v>
      </c>
      <c r="B169" s="68" t="str">
        <f>VLOOKUP(C169,'[2]SU List with Assignment Master'!$F$2:$G$128,2,FALSE)</f>
        <v>North 1</v>
      </c>
      <c r="C169" s="55" t="s">
        <v>110</v>
      </c>
      <c r="D169" s="55">
        <v>160</v>
      </c>
      <c r="E169" s="55" t="s">
        <v>202</v>
      </c>
      <c r="F169" s="55">
        <v>1</v>
      </c>
      <c r="G169" s="55">
        <v>0</v>
      </c>
      <c r="H169" s="55">
        <v>384</v>
      </c>
      <c r="I169" s="55">
        <v>0</v>
      </c>
      <c r="J169" s="56">
        <v>384</v>
      </c>
      <c r="K169" s="59">
        <v>384</v>
      </c>
      <c r="L169" s="55">
        <v>384</v>
      </c>
      <c r="M169" s="59">
        <v>384</v>
      </c>
      <c r="N169" s="55">
        <v>1968</v>
      </c>
      <c r="O169" s="55">
        <v>249.6</v>
      </c>
      <c r="P169" s="55">
        <v>0</v>
      </c>
      <c r="Q169" s="55">
        <v>0</v>
      </c>
      <c r="R169" s="55">
        <v>-249.6</v>
      </c>
      <c r="S169" s="55" t="s">
        <v>63</v>
      </c>
      <c r="T169" s="55" t="s">
        <v>64</v>
      </c>
      <c r="U169" s="55">
        <v>0</v>
      </c>
      <c r="V169" s="55">
        <v>1968</v>
      </c>
      <c r="W169" s="55">
        <v>1968</v>
      </c>
      <c r="X169" s="55">
        <v>0</v>
      </c>
      <c r="Y169" s="55" t="s">
        <v>64</v>
      </c>
      <c r="Z169" s="55" t="s">
        <v>333</v>
      </c>
      <c r="AA169" s="55">
        <v>1</v>
      </c>
      <c r="AB169" s="55">
        <v>0</v>
      </c>
      <c r="AC169" s="55">
        <v>1</v>
      </c>
      <c r="AD169" s="55" t="s">
        <v>63</v>
      </c>
      <c r="AE169" s="55">
        <v>1</v>
      </c>
      <c r="AF169" s="55">
        <v>0</v>
      </c>
      <c r="AG169" s="55">
        <v>0</v>
      </c>
      <c r="AH169" s="55">
        <v>0</v>
      </c>
      <c r="AI169" s="55">
        <v>0</v>
      </c>
      <c r="AJ169" s="56">
        <v>0</v>
      </c>
      <c r="AK169" s="55">
        <v>6</v>
      </c>
      <c r="AL169" s="55">
        <v>6</v>
      </c>
      <c r="AM169" s="55">
        <v>6</v>
      </c>
      <c r="AN169" s="55">
        <v>31</v>
      </c>
      <c r="AO169" s="55">
        <v>31</v>
      </c>
      <c r="AQ169" s="55" t="s">
        <v>64</v>
      </c>
      <c r="AR169" s="55">
        <v>14</v>
      </c>
      <c r="AS169" s="55">
        <v>0</v>
      </c>
      <c r="AT169" s="55">
        <v>7.1428571428571432</v>
      </c>
      <c r="AU169" s="55">
        <v>27.428599999999999</v>
      </c>
      <c r="AV169" s="55">
        <v>0</v>
      </c>
    </row>
    <row r="170" spans="1:48" x14ac:dyDescent="0.25">
      <c r="A170" s="55">
        <v>20015</v>
      </c>
      <c r="B170" s="68" t="str">
        <f>VLOOKUP(C170,'[2]SU List with Assignment Master'!$F$2:$G$128,2,FALSE)</f>
        <v>North 2</v>
      </c>
      <c r="C170" s="55" t="s">
        <v>105</v>
      </c>
      <c r="D170" s="55">
        <v>203</v>
      </c>
      <c r="E170" s="55" t="s">
        <v>21</v>
      </c>
      <c r="F170" s="55">
        <v>3</v>
      </c>
      <c r="G170" s="55">
        <v>780</v>
      </c>
      <c r="H170" s="55">
        <v>-97</v>
      </c>
      <c r="I170" s="55">
        <v>2</v>
      </c>
      <c r="J170" s="56">
        <v>685</v>
      </c>
      <c r="K170" s="59">
        <v>683</v>
      </c>
      <c r="L170" s="55">
        <v>228.33330000000001</v>
      </c>
      <c r="M170" s="59">
        <v>227.7</v>
      </c>
      <c r="N170" s="55">
        <v>3476</v>
      </c>
      <c r="O170" s="55">
        <v>445.25</v>
      </c>
      <c r="P170" s="55">
        <v>0</v>
      </c>
      <c r="Q170" s="55">
        <v>0</v>
      </c>
      <c r="R170" s="55">
        <v>13.7</v>
      </c>
      <c r="S170" s="55" t="s">
        <v>64</v>
      </c>
      <c r="T170" s="55" t="s">
        <v>63</v>
      </c>
      <c r="U170" s="55">
        <v>458.95</v>
      </c>
      <c r="V170" s="55">
        <v>3017.05</v>
      </c>
      <c r="W170" s="55">
        <v>3017.05</v>
      </c>
      <c r="X170" s="55">
        <v>0</v>
      </c>
      <c r="Y170" s="55" t="s">
        <v>64</v>
      </c>
      <c r="Z170" s="55" t="s">
        <v>339</v>
      </c>
      <c r="AA170" s="55">
        <v>1</v>
      </c>
      <c r="AB170" s="55">
        <v>0</v>
      </c>
      <c r="AC170" s="55">
        <v>1</v>
      </c>
      <c r="AD170" s="55" t="s">
        <v>63</v>
      </c>
      <c r="AE170" s="55">
        <v>2</v>
      </c>
      <c r="AF170" s="55">
        <v>0</v>
      </c>
      <c r="AG170" s="55">
        <v>0</v>
      </c>
      <c r="AH170" s="55">
        <v>0</v>
      </c>
      <c r="AI170" s="55">
        <v>2</v>
      </c>
      <c r="AJ170" s="56">
        <v>2</v>
      </c>
      <c r="AK170" s="55">
        <v>433</v>
      </c>
      <c r="AL170" s="55">
        <v>217.5</v>
      </c>
      <c r="AM170" s="55">
        <v>435</v>
      </c>
      <c r="AN170" s="55">
        <v>2217</v>
      </c>
      <c r="AO170" s="55">
        <v>2217</v>
      </c>
      <c r="AQ170" s="55" t="s">
        <v>64</v>
      </c>
      <c r="AR170" s="55">
        <v>3</v>
      </c>
      <c r="AS170" s="55">
        <v>3</v>
      </c>
      <c r="AT170" s="55">
        <v>100</v>
      </c>
      <c r="AU170" s="55">
        <v>228.33330000000001</v>
      </c>
      <c r="AV170" s="55">
        <v>260</v>
      </c>
    </row>
    <row r="171" spans="1:48" x14ac:dyDescent="0.25">
      <c r="A171" s="55">
        <v>20204</v>
      </c>
      <c r="B171" s="68" t="str">
        <f>VLOOKUP(C171,'[2]SU List with Assignment Master'!$F$2:$G$128,2,FALSE)</f>
        <v>North 2</v>
      </c>
      <c r="C171" s="55" t="s">
        <v>105</v>
      </c>
      <c r="D171" s="55">
        <v>203</v>
      </c>
      <c r="E171" s="55" t="s">
        <v>18</v>
      </c>
      <c r="F171" s="55">
        <v>5</v>
      </c>
      <c r="G171" s="55">
        <v>1056</v>
      </c>
      <c r="H171" s="55">
        <v>366</v>
      </c>
      <c r="I171" s="55">
        <v>10</v>
      </c>
      <c r="J171" s="56">
        <v>1432</v>
      </c>
      <c r="K171" s="59">
        <v>1422</v>
      </c>
      <c r="L171" s="55">
        <v>286.39999999999998</v>
      </c>
      <c r="M171" s="59">
        <v>284.39999999999998</v>
      </c>
      <c r="N171" s="55">
        <v>7282</v>
      </c>
      <c r="O171" s="55">
        <v>930.8</v>
      </c>
      <c r="P171" s="55">
        <v>0</v>
      </c>
      <c r="Q171" s="55">
        <v>0</v>
      </c>
      <c r="R171" s="55">
        <v>28.64</v>
      </c>
      <c r="S171" s="55" t="s">
        <v>64</v>
      </c>
      <c r="T171" s="55" t="s">
        <v>63</v>
      </c>
      <c r="U171" s="55">
        <v>959.44</v>
      </c>
      <c r="V171" s="55">
        <v>6322.56</v>
      </c>
      <c r="W171" s="55">
        <v>6322.56</v>
      </c>
      <c r="X171" s="55">
        <v>0</v>
      </c>
      <c r="Y171" s="55" t="s">
        <v>64</v>
      </c>
      <c r="Z171" s="55" t="s">
        <v>340</v>
      </c>
      <c r="AA171" s="55">
        <v>1</v>
      </c>
      <c r="AB171" s="55">
        <v>0</v>
      </c>
      <c r="AC171" s="55">
        <v>1</v>
      </c>
      <c r="AD171" s="55" t="s">
        <v>63</v>
      </c>
      <c r="AE171" s="55">
        <v>3</v>
      </c>
      <c r="AF171" s="55">
        <v>0</v>
      </c>
      <c r="AG171" s="55">
        <v>21</v>
      </c>
      <c r="AH171" s="55">
        <v>0</v>
      </c>
      <c r="AI171" s="55">
        <v>9</v>
      </c>
      <c r="AJ171" s="56">
        <v>9</v>
      </c>
      <c r="AK171" s="55">
        <v>198</v>
      </c>
      <c r="AL171" s="55">
        <v>76</v>
      </c>
      <c r="AM171" s="55">
        <v>228</v>
      </c>
      <c r="AN171" s="55">
        <v>1166</v>
      </c>
      <c r="AO171" s="55">
        <v>1166</v>
      </c>
      <c r="AQ171" s="55" t="s">
        <v>64</v>
      </c>
      <c r="AR171" s="55">
        <v>5</v>
      </c>
      <c r="AS171" s="55">
        <v>5</v>
      </c>
      <c r="AT171" s="55">
        <v>100</v>
      </c>
      <c r="AU171" s="55">
        <v>286.39999999999998</v>
      </c>
      <c r="AV171" s="55">
        <v>211.2</v>
      </c>
    </row>
    <row r="172" spans="1:48" x14ac:dyDescent="0.25">
      <c r="A172" s="55">
        <v>20346</v>
      </c>
      <c r="B172" s="68" t="str">
        <f>VLOOKUP(C172,'[2]SU List with Assignment Master'!$F$2:$G$128,2,FALSE)</f>
        <v>North 2</v>
      </c>
      <c r="C172" s="55" t="s">
        <v>105</v>
      </c>
      <c r="D172" s="55">
        <v>203</v>
      </c>
      <c r="E172" s="55" t="s">
        <v>24</v>
      </c>
      <c r="F172" s="55">
        <v>8</v>
      </c>
      <c r="G172" s="55">
        <v>1560</v>
      </c>
      <c r="H172" s="55">
        <v>152</v>
      </c>
      <c r="I172" s="55">
        <v>17</v>
      </c>
      <c r="J172" s="56">
        <v>1729</v>
      </c>
      <c r="K172" s="59">
        <v>1712</v>
      </c>
      <c r="L172" s="55">
        <v>216.125</v>
      </c>
      <c r="M172" s="59">
        <v>214</v>
      </c>
      <c r="N172" s="55">
        <v>8826</v>
      </c>
      <c r="O172" s="55">
        <v>1123.8499999999999</v>
      </c>
      <c r="P172" s="55">
        <v>0</v>
      </c>
      <c r="Q172" s="55">
        <v>0</v>
      </c>
      <c r="R172" s="55">
        <v>34.58</v>
      </c>
      <c r="S172" s="55" t="s">
        <v>64</v>
      </c>
      <c r="T172" s="55" t="s">
        <v>63</v>
      </c>
      <c r="U172" s="55">
        <v>1158.43</v>
      </c>
      <c r="V172" s="55">
        <v>7667.57</v>
      </c>
      <c r="W172" s="55">
        <v>7667.57</v>
      </c>
      <c r="X172" s="55">
        <v>0</v>
      </c>
      <c r="Y172" s="55" t="s">
        <v>64</v>
      </c>
      <c r="Z172" s="55" t="s">
        <v>341</v>
      </c>
      <c r="AA172" s="55">
        <v>1</v>
      </c>
      <c r="AB172" s="55">
        <v>0</v>
      </c>
      <c r="AC172" s="55">
        <v>1</v>
      </c>
      <c r="AD172" s="55" t="s">
        <v>63</v>
      </c>
      <c r="AE172" s="55">
        <v>3</v>
      </c>
      <c r="AF172" s="55">
        <v>0</v>
      </c>
      <c r="AG172" s="55">
        <v>31</v>
      </c>
      <c r="AH172" s="55">
        <v>0</v>
      </c>
      <c r="AI172" s="55">
        <v>15</v>
      </c>
      <c r="AJ172" s="56">
        <v>15</v>
      </c>
      <c r="AK172" s="55">
        <v>372</v>
      </c>
      <c r="AL172" s="55">
        <v>139.33330000000001</v>
      </c>
      <c r="AM172" s="55">
        <v>418</v>
      </c>
      <c r="AN172" s="55">
        <v>2130</v>
      </c>
      <c r="AO172" s="55">
        <v>2130</v>
      </c>
      <c r="AP172" s="55">
        <v>0</v>
      </c>
      <c r="AQ172" s="55" t="s">
        <v>64</v>
      </c>
      <c r="AR172" s="55">
        <v>8</v>
      </c>
      <c r="AS172" s="55">
        <v>6</v>
      </c>
      <c r="AT172" s="55">
        <v>100</v>
      </c>
      <c r="AU172" s="55">
        <v>216.125</v>
      </c>
      <c r="AV172" s="55">
        <v>260</v>
      </c>
    </row>
    <row r="173" spans="1:48" x14ac:dyDescent="0.25">
      <c r="A173" s="55">
        <v>20362</v>
      </c>
      <c r="B173" s="68" t="str">
        <f>VLOOKUP(C173,'[2]SU List with Assignment Master'!$F$2:$G$128,2,FALSE)</f>
        <v>North 2</v>
      </c>
      <c r="C173" s="55" t="s">
        <v>105</v>
      </c>
      <c r="D173" s="55">
        <v>203</v>
      </c>
      <c r="E173" s="55" t="s">
        <v>19</v>
      </c>
      <c r="F173" s="55">
        <v>3</v>
      </c>
      <c r="G173" s="55">
        <v>0</v>
      </c>
      <c r="H173" s="55">
        <v>1116</v>
      </c>
      <c r="I173" s="55">
        <v>2</v>
      </c>
      <c r="J173" s="56">
        <v>1118</v>
      </c>
      <c r="K173" s="59">
        <v>1116</v>
      </c>
      <c r="L173" s="55">
        <v>372.66669999999999</v>
      </c>
      <c r="M173" s="59">
        <v>372</v>
      </c>
      <c r="N173" s="55">
        <v>5713</v>
      </c>
      <c r="O173" s="55">
        <v>726.7</v>
      </c>
      <c r="P173" s="55">
        <v>0</v>
      </c>
      <c r="Q173" s="55">
        <v>0</v>
      </c>
      <c r="R173" s="55">
        <v>0</v>
      </c>
      <c r="S173" s="55" t="s">
        <v>64</v>
      </c>
      <c r="T173" s="55" t="s">
        <v>64</v>
      </c>
      <c r="U173" s="55">
        <v>726.7</v>
      </c>
      <c r="V173" s="55">
        <v>4986.3</v>
      </c>
      <c r="W173" s="55">
        <v>4986.3</v>
      </c>
      <c r="X173" s="55">
        <v>0</v>
      </c>
      <c r="Y173" s="55" t="s">
        <v>64</v>
      </c>
      <c r="Z173" s="55" t="s">
        <v>342</v>
      </c>
      <c r="AA173" s="55">
        <v>1</v>
      </c>
      <c r="AB173" s="55">
        <v>0</v>
      </c>
      <c r="AC173" s="55">
        <v>1</v>
      </c>
      <c r="AD173" s="55" t="s">
        <v>63</v>
      </c>
      <c r="AE173" s="55">
        <v>3</v>
      </c>
      <c r="AF173" s="55">
        <v>0</v>
      </c>
      <c r="AG173" s="55">
        <v>51</v>
      </c>
      <c r="AH173" s="55">
        <v>0</v>
      </c>
      <c r="AI173" s="55">
        <v>2</v>
      </c>
      <c r="AJ173" s="56">
        <v>2</v>
      </c>
      <c r="AK173" s="55">
        <v>474</v>
      </c>
      <c r="AL173" s="55">
        <v>175.66669999999999</v>
      </c>
      <c r="AM173" s="55">
        <v>527</v>
      </c>
      <c r="AN173" s="55">
        <v>2685</v>
      </c>
      <c r="AO173" s="55">
        <v>2685</v>
      </c>
      <c r="AP173" s="55">
        <v>900</v>
      </c>
      <c r="AQ173" s="55" t="s">
        <v>64</v>
      </c>
      <c r="AR173" s="55">
        <v>4</v>
      </c>
      <c r="AS173" s="55">
        <v>0</v>
      </c>
      <c r="AT173" s="55">
        <v>75</v>
      </c>
      <c r="AU173" s="55">
        <v>279.5</v>
      </c>
      <c r="AV173" s="55">
        <v>0</v>
      </c>
    </row>
    <row r="174" spans="1:48" x14ac:dyDescent="0.25">
      <c r="A174" s="55">
        <v>20377</v>
      </c>
      <c r="B174" s="68" t="str">
        <f>VLOOKUP(C174,'[2]SU List with Assignment Master'!$F$2:$G$128,2,FALSE)</f>
        <v>North 2</v>
      </c>
      <c r="C174" s="55" t="s">
        <v>105</v>
      </c>
      <c r="D174" s="55">
        <v>203</v>
      </c>
      <c r="E174" s="55" t="s">
        <v>19</v>
      </c>
      <c r="F174" s="55">
        <v>11</v>
      </c>
      <c r="G174" s="55">
        <v>0</v>
      </c>
      <c r="H174" s="55">
        <v>2890</v>
      </c>
      <c r="I174" s="55">
        <v>36</v>
      </c>
      <c r="J174" s="56">
        <v>2926</v>
      </c>
      <c r="K174" s="59">
        <v>2890</v>
      </c>
      <c r="L174" s="55">
        <v>266</v>
      </c>
      <c r="M174" s="59">
        <v>262.7</v>
      </c>
      <c r="N174" s="55">
        <v>14926</v>
      </c>
      <c r="O174" s="55">
        <v>1901.9</v>
      </c>
      <c r="P174" s="55">
        <v>0</v>
      </c>
      <c r="Q174" s="55">
        <v>0</v>
      </c>
      <c r="R174" s="55">
        <v>58.52</v>
      </c>
      <c r="S174" s="55" t="s">
        <v>64</v>
      </c>
      <c r="T174" s="55" t="s">
        <v>63</v>
      </c>
      <c r="U174" s="55">
        <v>1960.42</v>
      </c>
      <c r="V174" s="55">
        <v>12965.58</v>
      </c>
      <c r="W174" s="55">
        <v>12965.58</v>
      </c>
      <c r="X174" s="55">
        <v>0</v>
      </c>
      <c r="Y174" s="55" t="s">
        <v>64</v>
      </c>
      <c r="Z174" s="55" t="s">
        <v>343</v>
      </c>
      <c r="AA174" s="55">
        <v>1</v>
      </c>
      <c r="AB174" s="55">
        <v>0</v>
      </c>
      <c r="AC174" s="55">
        <v>1</v>
      </c>
      <c r="AD174" s="55" t="s">
        <v>63</v>
      </c>
      <c r="AE174" s="55">
        <v>11</v>
      </c>
      <c r="AF174" s="55">
        <v>0</v>
      </c>
      <c r="AG174" s="55">
        <v>298</v>
      </c>
      <c r="AH174" s="55">
        <v>0</v>
      </c>
      <c r="AI174" s="55">
        <v>36</v>
      </c>
      <c r="AJ174" s="56">
        <v>36</v>
      </c>
      <c r="AK174" s="55">
        <v>1729</v>
      </c>
      <c r="AL174" s="55">
        <v>187.5455</v>
      </c>
      <c r="AM174" s="55">
        <v>2063</v>
      </c>
      <c r="AN174" s="55">
        <v>10520</v>
      </c>
      <c r="AO174" s="55">
        <v>10520</v>
      </c>
      <c r="AP174" s="55">
        <v>2559</v>
      </c>
      <c r="AQ174" s="55" t="s">
        <v>64</v>
      </c>
      <c r="AR174" s="55">
        <v>11</v>
      </c>
      <c r="AS174" s="55">
        <v>0</v>
      </c>
      <c r="AT174" s="55">
        <v>100</v>
      </c>
      <c r="AU174" s="55">
        <v>266</v>
      </c>
      <c r="AV174" s="55">
        <v>0</v>
      </c>
    </row>
    <row r="175" spans="1:48" x14ac:dyDescent="0.25">
      <c r="A175" s="55">
        <v>20419</v>
      </c>
      <c r="B175" s="68" t="str">
        <f>VLOOKUP(C175,'[2]SU List with Assignment Master'!$F$2:$G$128,2,FALSE)</f>
        <v>North 2</v>
      </c>
      <c r="C175" s="55" t="s">
        <v>105</v>
      </c>
      <c r="D175" s="55">
        <v>203</v>
      </c>
      <c r="E175" s="55" t="s">
        <v>22</v>
      </c>
      <c r="F175" s="55">
        <v>6</v>
      </c>
      <c r="G175" s="55">
        <v>1320</v>
      </c>
      <c r="H175" s="55">
        <v>1373</v>
      </c>
      <c r="I175" s="55">
        <v>45</v>
      </c>
      <c r="J175" s="56">
        <v>2738</v>
      </c>
      <c r="K175" s="59">
        <v>2693</v>
      </c>
      <c r="L175" s="55">
        <v>456.33330000000001</v>
      </c>
      <c r="M175" s="59">
        <v>448.8</v>
      </c>
      <c r="N175" s="55">
        <v>13978</v>
      </c>
      <c r="O175" s="55">
        <v>1779.7</v>
      </c>
      <c r="P175" s="55">
        <v>0</v>
      </c>
      <c r="Q175" s="55">
        <v>0</v>
      </c>
      <c r="R175" s="55">
        <v>0</v>
      </c>
      <c r="S175" s="55" t="s">
        <v>64</v>
      </c>
      <c r="T175" s="55" t="s">
        <v>64</v>
      </c>
      <c r="U175" s="55">
        <v>1779.7</v>
      </c>
      <c r="V175" s="55">
        <v>12198.3</v>
      </c>
      <c r="W175" s="55">
        <v>13645.85</v>
      </c>
      <c r="X175" s="55">
        <v>-1447.55</v>
      </c>
      <c r="Y175" s="55" t="s">
        <v>64</v>
      </c>
      <c r="Z175" s="55" t="s">
        <v>344</v>
      </c>
      <c r="AA175" s="55">
        <v>1</v>
      </c>
      <c r="AB175" s="55">
        <v>0</v>
      </c>
      <c r="AC175" s="55">
        <v>1</v>
      </c>
      <c r="AD175" s="55" t="s">
        <v>63</v>
      </c>
      <c r="AE175" s="55">
        <v>4</v>
      </c>
      <c r="AF175" s="55">
        <v>0</v>
      </c>
      <c r="AG175" s="55">
        <v>173</v>
      </c>
      <c r="AH175" s="55">
        <v>0</v>
      </c>
      <c r="AI175" s="55">
        <v>43</v>
      </c>
      <c r="AJ175" s="56">
        <v>43</v>
      </c>
      <c r="AK175" s="55">
        <v>285</v>
      </c>
      <c r="AL175" s="55">
        <v>125.25</v>
      </c>
      <c r="AM175" s="55">
        <v>501</v>
      </c>
      <c r="AN175" s="55">
        <v>2566</v>
      </c>
      <c r="AO175" s="55">
        <v>2566</v>
      </c>
      <c r="AQ175" s="55" t="s">
        <v>64</v>
      </c>
      <c r="AR175" s="55">
        <v>7</v>
      </c>
      <c r="AS175" s="55">
        <v>6</v>
      </c>
      <c r="AT175" s="55">
        <v>85.714285714285708</v>
      </c>
      <c r="AU175" s="55">
        <v>391.1429</v>
      </c>
      <c r="AV175" s="55">
        <v>220</v>
      </c>
    </row>
    <row r="176" spans="1:48" x14ac:dyDescent="0.25">
      <c r="A176" s="55">
        <v>20427</v>
      </c>
      <c r="B176" s="68" t="str">
        <f>VLOOKUP(C176,'[2]SU List with Assignment Master'!$F$2:$G$128,2,FALSE)</f>
        <v>North 2</v>
      </c>
      <c r="C176" s="55" t="s">
        <v>105</v>
      </c>
      <c r="D176" s="55">
        <v>203</v>
      </c>
      <c r="E176" s="55" t="s">
        <v>22</v>
      </c>
      <c r="F176" s="55">
        <v>1</v>
      </c>
      <c r="G176" s="55">
        <v>564</v>
      </c>
      <c r="H176" s="55">
        <v>-564</v>
      </c>
      <c r="I176" s="55">
        <v>0</v>
      </c>
      <c r="J176" s="56">
        <v>0</v>
      </c>
      <c r="K176" s="59">
        <v>0</v>
      </c>
      <c r="L176" s="55">
        <v>0</v>
      </c>
      <c r="M176" s="59">
        <v>0</v>
      </c>
      <c r="N176" s="55">
        <v>0</v>
      </c>
      <c r="O176" s="55">
        <v>0</v>
      </c>
      <c r="P176" s="55">
        <v>0</v>
      </c>
      <c r="Q176" s="55">
        <v>0</v>
      </c>
      <c r="R176" s="55">
        <v>0</v>
      </c>
      <c r="S176" s="55" t="s">
        <v>64</v>
      </c>
      <c r="T176" s="55" t="s">
        <v>64</v>
      </c>
      <c r="U176" s="55">
        <v>0</v>
      </c>
      <c r="V176" s="55">
        <v>0</v>
      </c>
      <c r="W176" s="55">
        <v>332.15</v>
      </c>
      <c r="X176" s="55">
        <v>-332.15</v>
      </c>
      <c r="Y176" s="55" t="s">
        <v>64</v>
      </c>
      <c r="Z176" s="55" t="s">
        <v>344</v>
      </c>
      <c r="AA176" s="55">
        <v>0</v>
      </c>
      <c r="AB176" s="55">
        <v>1</v>
      </c>
      <c r="AC176" s="55">
        <v>1</v>
      </c>
      <c r="AD176" s="55" t="s">
        <v>63</v>
      </c>
      <c r="AE176" s="55">
        <v>0</v>
      </c>
      <c r="AF176" s="55">
        <v>0</v>
      </c>
      <c r="AG176" s="55">
        <v>10</v>
      </c>
      <c r="AH176" s="55">
        <v>0</v>
      </c>
      <c r="AI176" s="55">
        <v>0</v>
      </c>
      <c r="AJ176" s="56">
        <v>0</v>
      </c>
      <c r="AK176" s="55">
        <v>0</v>
      </c>
      <c r="AL176" s="55">
        <v>0</v>
      </c>
      <c r="AM176" s="55">
        <v>10</v>
      </c>
      <c r="AN176" s="55">
        <v>50</v>
      </c>
      <c r="AO176" s="55">
        <v>50</v>
      </c>
      <c r="AP176" s="55">
        <v>0</v>
      </c>
      <c r="AQ176" s="55" t="s">
        <v>64</v>
      </c>
      <c r="AR176" s="55">
        <v>4</v>
      </c>
      <c r="AS176" s="55">
        <v>1</v>
      </c>
      <c r="AT176" s="55">
        <v>25</v>
      </c>
      <c r="AU176" s="55">
        <v>0</v>
      </c>
      <c r="AV176" s="55">
        <v>564</v>
      </c>
    </row>
    <row r="177" spans="1:48" x14ac:dyDescent="0.25">
      <c r="A177" s="55">
        <v>90258</v>
      </c>
      <c r="B177" s="68" t="str">
        <f>VLOOKUP(C177,'[2]SU List with Assignment Master'!$F$2:$G$128,2,FALSE)</f>
        <v>North 2</v>
      </c>
      <c r="C177" s="55" t="s">
        <v>105</v>
      </c>
      <c r="D177" s="55">
        <v>203</v>
      </c>
      <c r="E177" s="55" t="s">
        <v>202</v>
      </c>
      <c r="F177" s="55">
        <v>0</v>
      </c>
      <c r="G177" s="55">
        <v>0</v>
      </c>
      <c r="H177" s="55">
        <v>0</v>
      </c>
      <c r="I177" s="55">
        <v>0</v>
      </c>
      <c r="J177" s="56">
        <v>0</v>
      </c>
      <c r="K177" s="59">
        <v>0</v>
      </c>
      <c r="L177" s="55">
        <v>0</v>
      </c>
      <c r="M177" s="59" t="e">
        <v>#DIV/0!</v>
      </c>
      <c r="N177" s="55">
        <v>0</v>
      </c>
      <c r="O177" s="55">
        <v>0</v>
      </c>
      <c r="P177" s="55">
        <v>0</v>
      </c>
      <c r="Q177" s="55">
        <v>0</v>
      </c>
      <c r="R177" s="55">
        <v>0</v>
      </c>
      <c r="S177" s="55" t="s">
        <v>63</v>
      </c>
      <c r="T177" s="55" t="s">
        <v>64</v>
      </c>
      <c r="U177" s="55">
        <v>0</v>
      </c>
      <c r="V177" s="55">
        <v>0</v>
      </c>
      <c r="W177" s="55">
        <v>0</v>
      </c>
      <c r="X177" s="55">
        <v>0</v>
      </c>
      <c r="Y177" s="55" t="s">
        <v>64</v>
      </c>
      <c r="Z177" s="55" t="s">
        <v>341</v>
      </c>
      <c r="AA177" s="55">
        <v>0</v>
      </c>
      <c r="AB177" s="55">
        <v>1</v>
      </c>
      <c r="AC177" s="55">
        <v>1</v>
      </c>
      <c r="AD177" s="55" t="s">
        <v>63</v>
      </c>
      <c r="AE177" s="55">
        <v>0</v>
      </c>
      <c r="AF177" s="55">
        <v>0</v>
      </c>
      <c r="AG177" s="55">
        <v>0</v>
      </c>
      <c r="AH177" s="55">
        <v>0</v>
      </c>
      <c r="AI177" s="55">
        <v>0</v>
      </c>
      <c r="AJ177" s="56">
        <v>0</v>
      </c>
      <c r="AK177" s="55">
        <v>0</v>
      </c>
      <c r="AL177" s="55">
        <v>0</v>
      </c>
      <c r="AM177" s="55">
        <v>0</v>
      </c>
      <c r="AN177" s="55">
        <v>0</v>
      </c>
      <c r="AO177" s="55">
        <v>0</v>
      </c>
      <c r="AQ177" s="55" t="s">
        <v>64</v>
      </c>
      <c r="AR177" s="55">
        <v>0</v>
      </c>
      <c r="AS177" s="55">
        <v>0</v>
      </c>
      <c r="AT177" s="55">
        <v>0</v>
      </c>
      <c r="AU177" s="55">
        <v>0</v>
      </c>
      <c r="AV177" s="55">
        <v>0</v>
      </c>
    </row>
    <row r="178" spans="1:48" x14ac:dyDescent="0.25">
      <c r="A178" s="55">
        <v>70035</v>
      </c>
      <c r="B178" s="68" t="str">
        <f>VLOOKUP(C178,'[2]SU List with Assignment Master'!$F$2:$G$128,2,FALSE)</f>
        <v>South 4</v>
      </c>
      <c r="C178" s="55" t="s">
        <v>109</v>
      </c>
      <c r="D178" s="55">
        <v>653</v>
      </c>
      <c r="E178" s="55" t="s">
        <v>60</v>
      </c>
      <c r="F178" s="55">
        <v>16</v>
      </c>
      <c r="G178" s="55">
        <v>3576</v>
      </c>
      <c r="H178" s="55">
        <v>2973</v>
      </c>
      <c r="I178" s="55">
        <v>52</v>
      </c>
      <c r="J178" s="56">
        <v>6601</v>
      </c>
      <c r="K178" s="59">
        <v>6549</v>
      </c>
      <c r="L178" s="55">
        <v>412.5625</v>
      </c>
      <c r="M178" s="59">
        <v>409.3</v>
      </c>
      <c r="N178" s="55">
        <v>33792</v>
      </c>
      <c r="O178" s="55">
        <v>4290.6499999999996</v>
      </c>
      <c r="P178" s="55">
        <v>0</v>
      </c>
      <c r="Q178" s="55">
        <v>0</v>
      </c>
      <c r="R178" s="55">
        <v>132.02000000000001</v>
      </c>
      <c r="S178" s="55" t="s">
        <v>64</v>
      </c>
      <c r="T178" s="55" t="s">
        <v>63</v>
      </c>
      <c r="U178" s="55">
        <v>4422.67</v>
      </c>
      <c r="V178" s="55">
        <v>29369.33</v>
      </c>
      <c r="W178" s="55">
        <v>29369.33</v>
      </c>
      <c r="X178" s="55">
        <v>0</v>
      </c>
      <c r="Y178" s="55" t="s">
        <v>64</v>
      </c>
      <c r="Z178" s="55" t="s">
        <v>345</v>
      </c>
      <c r="AA178" s="55">
        <v>1</v>
      </c>
      <c r="AB178" s="55">
        <v>0</v>
      </c>
      <c r="AC178" s="55">
        <v>1</v>
      </c>
      <c r="AD178" s="55" t="s">
        <v>63</v>
      </c>
      <c r="AE178" s="55">
        <v>14</v>
      </c>
      <c r="AF178" s="55">
        <v>0</v>
      </c>
      <c r="AG178" s="55">
        <v>496</v>
      </c>
      <c r="AH178" s="55">
        <v>0</v>
      </c>
      <c r="AI178" s="55">
        <v>48</v>
      </c>
      <c r="AJ178" s="56">
        <v>48</v>
      </c>
      <c r="AK178" s="55">
        <v>2336</v>
      </c>
      <c r="AL178" s="55">
        <v>205.71430000000001</v>
      </c>
      <c r="AM178" s="55">
        <v>2880</v>
      </c>
      <c r="AN178" s="55">
        <v>14735</v>
      </c>
      <c r="AO178" s="55">
        <v>14735</v>
      </c>
      <c r="AP178" s="55">
        <v>8500</v>
      </c>
      <c r="AQ178" s="55" t="s">
        <v>64</v>
      </c>
      <c r="AR178" s="55">
        <v>17</v>
      </c>
      <c r="AS178" s="55">
        <v>12</v>
      </c>
      <c r="AT178" s="55">
        <v>94.117647058823536</v>
      </c>
      <c r="AU178" s="55">
        <v>388.29410000000001</v>
      </c>
      <c r="AV178" s="55">
        <v>298</v>
      </c>
    </row>
    <row r="179" spans="1:48" x14ac:dyDescent="0.25">
      <c r="A179" s="55">
        <v>70044</v>
      </c>
      <c r="B179" s="68" t="str">
        <f>VLOOKUP(C179,'[2]SU List with Assignment Master'!$F$2:$G$128,2,FALSE)</f>
        <v>South 4</v>
      </c>
      <c r="C179" s="55" t="s">
        <v>109</v>
      </c>
      <c r="D179" s="55">
        <v>653</v>
      </c>
      <c r="E179" s="55" t="s">
        <v>22</v>
      </c>
      <c r="F179" s="55">
        <v>6</v>
      </c>
      <c r="G179" s="55">
        <v>3048</v>
      </c>
      <c r="H179" s="55">
        <v>2020</v>
      </c>
      <c r="I179" s="55">
        <v>88</v>
      </c>
      <c r="J179" s="56">
        <v>5156</v>
      </c>
      <c r="K179" s="59">
        <v>5068</v>
      </c>
      <c r="L179" s="55">
        <v>859.33330000000001</v>
      </c>
      <c r="M179" s="59">
        <v>844.7</v>
      </c>
      <c r="N179" s="55">
        <v>26224</v>
      </c>
      <c r="O179" s="55">
        <v>3351.4</v>
      </c>
      <c r="P179" s="55">
        <v>0</v>
      </c>
      <c r="Q179" s="55">
        <v>0</v>
      </c>
      <c r="R179" s="55">
        <v>103.12</v>
      </c>
      <c r="S179" s="55" t="s">
        <v>64</v>
      </c>
      <c r="T179" s="55" t="s">
        <v>63</v>
      </c>
      <c r="U179" s="55">
        <v>3454.52</v>
      </c>
      <c r="V179" s="55">
        <v>22769.48</v>
      </c>
      <c r="W179" s="55">
        <v>22769.48</v>
      </c>
      <c r="X179" s="55">
        <v>0</v>
      </c>
      <c r="Y179" s="55" t="s">
        <v>64</v>
      </c>
      <c r="Z179" s="55" t="s">
        <v>346</v>
      </c>
      <c r="AA179" s="55">
        <v>1</v>
      </c>
      <c r="AB179" s="55">
        <v>0</v>
      </c>
      <c r="AC179" s="55">
        <v>1</v>
      </c>
      <c r="AD179" s="55" t="s">
        <v>63</v>
      </c>
      <c r="AE179" s="55">
        <v>6</v>
      </c>
      <c r="AF179" s="55">
        <v>0</v>
      </c>
      <c r="AG179" s="55">
        <v>163</v>
      </c>
      <c r="AH179" s="55">
        <v>0</v>
      </c>
      <c r="AI179" s="55">
        <v>59</v>
      </c>
      <c r="AJ179" s="56">
        <v>59</v>
      </c>
      <c r="AK179" s="55">
        <v>1895</v>
      </c>
      <c r="AL179" s="55">
        <v>352.83330000000001</v>
      </c>
      <c r="AM179" s="55">
        <v>2117</v>
      </c>
      <c r="AN179" s="55">
        <v>10774</v>
      </c>
      <c r="AO179" s="55">
        <v>10774</v>
      </c>
      <c r="AQ179" s="55" t="s">
        <v>64</v>
      </c>
      <c r="AR179" s="55">
        <v>6</v>
      </c>
      <c r="AS179" s="55">
        <v>6</v>
      </c>
      <c r="AT179" s="55">
        <v>100</v>
      </c>
      <c r="AU179" s="55">
        <v>859.33330000000001</v>
      </c>
      <c r="AV179" s="55">
        <v>508</v>
      </c>
    </row>
    <row r="180" spans="1:48" x14ac:dyDescent="0.25">
      <c r="A180" s="55">
        <v>72213</v>
      </c>
      <c r="B180" s="68" t="str">
        <f>VLOOKUP(C180,'[2]SU List with Assignment Master'!$F$2:$G$128,2,FALSE)</f>
        <v>South 4</v>
      </c>
      <c r="C180" s="55" t="s">
        <v>109</v>
      </c>
      <c r="D180" s="55">
        <v>653</v>
      </c>
      <c r="E180" s="55" t="s">
        <v>60</v>
      </c>
      <c r="F180" s="55">
        <v>7</v>
      </c>
      <c r="G180" s="55">
        <v>1308</v>
      </c>
      <c r="H180" s="55">
        <v>305</v>
      </c>
      <c r="I180" s="55">
        <v>7</v>
      </c>
      <c r="J180" s="56">
        <v>1620</v>
      </c>
      <c r="K180" s="59">
        <v>1613</v>
      </c>
      <c r="L180" s="55">
        <v>231.42859999999999</v>
      </c>
      <c r="M180" s="59">
        <v>230.4</v>
      </c>
      <c r="N180" s="55">
        <v>8298</v>
      </c>
      <c r="O180" s="55">
        <v>1053</v>
      </c>
      <c r="P180" s="55">
        <v>0</v>
      </c>
      <c r="Q180" s="55">
        <v>0</v>
      </c>
      <c r="R180" s="55">
        <v>32.4</v>
      </c>
      <c r="S180" s="55" t="s">
        <v>64</v>
      </c>
      <c r="T180" s="55" t="s">
        <v>63</v>
      </c>
      <c r="U180" s="55">
        <v>1085.4000000000001</v>
      </c>
      <c r="V180" s="55">
        <v>7212.6</v>
      </c>
      <c r="W180" s="55">
        <v>7212.6</v>
      </c>
      <c r="X180" s="55">
        <v>0</v>
      </c>
      <c r="Y180" s="55" t="s">
        <v>64</v>
      </c>
      <c r="Z180" s="55" t="s">
        <v>347</v>
      </c>
      <c r="AA180" s="55">
        <v>1</v>
      </c>
      <c r="AB180" s="55">
        <v>0</v>
      </c>
      <c r="AC180" s="55">
        <v>1</v>
      </c>
      <c r="AD180" s="55" t="s">
        <v>63</v>
      </c>
      <c r="AE180" s="55">
        <v>5</v>
      </c>
      <c r="AF180" s="55">
        <v>0</v>
      </c>
      <c r="AG180" s="55">
        <v>190</v>
      </c>
      <c r="AH180" s="55">
        <v>0</v>
      </c>
      <c r="AI180" s="55">
        <v>7</v>
      </c>
      <c r="AJ180" s="56">
        <v>7</v>
      </c>
      <c r="AK180" s="55">
        <v>595</v>
      </c>
      <c r="AL180" s="55">
        <v>158.4</v>
      </c>
      <c r="AM180" s="55">
        <v>792</v>
      </c>
      <c r="AN180" s="55">
        <v>4041</v>
      </c>
      <c r="AO180" s="55">
        <v>4041</v>
      </c>
      <c r="AQ180" s="55" t="s">
        <v>64</v>
      </c>
      <c r="AR180" s="55">
        <v>7</v>
      </c>
      <c r="AS180" s="55">
        <v>4</v>
      </c>
      <c r="AT180" s="55">
        <v>100</v>
      </c>
      <c r="AU180" s="55">
        <v>231.42859999999999</v>
      </c>
      <c r="AV180" s="55">
        <v>327</v>
      </c>
    </row>
    <row r="181" spans="1:48" x14ac:dyDescent="0.25">
      <c r="A181" s="55">
        <v>72216</v>
      </c>
      <c r="B181" s="68" t="str">
        <f>VLOOKUP(C181,'[2]SU List with Assignment Master'!$F$2:$G$128,2,FALSE)</f>
        <v>South 4</v>
      </c>
      <c r="C181" s="55" t="s">
        <v>109</v>
      </c>
      <c r="D181" s="55">
        <v>653</v>
      </c>
      <c r="E181" s="55" t="s">
        <v>60</v>
      </c>
      <c r="F181" s="55">
        <v>0</v>
      </c>
      <c r="G181" s="55">
        <v>0</v>
      </c>
      <c r="H181" s="55">
        <v>0</v>
      </c>
      <c r="I181" s="55">
        <v>0</v>
      </c>
      <c r="J181" s="56">
        <v>0</v>
      </c>
      <c r="K181" s="59">
        <v>0</v>
      </c>
      <c r="L181" s="55">
        <v>0</v>
      </c>
      <c r="M181" s="59" t="e">
        <v>#DIV/0!</v>
      </c>
      <c r="N181" s="55">
        <v>0</v>
      </c>
      <c r="O181" s="55">
        <v>0</v>
      </c>
      <c r="P181" s="55">
        <v>0</v>
      </c>
      <c r="Q181" s="55">
        <v>0</v>
      </c>
      <c r="R181" s="55">
        <v>0</v>
      </c>
      <c r="S181" s="55" t="s">
        <v>64</v>
      </c>
      <c r="T181" s="55" t="s">
        <v>64</v>
      </c>
      <c r="U181" s="55">
        <v>0</v>
      </c>
      <c r="V181" s="55">
        <v>0</v>
      </c>
      <c r="W181" s="55">
        <v>0</v>
      </c>
      <c r="X181" s="55">
        <v>0</v>
      </c>
      <c r="Y181" s="55" t="s">
        <v>64</v>
      </c>
      <c r="Z181" s="55" t="s">
        <v>348</v>
      </c>
      <c r="AA181" s="55">
        <v>0</v>
      </c>
      <c r="AB181" s="55">
        <v>1</v>
      </c>
      <c r="AC181" s="55">
        <v>1</v>
      </c>
      <c r="AD181" s="55" t="s">
        <v>63</v>
      </c>
      <c r="AE181" s="55">
        <v>0</v>
      </c>
      <c r="AF181" s="55">
        <v>0</v>
      </c>
      <c r="AG181" s="55">
        <v>0</v>
      </c>
      <c r="AH181" s="55">
        <v>0</v>
      </c>
      <c r="AI181" s="55">
        <v>0</v>
      </c>
      <c r="AJ181" s="56">
        <v>0</v>
      </c>
      <c r="AK181" s="55">
        <v>0</v>
      </c>
      <c r="AL181" s="55">
        <v>0</v>
      </c>
      <c r="AM181" s="55">
        <v>0</v>
      </c>
      <c r="AN181" s="55">
        <v>0</v>
      </c>
      <c r="AO181" s="55">
        <v>0</v>
      </c>
      <c r="AQ181" s="55" t="s">
        <v>64</v>
      </c>
      <c r="AR181" s="55">
        <v>1</v>
      </c>
      <c r="AS181" s="55">
        <v>0</v>
      </c>
      <c r="AT181" s="55">
        <v>0</v>
      </c>
      <c r="AU181" s="55">
        <v>0</v>
      </c>
      <c r="AV181" s="55">
        <v>0</v>
      </c>
    </row>
    <row r="182" spans="1:48" x14ac:dyDescent="0.25">
      <c r="A182" s="55">
        <v>74215</v>
      </c>
      <c r="B182" s="68" t="str">
        <f>VLOOKUP(C182,'[2]SU List with Assignment Master'!$F$2:$G$128,2,FALSE)</f>
        <v>South 4</v>
      </c>
      <c r="C182" s="55" t="s">
        <v>109</v>
      </c>
      <c r="D182" s="55">
        <v>653</v>
      </c>
      <c r="E182" s="55" t="s">
        <v>20</v>
      </c>
      <c r="F182" s="55">
        <v>15</v>
      </c>
      <c r="G182" s="55">
        <v>4668</v>
      </c>
      <c r="H182" s="55">
        <v>7644</v>
      </c>
      <c r="I182" s="55">
        <v>256</v>
      </c>
      <c r="J182" s="56">
        <v>12568</v>
      </c>
      <c r="K182" s="59">
        <v>12312</v>
      </c>
      <c r="L182" s="55">
        <v>837.86670000000004</v>
      </c>
      <c r="M182" s="59">
        <v>820.8</v>
      </c>
      <c r="N182" s="55">
        <v>64076</v>
      </c>
      <c r="O182" s="55">
        <v>8169.2</v>
      </c>
      <c r="P182" s="55">
        <v>0</v>
      </c>
      <c r="Q182" s="55">
        <v>0</v>
      </c>
      <c r="R182" s="55">
        <v>251.36</v>
      </c>
      <c r="S182" s="55" t="s">
        <v>64</v>
      </c>
      <c r="T182" s="55" t="s">
        <v>63</v>
      </c>
      <c r="U182" s="55">
        <v>8420.56</v>
      </c>
      <c r="V182" s="55">
        <v>55655.44</v>
      </c>
      <c r="W182" s="55">
        <v>55655.44</v>
      </c>
      <c r="X182" s="55">
        <v>0</v>
      </c>
      <c r="Y182" s="55" t="s">
        <v>64</v>
      </c>
      <c r="Z182" s="55" t="s">
        <v>349</v>
      </c>
      <c r="AA182" s="55">
        <v>1</v>
      </c>
      <c r="AB182" s="55">
        <v>0</v>
      </c>
      <c r="AC182" s="55">
        <v>1</v>
      </c>
      <c r="AD182" s="55" t="s">
        <v>63</v>
      </c>
      <c r="AE182" s="55">
        <v>13</v>
      </c>
      <c r="AF182" s="55">
        <v>0</v>
      </c>
      <c r="AG182" s="55">
        <v>408</v>
      </c>
      <c r="AH182" s="55">
        <v>0</v>
      </c>
      <c r="AI182" s="55">
        <v>53</v>
      </c>
      <c r="AJ182" s="56">
        <v>53</v>
      </c>
      <c r="AK182" s="55">
        <v>4299</v>
      </c>
      <c r="AL182" s="55">
        <v>366.15379999999999</v>
      </c>
      <c r="AM182" s="55">
        <v>4760</v>
      </c>
      <c r="AN182" s="55">
        <v>24228</v>
      </c>
      <c r="AO182" s="55">
        <v>24228</v>
      </c>
      <c r="AP182" s="55">
        <v>8000</v>
      </c>
      <c r="AQ182" s="55" t="s">
        <v>64</v>
      </c>
      <c r="AR182" s="55">
        <v>18</v>
      </c>
      <c r="AS182" s="55">
        <v>12</v>
      </c>
      <c r="AT182" s="55">
        <v>83.333333333333329</v>
      </c>
      <c r="AU182" s="55">
        <v>698.22220000000004</v>
      </c>
      <c r="AV182" s="55">
        <v>389</v>
      </c>
    </row>
    <row r="183" spans="1:48" x14ac:dyDescent="0.25">
      <c r="A183" s="55">
        <v>76312</v>
      </c>
      <c r="B183" s="68" t="str">
        <f>VLOOKUP(C183,'[2]SU List with Assignment Master'!$F$2:$G$128,2,FALSE)</f>
        <v>South 4</v>
      </c>
      <c r="C183" s="55" t="s">
        <v>109</v>
      </c>
      <c r="D183" s="55">
        <v>653</v>
      </c>
      <c r="E183" s="55" t="s">
        <v>22</v>
      </c>
      <c r="F183" s="55">
        <v>0</v>
      </c>
      <c r="G183" s="55">
        <v>0</v>
      </c>
      <c r="H183" s="55">
        <v>0</v>
      </c>
      <c r="I183" s="55">
        <v>0</v>
      </c>
      <c r="J183" s="56">
        <v>0</v>
      </c>
      <c r="K183" s="59">
        <v>0</v>
      </c>
      <c r="L183" s="55">
        <v>0</v>
      </c>
      <c r="M183" s="59" t="e">
        <v>#DIV/0!</v>
      </c>
      <c r="N183" s="55">
        <v>0</v>
      </c>
      <c r="O183" s="55">
        <v>0</v>
      </c>
      <c r="P183" s="55">
        <v>0</v>
      </c>
      <c r="Q183" s="55">
        <v>0</v>
      </c>
      <c r="R183" s="55">
        <v>0</v>
      </c>
      <c r="S183" s="55" t="s">
        <v>64</v>
      </c>
      <c r="T183" s="55" t="s">
        <v>64</v>
      </c>
      <c r="U183" s="55">
        <v>0</v>
      </c>
      <c r="V183" s="55">
        <v>0</v>
      </c>
      <c r="W183" s="55">
        <v>0</v>
      </c>
      <c r="X183" s="55">
        <v>0</v>
      </c>
      <c r="Y183" s="55" t="s">
        <v>64</v>
      </c>
      <c r="Z183" s="55" t="s">
        <v>350</v>
      </c>
      <c r="AA183" s="55">
        <v>0</v>
      </c>
      <c r="AB183" s="55">
        <v>1</v>
      </c>
      <c r="AC183" s="55">
        <v>1</v>
      </c>
      <c r="AD183" s="55" t="s">
        <v>63</v>
      </c>
      <c r="AE183" s="55">
        <v>0</v>
      </c>
      <c r="AF183" s="55">
        <v>0</v>
      </c>
      <c r="AG183" s="55">
        <v>0</v>
      </c>
      <c r="AH183" s="55">
        <v>0</v>
      </c>
      <c r="AI183" s="55">
        <v>0</v>
      </c>
      <c r="AJ183" s="56">
        <v>0</v>
      </c>
      <c r="AK183" s="55">
        <v>0</v>
      </c>
      <c r="AL183" s="55">
        <v>0</v>
      </c>
      <c r="AM183" s="55">
        <v>0</v>
      </c>
      <c r="AN183" s="55">
        <v>0</v>
      </c>
      <c r="AO183" s="55">
        <v>0</v>
      </c>
      <c r="AQ183" s="55" t="s">
        <v>64</v>
      </c>
      <c r="AR183" s="55">
        <v>2</v>
      </c>
      <c r="AS183" s="55">
        <v>0</v>
      </c>
      <c r="AT183" s="55">
        <v>0</v>
      </c>
      <c r="AU183" s="55">
        <v>0</v>
      </c>
      <c r="AV183" s="55">
        <v>0</v>
      </c>
    </row>
    <row r="184" spans="1:48" x14ac:dyDescent="0.25">
      <c r="A184" s="55">
        <v>76313</v>
      </c>
      <c r="B184" s="68" t="str">
        <f>VLOOKUP(C184,'[2]SU List with Assignment Master'!$F$2:$G$128,2,FALSE)</f>
        <v>South 4</v>
      </c>
      <c r="C184" s="55" t="s">
        <v>109</v>
      </c>
      <c r="D184" s="55">
        <v>653</v>
      </c>
      <c r="E184" s="55" t="s">
        <v>60</v>
      </c>
      <c r="F184" s="55">
        <v>5</v>
      </c>
      <c r="G184" s="55">
        <v>1812</v>
      </c>
      <c r="H184" s="55">
        <v>1092</v>
      </c>
      <c r="I184" s="55">
        <v>96</v>
      </c>
      <c r="J184" s="56">
        <v>3000</v>
      </c>
      <c r="K184" s="59">
        <v>2904</v>
      </c>
      <c r="L184" s="55">
        <v>600</v>
      </c>
      <c r="M184" s="59">
        <v>580.79999999999995</v>
      </c>
      <c r="N184" s="55">
        <v>15209</v>
      </c>
      <c r="O184" s="55">
        <v>1950</v>
      </c>
      <c r="P184" s="55">
        <v>0</v>
      </c>
      <c r="Q184" s="55">
        <v>0</v>
      </c>
      <c r="R184" s="55">
        <v>60</v>
      </c>
      <c r="S184" s="55" t="s">
        <v>64</v>
      </c>
      <c r="T184" s="55" t="s">
        <v>63</v>
      </c>
      <c r="U184" s="55">
        <v>2010</v>
      </c>
      <c r="V184" s="55">
        <v>13199</v>
      </c>
      <c r="W184" s="55">
        <v>13199</v>
      </c>
      <c r="X184" s="55">
        <v>0</v>
      </c>
      <c r="Y184" s="55" t="s">
        <v>64</v>
      </c>
      <c r="Z184" s="55" t="s">
        <v>351</v>
      </c>
      <c r="AA184" s="55">
        <v>1</v>
      </c>
      <c r="AB184" s="55">
        <v>0</v>
      </c>
      <c r="AC184" s="55">
        <v>1</v>
      </c>
      <c r="AD184" s="55" t="s">
        <v>63</v>
      </c>
      <c r="AE184" s="55">
        <v>4</v>
      </c>
      <c r="AF184" s="55">
        <v>0</v>
      </c>
      <c r="AG184" s="55">
        <v>79</v>
      </c>
      <c r="AH184" s="55">
        <v>0</v>
      </c>
      <c r="AI184" s="55">
        <v>2</v>
      </c>
      <c r="AJ184" s="56">
        <v>2</v>
      </c>
      <c r="AK184" s="55">
        <v>500</v>
      </c>
      <c r="AL184" s="55">
        <v>145.25</v>
      </c>
      <c r="AM184" s="55">
        <v>581</v>
      </c>
      <c r="AN184" s="55">
        <v>2961</v>
      </c>
      <c r="AO184" s="55">
        <v>2961</v>
      </c>
      <c r="AP184" s="55">
        <v>4200</v>
      </c>
      <c r="AQ184" s="55" t="s">
        <v>64</v>
      </c>
      <c r="AR184" s="55">
        <v>5</v>
      </c>
      <c r="AS184" s="55">
        <v>6</v>
      </c>
      <c r="AT184" s="55">
        <v>100</v>
      </c>
      <c r="AU184" s="55">
        <v>600</v>
      </c>
      <c r="AV184" s="55">
        <v>302</v>
      </c>
    </row>
    <row r="185" spans="1:48" x14ac:dyDescent="0.25">
      <c r="A185" s="55">
        <v>76314</v>
      </c>
      <c r="B185" s="68" t="str">
        <f>VLOOKUP(C185,'[2]SU List with Assignment Master'!$F$2:$G$128,2,FALSE)</f>
        <v>South 4</v>
      </c>
      <c r="C185" s="55" t="s">
        <v>109</v>
      </c>
      <c r="D185" s="55">
        <v>653</v>
      </c>
      <c r="E185" s="55" t="s">
        <v>19</v>
      </c>
      <c r="F185" s="55">
        <v>6</v>
      </c>
      <c r="G185" s="55">
        <v>2112</v>
      </c>
      <c r="H185" s="55">
        <v>346</v>
      </c>
      <c r="I185" s="55">
        <v>26</v>
      </c>
      <c r="J185" s="56">
        <v>2484</v>
      </c>
      <c r="K185" s="59">
        <v>2458</v>
      </c>
      <c r="L185" s="55">
        <v>414</v>
      </c>
      <c r="M185" s="59">
        <v>409.7</v>
      </c>
      <c r="N185" s="55">
        <v>12738</v>
      </c>
      <c r="O185" s="55">
        <v>1614.6</v>
      </c>
      <c r="P185" s="55">
        <v>0</v>
      </c>
      <c r="Q185" s="55">
        <v>0</v>
      </c>
      <c r="R185" s="55">
        <v>0</v>
      </c>
      <c r="S185" s="55" t="s">
        <v>64</v>
      </c>
      <c r="T185" s="55" t="s">
        <v>64</v>
      </c>
      <c r="U185" s="55">
        <v>1614.6</v>
      </c>
      <c r="V185" s="55">
        <v>11123.4</v>
      </c>
      <c r="W185" s="55">
        <v>11123.4</v>
      </c>
      <c r="X185" s="55">
        <v>0</v>
      </c>
      <c r="Y185" s="55" t="s">
        <v>64</v>
      </c>
      <c r="Z185" s="55" t="s">
        <v>352</v>
      </c>
      <c r="AA185" s="55">
        <v>1</v>
      </c>
      <c r="AB185" s="55">
        <v>0</v>
      </c>
      <c r="AC185" s="55">
        <v>1</v>
      </c>
      <c r="AD185" s="55" t="s">
        <v>63</v>
      </c>
      <c r="AE185" s="55">
        <v>5</v>
      </c>
      <c r="AF185" s="55">
        <v>0</v>
      </c>
      <c r="AG185" s="55">
        <v>235</v>
      </c>
      <c r="AH185" s="55">
        <v>0</v>
      </c>
      <c r="AI185" s="55">
        <v>26</v>
      </c>
      <c r="AJ185" s="56">
        <v>26</v>
      </c>
      <c r="AK185" s="55">
        <v>762</v>
      </c>
      <c r="AL185" s="55">
        <v>204.6</v>
      </c>
      <c r="AM185" s="55">
        <v>1023</v>
      </c>
      <c r="AN185" s="55">
        <v>5221</v>
      </c>
      <c r="AO185" s="55">
        <v>5221</v>
      </c>
      <c r="AP185" s="55">
        <v>0</v>
      </c>
      <c r="AQ185" s="55" t="s">
        <v>64</v>
      </c>
      <c r="AR185" s="55">
        <v>6</v>
      </c>
      <c r="AS185" s="55">
        <v>4</v>
      </c>
      <c r="AT185" s="55">
        <v>100</v>
      </c>
      <c r="AU185" s="55">
        <v>414</v>
      </c>
      <c r="AV185" s="55">
        <v>528</v>
      </c>
    </row>
    <row r="186" spans="1:48" x14ac:dyDescent="0.25">
      <c r="A186" s="55">
        <v>90653</v>
      </c>
      <c r="B186" s="68" t="str">
        <f>VLOOKUP(C186,'[2]SU List with Assignment Master'!$F$2:$G$128,2,FALSE)</f>
        <v>South 4</v>
      </c>
      <c r="C186" s="55" t="s">
        <v>109</v>
      </c>
      <c r="D186" s="55">
        <v>653</v>
      </c>
      <c r="E186" s="55" t="s">
        <v>202</v>
      </c>
      <c r="F186" s="55">
        <v>1</v>
      </c>
      <c r="G186" s="55">
        <v>0</v>
      </c>
      <c r="H186" s="55">
        <v>149</v>
      </c>
      <c r="I186" s="55">
        <v>0</v>
      </c>
      <c r="J186" s="56">
        <v>149</v>
      </c>
      <c r="K186" s="59">
        <v>149</v>
      </c>
      <c r="L186" s="55">
        <v>149</v>
      </c>
      <c r="M186" s="59">
        <v>149</v>
      </c>
      <c r="N186" s="55">
        <v>754</v>
      </c>
      <c r="O186" s="55">
        <v>96.85</v>
      </c>
      <c r="P186" s="55">
        <v>0</v>
      </c>
      <c r="Q186" s="55">
        <v>0</v>
      </c>
      <c r="R186" s="55">
        <v>-96.85</v>
      </c>
      <c r="S186" s="55" t="s">
        <v>63</v>
      </c>
      <c r="T186" s="55" t="s">
        <v>64</v>
      </c>
      <c r="U186" s="55">
        <v>0</v>
      </c>
      <c r="V186" s="55">
        <v>754</v>
      </c>
      <c r="W186" s="55">
        <v>849</v>
      </c>
      <c r="X186" s="55">
        <v>-95</v>
      </c>
      <c r="Y186" s="55" t="s">
        <v>64</v>
      </c>
      <c r="Z186" s="55" t="s">
        <v>353</v>
      </c>
      <c r="AA186" s="55">
        <v>1</v>
      </c>
      <c r="AB186" s="55">
        <v>0</v>
      </c>
      <c r="AC186" s="55">
        <v>1</v>
      </c>
      <c r="AD186" s="55" t="s">
        <v>63</v>
      </c>
      <c r="AE186" s="55">
        <v>1</v>
      </c>
      <c r="AF186" s="55">
        <v>0</v>
      </c>
      <c r="AG186" s="55">
        <v>0</v>
      </c>
      <c r="AH186" s="55">
        <v>0</v>
      </c>
      <c r="AI186" s="55">
        <v>0</v>
      </c>
      <c r="AJ186" s="56">
        <v>0</v>
      </c>
      <c r="AK186" s="55">
        <v>19</v>
      </c>
      <c r="AL186" s="55">
        <v>19</v>
      </c>
      <c r="AM186" s="55">
        <v>19</v>
      </c>
      <c r="AN186" s="55">
        <v>95</v>
      </c>
      <c r="AO186" s="55">
        <v>95</v>
      </c>
      <c r="AQ186" s="55" t="s">
        <v>64</v>
      </c>
      <c r="AR186" s="55">
        <v>3</v>
      </c>
      <c r="AS186" s="55">
        <v>0</v>
      </c>
      <c r="AT186" s="55">
        <v>33.333333333333343</v>
      </c>
      <c r="AU186" s="55">
        <v>49.666699999999999</v>
      </c>
      <c r="AV186" s="55">
        <v>0</v>
      </c>
    </row>
    <row r="187" spans="1:48" x14ac:dyDescent="0.25">
      <c r="A187" s="55">
        <v>46603</v>
      </c>
      <c r="B187" s="68" t="str">
        <f>VLOOKUP(C187,'[2]SU List with Assignment Master'!$F$2:$G$128,2,FALSE)</f>
        <v>South 5</v>
      </c>
      <c r="C187" s="55" t="s">
        <v>108</v>
      </c>
      <c r="D187" s="55">
        <v>455</v>
      </c>
      <c r="E187" s="55" t="s">
        <v>60</v>
      </c>
      <c r="F187" s="55">
        <v>8</v>
      </c>
      <c r="G187" s="55">
        <v>600</v>
      </c>
      <c r="H187" s="55">
        <v>868</v>
      </c>
      <c r="I187" s="55">
        <v>2</v>
      </c>
      <c r="J187" s="56">
        <v>1470</v>
      </c>
      <c r="K187" s="59">
        <v>1468</v>
      </c>
      <c r="L187" s="55">
        <v>183.75</v>
      </c>
      <c r="M187" s="59">
        <v>183.5</v>
      </c>
      <c r="N187" s="55">
        <v>7536</v>
      </c>
      <c r="O187" s="55">
        <v>955.5</v>
      </c>
      <c r="P187" s="55">
        <v>0</v>
      </c>
      <c r="Q187" s="55">
        <v>0</v>
      </c>
      <c r="R187" s="55">
        <v>0</v>
      </c>
      <c r="S187" s="55" t="s">
        <v>64</v>
      </c>
      <c r="T187" s="55" t="s">
        <v>64</v>
      </c>
      <c r="U187" s="55">
        <v>955.5</v>
      </c>
      <c r="V187" s="55">
        <v>6580.5</v>
      </c>
      <c r="W187" s="55">
        <v>6580.5</v>
      </c>
      <c r="X187" s="55">
        <v>0</v>
      </c>
      <c r="Y187" s="55" t="s">
        <v>64</v>
      </c>
      <c r="Z187" s="55" t="s">
        <v>354</v>
      </c>
      <c r="AA187" s="55">
        <v>1</v>
      </c>
      <c r="AB187" s="55">
        <v>0</v>
      </c>
      <c r="AC187" s="55">
        <v>1</v>
      </c>
      <c r="AD187" s="55" t="s">
        <v>63</v>
      </c>
      <c r="AE187" s="55">
        <v>5</v>
      </c>
      <c r="AF187" s="55">
        <v>0</v>
      </c>
      <c r="AG187" s="55">
        <v>54</v>
      </c>
      <c r="AH187" s="55">
        <v>0</v>
      </c>
      <c r="AI187" s="55">
        <v>2</v>
      </c>
      <c r="AJ187" s="56">
        <v>2</v>
      </c>
      <c r="AK187" s="55">
        <v>205</v>
      </c>
      <c r="AL187" s="55">
        <v>52.2</v>
      </c>
      <c r="AM187" s="55">
        <v>261</v>
      </c>
      <c r="AN187" s="55">
        <v>1335</v>
      </c>
      <c r="AO187" s="55">
        <v>1335</v>
      </c>
      <c r="AQ187" s="55" t="s">
        <v>64</v>
      </c>
      <c r="AR187" s="55">
        <v>11</v>
      </c>
      <c r="AS187" s="55">
        <v>8</v>
      </c>
      <c r="AT187" s="55">
        <v>72.727272727272734</v>
      </c>
      <c r="AU187" s="55">
        <v>133.63640000000001</v>
      </c>
      <c r="AV187" s="55">
        <v>75</v>
      </c>
    </row>
    <row r="188" spans="1:48" x14ac:dyDescent="0.25">
      <c r="A188" s="55">
        <v>31023</v>
      </c>
      <c r="B188" s="68" t="str">
        <f>VLOOKUP(C188,'[2]SU List with Assignment Master'!$F$2:$G$128,2,FALSE)</f>
        <v>North 3</v>
      </c>
      <c r="C188" s="55" t="s">
        <v>107</v>
      </c>
      <c r="D188" s="55">
        <v>315</v>
      </c>
      <c r="E188" s="55" t="s">
        <v>19</v>
      </c>
      <c r="F188" s="55">
        <v>11</v>
      </c>
      <c r="G188" s="55">
        <v>3384</v>
      </c>
      <c r="H188" s="55">
        <v>2821</v>
      </c>
      <c r="I188" s="55">
        <v>31</v>
      </c>
      <c r="J188" s="56">
        <v>6236</v>
      </c>
      <c r="K188" s="59">
        <v>6205</v>
      </c>
      <c r="L188" s="55">
        <v>566.90909999999997</v>
      </c>
      <c r="M188" s="59">
        <v>564.1</v>
      </c>
      <c r="N188" s="55">
        <v>31940</v>
      </c>
      <c r="O188" s="55">
        <v>4053.4</v>
      </c>
      <c r="P188" s="55">
        <v>0</v>
      </c>
      <c r="Q188" s="55">
        <v>0</v>
      </c>
      <c r="R188" s="55">
        <v>0</v>
      </c>
      <c r="S188" s="55" t="s">
        <v>64</v>
      </c>
      <c r="T188" s="55" t="s">
        <v>64</v>
      </c>
      <c r="U188" s="55">
        <v>4053.4</v>
      </c>
      <c r="V188" s="55">
        <v>27886.6</v>
      </c>
      <c r="W188" s="55">
        <v>27886.6</v>
      </c>
      <c r="X188" s="55">
        <v>0</v>
      </c>
      <c r="Y188" s="55" t="s">
        <v>64</v>
      </c>
      <c r="Z188" s="55" t="s">
        <v>355</v>
      </c>
      <c r="AA188" s="55">
        <v>1</v>
      </c>
      <c r="AB188" s="55">
        <v>0</v>
      </c>
      <c r="AC188" s="55">
        <v>1</v>
      </c>
      <c r="AD188" s="55" t="s">
        <v>63</v>
      </c>
      <c r="AE188" s="55">
        <v>9</v>
      </c>
      <c r="AF188" s="55">
        <v>0</v>
      </c>
      <c r="AG188" s="55">
        <v>261</v>
      </c>
      <c r="AH188" s="55">
        <v>0</v>
      </c>
      <c r="AI188" s="55">
        <v>31</v>
      </c>
      <c r="AJ188" s="56">
        <v>31</v>
      </c>
      <c r="AK188" s="55">
        <v>1341</v>
      </c>
      <c r="AL188" s="55">
        <v>181.4444</v>
      </c>
      <c r="AM188" s="55">
        <v>1633</v>
      </c>
      <c r="AN188" s="55">
        <v>8320</v>
      </c>
      <c r="AO188" s="55">
        <v>8320</v>
      </c>
      <c r="AQ188" s="55" t="s">
        <v>64</v>
      </c>
      <c r="AR188" s="55">
        <v>11</v>
      </c>
      <c r="AS188" s="55">
        <v>11</v>
      </c>
      <c r="AT188" s="55">
        <v>100</v>
      </c>
      <c r="AU188" s="55">
        <v>566.90909999999997</v>
      </c>
      <c r="AV188" s="55">
        <v>307.63639999999998</v>
      </c>
    </row>
    <row r="189" spans="1:48" x14ac:dyDescent="0.25">
      <c r="A189" s="55">
        <v>31033</v>
      </c>
      <c r="B189" s="68" t="str">
        <f>VLOOKUP(C189,'[2]SU List with Assignment Master'!$F$2:$G$128,2,FALSE)</f>
        <v>North 3</v>
      </c>
      <c r="C189" s="55" t="s">
        <v>107</v>
      </c>
      <c r="D189" s="55">
        <v>315</v>
      </c>
      <c r="E189" s="55" t="s">
        <v>19</v>
      </c>
      <c r="F189" s="55">
        <v>11</v>
      </c>
      <c r="G189" s="55">
        <v>3336</v>
      </c>
      <c r="H189" s="55">
        <v>820</v>
      </c>
      <c r="I189" s="55">
        <v>30</v>
      </c>
      <c r="J189" s="56">
        <v>4186</v>
      </c>
      <c r="K189" s="59">
        <v>4156</v>
      </c>
      <c r="L189" s="55">
        <v>380.5455</v>
      </c>
      <c r="M189" s="59">
        <v>377.8</v>
      </c>
      <c r="N189" s="55">
        <v>21329</v>
      </c>
      <c r="O189" s="55">
        <v>2720.9</v>
      </c>
      <c r="P189" s="55">
        <v>0</v>
      </c>
      <c r="Q189" s="55">
        <v>0</v>
      </c>
      <c r="R189" s="55">
        <v>83.72</v>
      </c>
      <c r="S189" s="55" t="s">
        <v>64</v>
      </c>
      <c r="T189" s="55" t="s">
        <v>63</v>
      </c>
      <c r="U189" s="55">
        <v>2804.62</v>
      </c>
      <c r="V189" s="55">
        <v>18524.38</v>
      </c>
      <c r="W189" s="55">
        <v>18524.38</v>
      </c>
      <c r="X189" s="55">
        <v>0</v>
      </c>
      <c r="Y189" s="55" t="s">
        <v>64</v>
      </c>
      <c r="Z189" s="55" t="s">
        <v>356</v>
      </c>
      <c r="AA189" s="55">
        <v>1</v>
      </c>
      <c r="AB189" s="55">
        <v>0</v>
      </c>
      <c r="AC189" s="55">
        <v>1</v>
      </c>
      <c r="AD189" s="55" t="s">
        <v>63</v>
      </c>
      <c r="AE189" s="55">
        <v>10</v>
      </c>
      <c r="AF189" s="55">
        <v>0</v>
      </c>
      <c r="AG189" s="55">
        <v>205</v>
      </c>
      <c r="AH189" s="55">
        <v>0</v>
      </c>
      <c r="AI189" s="55">
        <v>26</v>
      </c>
      <c r="AJ189" s="56">
        <v>26</v>
      </c>
      <c r="AK189" s="55">
        <v>647</v>
      </c>
      <c r="AL189" s="55">
        <v>87.8</v>
      </c>
      <c r="AM189" s="55">
        <v>878</v>
      </c>
      <c r="AN189" s="55">
        <v>4462</v>
      </c>
      <c r="AO189" s="55">
        <v>4462</v>
      </c>
      <c r="AP189" s="55">
        <v>0</v>
      </c>
      <c r="AQ189" s="55" t="s">
        <v>64</v>
      </c>
      <c r="AR189" s="55">
        <v>11</v>
      </c>
      <c r="AS189" s="55">
        <v>11</v>
      </c>
      <c r="AT189" s="55">
        <v>100</v>
      </c>
      <c r="AU189" s="55">
        <v>380.5455</v>
      </c>
      <c r="AV189" s="55">
        <v>303.27269999999999</v>
      </c>
    </row>
    <row r="190" spans="1:48" x14ac:dyDescent="0.25">
      <c r="A190" s="55">
        <v>33025</v>
      </c>
      <c r="B190" s="68" t="str">
        <f>VLOOKUP(C190,'[2]SU List with Assignment Master'!$F$2:$G$128,2,FALSE)</f>
        <v>North 3</v>
      </c>
      <c r="C190" s="55" t="s">
        <v>107</v>
      </c>
      <c r="D190" s="55">
        <v>315</v>
      </c>
      <c r="E190" s="55" t="s">
        <v>19</v>
      </c>
      <c r="F190" s="55">
        <v>10</v>
      </c>
      <c r="G190" s="55">
        <v>3036</v>
      </c>
      <c r="H190" s="55">
        <v>529</v>
      </c>
      <c r="I190" s="55">
        <v>7</v>
      </c>
      <c r="J190" s="56">
        <v>3572</v>
      </c>
      <c r="K190" s="59">
        <v>3565</v>
      </c>
      <c r="L190" s="55">
        <v>357.2</v>
      </c>
      <c r="M190" s="59">
        <v>356.5</v>
      </c>
      <c r="N190" s="55">
        <v>18219</v>
      </c>
      <c r="O190" s="55">
        <v>2321.8000000000002</v>
      </c>
      <c r="P190" s="55">
        <v>0</v>
      </c>
      <c r="Q190" s="55">
        <v>0</v>
      </c>
      <c r="R190" s="55">
        <v>71.44</v>
      </c>
      <c r="S190" s="55" t="s">
        <v>64</v>
      </c>
      <c r="T190" s="55" t="s">
        <v>63</v>
      </c>
      <c r="U190" s="55">
        <v>2393.2399999999998</v>
      </c>
      <c r="V190" s="55">
        <v>15825.76</v>
      </c>
      <c r="W190" s="55">
        <v>15825.76</v>
      </c>
      <c r="X190" s="55">
        <v>0</v>
      </c>
      <c r="Y190" s="55" t="s">
        <v>64</v>
      </c>
      <c r="Z190" s="55" t="s">
        <v>357</v>
      </c>
      <c r="AA190" s="55">
        <v>1</v>
      </c>
      <c r="AB190" s="55">
        <v>0</v>
      </c>
      <c r="AC190" s="55">
        <v>1</v>
      </c>
      <c r="AD190" s="55" t="s">
        <v>63</v>
      </c>
      <c r="AE190" s="55">
        <v>6</v>
      </c>
      <c r="AF190" s="55">
        <v>0</v>
      </c>
      <c r="AG190" s="55">
        <v>104</v>
      </c>
      <c r="AH190" s="55">
        <v>0</v>
      </c>
      <c r="AI190" s="55">
        <v>7</v>
      </c>
      <c r="AJ190" s="56">
        <v>7</v>
      </c>
      <c r="AK190" s="55">
        <v>737</v>
      </c>
      <c r="AL190" s="55">
        <v>141.33330000000001</v>
      </c>
      <c r="AM190" s="55">
        <v>848</v>
      </c>
      <c r="AN190" s="55">
        <v>4330</v>
      </c>
      <c r="AO190" s="55">
        <v>4330</v>
      </c>
      <c r="AQ190" s="55" t="s">
        <v>64</v>
      </c>
      <c r="AR190" s="55">
        <v>10</v>
      </c>
      <c r="AS190" s="55">
        <v>10</v>
      </c>
      <c r="AT190" s="55">
        <v>100</v>
      </c>
      <c r="AU190" s="55">
        <v>357.2</v>
      </c>
      <c r="AV190" s="55">
        <v>303.60000000000002</v>
      </c>
    </row>
    <row r="191" spans="1:48" x14ac:dyDescent="0.25">
      <c r="A191" s="55">
        <v>33051</v>
      </c>
      <c r="B191" s="68" t="str">
        <f>VLOOKUP(C191,'[2]SU List with Assignment Master'!$F$2:$G$128,2,FALSE)</f>
        <v>North 3</v>
      </c>
      <c r="C191" s="55" t="s">
        <v>107</v>
      </c>
      <c r="D191" s="55">
        <v>315</v>
      </c>
      <c r="E191" s="55" t="s">
        <v>22</v>
      </c>
      <c r="F191" s="55">
        <v>7</v>
      </c>
      <c r="G191" s="55">
        <v>1200</v>
      </c>
      <c r="H191" s="55">
        <v>498</v>
      </c>
      <c r="I191" s="55">
        <v>4</v>
      </c>
      <c r="J191" s="56">
        <v>1702</v>
      </c>
      <c r="K191" s="59">
        <v>1698</v>
      </c>
      <c r="L191" s="55">
        <v>243.1429</v>
      </c>
      <c r="M191" s="59">
        <v>242.6</v>
      </c>
      <c r="N191" s="55">
        <v>8705</v>
      </c>
      <c r="O191" s="55">
        <v>1106.3</v>
      </c>
      <c r="P191" s="55">
        <v>0</v>
      </c>
      <c r="Q191" s="55">
        <v>0</v>
      </c>
      <c r="R191" s="55">
        <v>0</v>
      </c>
      <c r="S191" s="55" t="s">
        <v>64</v>
      </c>
      <c r="T191" s="55" t="s">
        <v>64</v>
      </c>
      <c r="U191" s="55">
        <v>1106.3</v>
      </c>
      <c r="V191" s="55">
        <v>7598.7</v>
      </c>
      <c r="W191" s="55">
        <v>7598.7</v>
      </c>
      <c r="X191" s="55">
        <v>0</v>
      </c>
      <c r="Y191" s="55" t="s">
        <v>64</v>
      </c>
      <c r="Z191" s="55" t="s">
        <v>358</v>
      </c>
      <c r="AA191" s="55">
        <v>1</v>
      </c>
      <c r="AB191" s="55">
        <v>0</v>
      </c>
      <c r="AC191" s="55">
        <v>1</v>
      </c>
      <c r="AD191" s="55" t="s">
        <v>63</v>
      </c>
      <c r="AE191" s="55">
        <v>1</v>
      </c>
      <c r="AF191" s="55">
        <v>0</v>
      </c>
      <c r="AG191" s="55">
        <v>36</v>
      </c>
      <c r="AH191" s="55">
        <v>0</v>
      </c>
      <c r="AI191" s="55">
        <v>0</v>
      </c>
      <c r="AJ191" s="56">
        <v>0</v>
      </c>
      <c r="AK191" s="55">
        <v>35</v>
      </c>
      <c r="AL191" s="55">
        <v>71</v>
      </c>
      <c r="AM191" s="55">
        <v>71</v>
      </c>
      <c r="AN191" s="55">
        <v>361</v>
      </c>
      <c r="AO191" s="55">
        <v>361</v>
      </c>
      <c r="AQ191" s="55" t="s">
        <v>64</v>
      </c>
      <c r="AR191" s="55">
        <v>7</v>
      </c>
      <c r="AS191" s="55">
        <v>5</v>
      </c>
      <c r="AT191" s="55">
        <v>100</v>
      </c>
      <c r="AU191" s="55">
        <v>243.1429</v>
      </c>
      <c r="AV191" s="55">
        <v>240</v>
      </c>
    </row>
    <row r="192" spans="1:48" x14ac:dyDescent="0.25">
      <c r="A192" s="55">
        <v>10318</v>
      </c>
      <c r="B192" s="68" t="str">
        <f>VLOOKUP(C192,'[2]SU List with Assignment Master'!$F$2:$G$128,2,FALSE)</f>
        <v>North 2</v>
      </c>
      <c r="C192" s="55" t="s">
        <v>106</v>
      </c>
      <c r="D192" s="55">
        <v>326</v>
      </c>
      <c r="E192" s="55" t="s">
        <v>60</v>
      </c>
      <c r="F192" s="55">
        <v>2</v>
      </c>
      <c r="G192" s="55">
        <v>3996</v>
      </c>
      <c r="H192" s="55">
        <v>618</v>
      </c>
      <c r="I192" s="55">
        <v>0</v>
      </c>
      <c r="J192" s="56">
        <v>4614</v>
      </c>
      <c r="K192" s="59">
        <v>4614</v>
      </c>
      <c r="L192" s="55">
        <v>2307</v>
      </c>
      <c r="M192" s="59">
        <v>2307</v>
      </c>
      <c r="N192" s="55">
        <v>23336</v>
      </c>
      <c r="O192" s="55">
        <v>2999.1</v>
      </c>
      <c r="P192" s="55">
        <v>0</v>
      </c>
      <c r="Q192" s="55">
        <v>0</v>
      </c>
      <c r="R192" s="55">
        <v>92.28</v>
      </c>
      <c r="S192" s="55" t="s">
        <v>64</v>
      </c>
      <c r="T192" s="55" t="s">
        <v>63</v>
      </c>
      <c r="U192" s="55">
        <v>3091.38</v>
      </c>
      <c r="V192" s="55">
        <v>20244.62</v>
      </c>
      <c r="W192" s="55">
        <v>20244.62</v>
      </c>
      <c r="X192" s="55">
        <v>0</v>
      </c>
      <c r="Y192" s="55" t="s">
        <v>64</v>
      </c>
      <c r="Z192" s="55" t="s">
        <v>359</v>
      </c>
      <c r="AA192" s="55">
        <v>1</v>
      </c>
      <c r="AB192" s="55">
        <v>0</v>
      </c>
      <c r="AC192" s="55">
        <v>1</v>
      </c>
      <c r="AD192" s="55" t="s">
        <v>63</v>
      </c>
      <c r="AE192" s="55">
        <v>1</v>
      </c>
      <c r="AF192" s="55">
        <v>0</v>
      </c>
      <c r="AG192" s="55">
        <v>20</v>
      </c>
      <c r="AH192" s="55">
        <v>0</v>
      </c>
      <c r="AI192" s="55">
        <v>0</v>
      </c>
      <c r="AJ192" s="56">
        <v>0</v>
      </c>
      <c r="AK192" s="55">
        <v>20</v>
      </c>
      <c r="AL192" s="55">
        <v>40</v>
      </c>
      <c r="AM192" s="55">
        <v>40</v>
      </c>
      <c r="AN192" s="55">
        <v>211</v>
      </c>
      <c r="AO192" s="55">
        <v>211</v>
      </c>
      <c r="AQ192" s="55" t="s">
        <v>64</v>
      </c>
      <c r="AR192" s="55">
        <v>3</v>
      </c>
      <c r="AS192" s="55">
        <v>2</v>
      </c>
      <c r="AT192" s="55">
        <v>66.666666666666671</v>
      </c>
      <c r="AU192" s="55">
        <v>1538</v>
      </c>
      <c r="AV192" s="55">
        <v>1998</v>
      </c>
    </row>
    <row r="193" spans="1:48" x14ac:dyDescent="0.25">
      <c r="A193" s="55">
        <v>20013</v>
      </c>
      <c r="B193" s="68" t="str">
        <f>VLOOKUP(C193,'[2]SU List with Assignment Master'!$F$2:$G$128,2,FALSE)</f>
        <v>North 2</v>
      </c>
      <c r="C193" s="55" t="s">
        <v>106</v>
      </c>
      <c r="D193" s="55">
        <v>326</v>
      </c>
      <c r="E193" s="55" t="s">
        <v>60</v>
      </c>
      <c r="F193" s="55">
        <v>2</v>
      </c>
      <c r="G193" s="55">
        <v>588</v>
      </c>
      <c r="H193" s="55">
        <v>181</v>
      </c>
      <c r="I193" s="55">
        <v>0</v>
      </c>
      <c r="J193" s="56">
        <v>769</v>
      </c>
      <c r="K193" s="59">
        <v>769</v>
      </c>
      <c r="L193" s="55">
        <v>384.5</v>
      </c>
      <c r="M193" s="59">
        <v>384.5</v>
      </c>
      <c r="N193" s="55">
        <v>3925</v>
      </c>
      <c r="O193" s="55">
        <v>499.85</v>
      </c>
      <c r="P193" s="55">
        <v>0</v>
      </c>
      <c r="Q193" s="55">
        <v>0</v>
      </c>
      <c r="R193" s="55">
        <v>15.38</v>
      </c>
      <c r="S193" s="55" t="s">
        <v>64</v>
      </c>
      <c r="T193" s="55" t="s">
        <v>63</v>
      </c>
      <c r="U193" s="55">
        <v>515.23</v>
      </c>
      <c r="V193" s="55">
        <v>3409.77</v>
      </c>
      <c r="W193" s="55">
        <v>3409.77</v>
      </c>
      <c r="X193" s="55">
        <v>0</v>
      </c>
      <c r="Y193" s="55" t="s">
        <v>64</v>
      </c>
      <c r="Z193" s="55" t="s">
        <v>360</v>
      </c>
      <c r="AA193" s="55">
        <v>1</v>
      </c>
      <c r="AB193" s="55">
        <v>0</v>
      </c>
      <c r="AC193" s="55">
        <v>1</v>
      </c>
      <c r="AD193" s="55" t="s">
        <v>63</v>
      </c>
      <c r="AE193" s="55">
        <v>2</v>
      </c>
      <c r="AF193" s="55">
        <v>0</v>
      </c>
      <c r="AG193" s="55">
        <v>18</v>
      </c>
      <c r="AH193" s="55">
        <v>0</v>
      </c>
      <c r="AI193" s="55">
        <v>0</v>
      </c>
      <c r="AJ193" s="56">
        <v>0</v>
      </c>
      <c r="AK193" s="55">
        <v>33</v>
      </c>
      <c r="AL193" s="55">
        <v>25.5</v>
      </c>
      <c r="AM193" s="55">
        <v>51</v>
      </c>
      <c r="AN193" s="55">
        <v>261</v>
      </c>
      <c r="AO193" s="55">
        <v>261</v>
      </c>
      <c r="AQ193" s="55" t="s">
        <v>64</v>
      </c>
      <c r="AR193" s="55">
        <v>4</v>
      </c>
      <c r="AS193" s="55">
        <v>2</v>
      </c>
      <c r="AT193" s="55">
        <v>50</v>
      </c>
      <c r="AU193" s="55">
        <v>192.25</v>
      </c>
      <c r="AV193" s="55">
        <v>294</v>
      </c>
    </row>
    <row r="194" spans="1:48" x14ac:dyDescent="0.25">
      <c r="A194" s="55">
        <v>20540</v>
      </c>
      <c r="B194" s="68" t="str">
        <f>VLOOKUP(C194,'[2]SU List with Assignment Master'!$F$2:$G$128,2,FALSE)</f>
        <v>North 2</v>
      </c>
      <c r="C194" s="55" t="s">
        <v>106</v>
      </c>
      <c r="D194" s="55">
        <v>326</v>
      </c>
      <c r="E194" s="55" t="s">
        <v>60</v>
      </c>
      <c r="F194" s="55">
        <v>6</v>
      </c>
      <c r="G194" s="55">
        <v>2004</v>
      </c>
      <c r="H194" s="55">
        <v>225</v>
      </c>
      <c r="I194" s="55">
        <v>7</v>
      </c>
      <c r="J194" s="56">
        <v>2236</v>
      </c>
      <c r="K194" s="59">
        <v>2229</v>
      </c>
      <c r="L194" s="55">
        <v>372.66669999999999</v>
      </c>
      <c r="M194" s="59">
        <v>371.5</v>
      </c>
      <c r="N194" s="55">
        <v>11546</v>
      </c>
      <c r="O194" s="55">
        <v>1453.4</v>
      </c>
      <c r="P194" s="55">
        <v>0</v>
      </c>
      <c r="Q194" s="55">
        <v>0</v>
      </c>
      <c r="R194" s="55">
        <v>44.72</v>
      </c>
      <c r="S194" s="55" t="s">
        <v>64</v>
      </c>
      <c r="T194" s="55" t="s">
        <v>63</v>
      </c>
      <c r="U194" s="55">
        <v>1498.12</v>
      </c>
      <c r="V194" s="55">
        <v>10047.879999999999</v>
      </c>
      <c r="W194" s="55">
        <v>10047.879999999999</v>
      </c>
      <c r="X194" s="55">
        <v>0</v>
      </c>
      <c r="Y194" s="55" t="s">
        <v>64</v>
      </c>
      <c r="Z194" s="55" t="s">
        <v>361</v>
      </c>
      <c r="AA194" s="55">
        <v>1</v>
      </c>
      <c r="AB194" s="55">
        <v>0</v>
      </c>
      <c r="AC194" s="55">
        <v>1</v>
      </c>
      <c r="AD194" s="55" t="s">
        <v>63</v>
      </c>
      <c r="AE194" s="55">
        <v>2</v>
      </c>
      <c r="AF194" s="55">
        <v>0</v>
      </c>
      <c r="AG194" s="55">
        <v>45</v>
      </c>
      <c r="AH194" s="55">
        <v>0</v>
      </c>
      <c r="AI194" s="55">
        <v>7</v>
      </c>
      <c r="AJ194" s="56">
        <v>7</v>
      </c>
      <c r="AK194" s="55">
        <v>259</v>
      </c>
      <c r="AL194" s="55">
        <v>155.5</v>
      </c>
      <c r="AM194" s="55">
        <v>311</v>
      </c>
      <c r="AN194" s="55">
        <v>1598</v>
      </c>
      <c r="AO194" s="55">
        <v>1598</v>
      </c>
      <c r="AP194" s="55">
        <v>3000</v>
      </c>
      <c r="AQ194" s="55" t="s">
        <v>64</v>
      </c>
      <c r="AR194" s="55">
        <v>7</v>
      </c>
      <c r="AS194" s="55">
        <v>6</v>
      </c>
      <c r="AT194" s="55">
        <v>85.714285714285708</v>
      </c>
      <c r="AU194" s="55">
        <v>319.42860000000002</v>
      </c>
      <c r="AV194" s="55">
        <v>334</v>
      </c>
    </row>
    <row r="195" spans="1:48" x14ac:dyDescent="0.25">
      <c r="A195" s="55">
        <v>20730</v>
      </c>
      <c r="B195" s="68" t="str">
        <f>VLOOKUP(C195,'[2]SU List with Assignment Master'!$F$2:$G$128,2,FALSE)</f>
        <v>North 2</v>
      </c>
      <c r="C195" s="55" t="s">
        <v>106</v>
      </c>
      <c r="D195" s="55">
        <v>326</v>
      </c>
      <c r="E195" s="55" t="s">
        <v>60</v>
      </c>
      <c r="F195" s="55">
        <v>0</v>
      </c>
      <c r="G195" s="55">
        <v>0</v>
      </c>
      <c r="H195" s="55">
        <v>0</v>
      </c>
      <c r="I195" s="55">
        <v>0</v>
      </c>
      <c r="J195" s="56">
        <v>0</v>
      </c>
      <c r="K195" s="59">
        <v>0</v>
      </c>
      <c r="L195" s="55">
        <v>0</v>
      </c>
      <c r="M195" s="59" t="e">
        <v>#DIV/0!</v>
      </c>
      <c r="N195" s="55">
        <v>0</v>
      </c>
      <c r="O195" s="55">
        <v>0</v>
      </c>
      <c r="P195" s="55">
        <v>0</v>
      </c>
      <c r="Q195" s="55">
        <v>0</v>
      </c>
      <c r="R195" s="55">
        <v>0</v>
      </c>
      <c r="S195" s="55" t="s">
        <v>64</v>
      </c>
      <c r="T195" s="55" t="s">
        <v>63</v>
      </c>
      <c r="U195" s="55">
        <v>0</v>
      </c>
      <c r="V195" s="55">
        <v>0</v>
      </c>
      <c r="W195" s="55">
        <v>0</v>
      </c>
      <c r="X195" s="55">
        <v>0</v>
      </c>
      <c r="Y195" s="55" t="s">
        <v>64</v>
      </c>
      <c r="Z195" s="55" t="s">
        <v>362</v>
      </c>
      <c r="AA195" s="55">
        <v>0</v>
      </c>
      <c r="AB195" s="55">
        <v>1</v>
      </c>
      <c r="AC195" s="55">
        <v>1</v>
      </c>
      <c r="AD195" s="55" t="s">
        <v>63</v>
      </c>
      <c r="AE195" s="55">
        <v>0</v>
      </c>
      <c r="AF195" s="55">
        <v>0</v>
      </c>
      <c r="AG195" s="55">
        <v>0</v>
      </c>
      <c r="AH195" s="55">
        <v>0</v>
      </c>
      <c r="AI195" s="55">
        <v>0</v>
      </c>
      <c r="AJ195" s="56">
        <v>0</v>
      </c>
      <c r="AK195" s="55">
        <v>0</v>
      </c>
      <c r="AL195" s="55">
        <v>0</v>
      </c>
      <c r="AM195" s="55">
        <v>0</v>
      </c>
      <c r="AN195" s="55">
        <v>0</v>
      </c>
      <c r="AO195" s="55">
        <v>0</v>
      </c>
      <c r="AQ195" s="55" t="s">
        <v>64</v>
      </c>
      <c r="AR195" s="55">
        <v>7</v>
      </c>
      <c r="AS195" s="55">
        <v>0</v>
      </c>
      <c r="AT195" s="55">
        <v>0</v>
      </c>
      <c r="AU195" s="55">
        <v>0</v>
      </c>
      <c r="AV195" s="55">
        <v>0</v>
      </c>
    </row>
    <row r="196" spans="1:48" x14ac:dyDescent="0.25">
      <c r="A196" s="55">
        <v>30135</v>
      </c>
      <c r="B196" s="68" t="str">
        <f>VLOOKUP(C196,'[2]SU List with Assignment Master'!$F$2:$G$128,2,FALSE)</f>
        <v>North 2</v>
      </c>
      <c r="C196" s="55" t="s">
        <v>106</v>
      </c>
      <c r="D196" s="55">
        <v>326</v>
      </c>
      <c r="E196" s="55" t="s">
        <v>60</v>
      </c>
      <c r="F196" s="55">
        <v>8</v>
      </c>
      <c r="G196" s="55">
        <v>2208</v>
      </c>
      <c r="H196" s="55">
        <v>533</v>
      </c>
      <c r="I196" s="55">
        <v>55</v>
      </c>
      <c r="J196" s="56">
        <v>2796</v>
      </c>
      <c r="K196" s="59">
        <v>2741</v>
      </c>
      <c r="L196" s="55">
        <v>349.5</v>
      </c>
      <c r="M196" s="59">
        <v>342.6</v>
      </c>
      <c r="N196" s="55">
        <v>14257</v>
      </c>
      <c r="O196" s="55">
        <v>1817.4</v>
      </c>
      <c r="P196" s="55">
        <v>0</v>
      </c>
      <c r="Q196" s="55">
        <v>0</v>
      </c>
      <c r="R196" s="55">
        <v>55.92</v>
      </c>
      <c r="S196" s="55" t="s">
        <v>64</v>
      </c>
      <c r="T196" s="55" t="s">
        <v>63</v>
      </c>
      <c r="U196" s="55">
        <v>1873.32</v>
      </c>
      <c r="V196" s="55">
        <v>12383.68</v>
      </c>
      <c r="W196" s="55">
        <v>12383.68</v>
      </c>
      <c r="X196" s="55">
        <v>0</v>
      </c>
      <c r="Y196" s="55" t="s">
        <v>64</v>
      </c>
      <c r="Z196" s="55" t="s">
        <v>363</v>
      </c>
      <c r="AA196" s="55">
        <v>1</v>
      </c>
      <c r="AB196" s="55">
        <v>0</v>
      </c>
      <c r="AC196" s="55">
        <v>1</v>
      </c>
      <c r="AD196" s="55" t="s">
        <v>63</v>
      </c>
      <c r="AE196" s="55">
        <v>7</v>
      </c>
      <c r="AF196" s="55">
        <v>0</v>
      </c>
      <c r="AG196" s="55">
        <v>177</v>
      </c>
      <c r="AH196" s="55">
        <v>0</v>
      </c>
      <c r="AI196" s="55">
        <v>10</v>
      </c>
      <c r="AJ196" s="56">
        <v>10</v>
      </c>
      <c r="AK196" s="55">
        <v>365</v>
      </c>
      <c r="AL196" s="55">
        <v>78.857100000000003</v>
      </c>
      <c r="AM196" s="55">
        <v>552</v>
      </c>
      <c r="AN196" s="55">
        <v>2844</v>
      </c>
      <c r="AO196" s="55">
        <v>2844</v>
      </c>
      <c r="AQ196" s="55" t="s">
        <v>64</v>
      </c>
      <c r="AR196" s="55">
        <v>10</v>
      </c>
      <c r="AS196" s="55">
        <v>8</v>
      </c>
      <c r="AT196" s="55">
        <v>80</v>
      </c>
      <c r="AU196" s="55">
        <v>279.60000000000002</v>
      </c>
      <c r="AV196" s="55">
        <v>276</v>
      </c>
    </row>
    <row r="197" spans="1:48" x14ac:dyDescent="0.25">
      <c r="A197" s="55">
        <v>90326</v>
      </c>
      <c r="B197" s="68" t="str">
        <f>VLOOKUP(C197,'[2]SU List with Assignment Master'!$F$2:$G$128,2,FALSE)</f>
        <v>North 2</v>
      </c>
      <c r="C197" s="55" t="s">
        <v>106</v>
      </c>
      <c r="D197" s="55">
        <v>326</v>
      </c>
      <c r="E197" s="55" t="s">
        <v>202</v>
      </c>
      <c r="F197" s="55">
        <v>0</v>
      </c>
      <c r="G197" s="55">
        <v>0</v>
      </c>
      <c r="H197" s="55">
        <v>0</v>
      </c>
      <c r="I197" s="55">
        <v>0</v>
      </c>
      <c r="J197" s="56">
        <v>0</v>
      </c>
      <c r="K197" s="59">
        <v>0</v>
      </c>
      <c r="L197" s="55">
        <v>0</v>
      </c>
      <c r="M197" s="59" t="e">
        <v>#DIV/0!</v>
      </c>
      <c r="N197" s="55">
        <v>0</v>
      </c>
      <c r="O197" s="55">
        <v>0</v>
      </c>
      <c r="P197" s="55">
        <v>0</v>
      </c>
      <c r="Q197" s="55">
        <v>0</v>
      </c>
      <c r="R197" s="55">
        <v>0</v>
      </c>
      <c r="S197" s="55" t="s">
        <v>63</v>
      </c>
      <c r="T197" s="55" t="s">
        <v>64</v>
      </c>
      <c r="U197" s="55">
        <v>0</v>
      </c>
      <c r="V197" s="55">
        <v>0</v>
      </c>
      <c r="W197" s="55">
        <v>0</v>
      </c>
      <c r="X197" s="55">
        <v>0</v>
      </c>
      <c r="Y197" s="55" t="s">
        <v>64</v>
      </c>
      <c r="Z197" s="55" t="s">
        <v>364</v>
      </c>
      <c r="AA197" s="55">
        <v>0</v>
      </c>
      <c r="AB197" s="55">
        <v>1</v>
      </c>
      <c r="AC197" s="55">
        <v>1</v>
      </c>
      <c r="AD197" s="55" t="s">
        <v>63</v>
      </c>
      <c r="AE197" s="55">
        <v>0</v>
      </c>
      <c r="AF197" s="55">
        <v>0</v>
      </c>
      <c r="AG197" s="55">
        <v>0</v>
      </c>
      <c r="AH197" s="55">
        <v>0</v>
      </c>
      <c r="AI197" s="55">
        <v>0</v>
      </c>
      <c r="AJ197" s="56">
        <v>0</v>
      </c>
      <c r="AK197" s="55">
        <v>0</v>
      </c>
      <c r="AL197" s="55">
        <v>0</v>
      </c>
      <c r="AM197" s="55">
        <v>0</v>
      </c>
      <c r="AN197" s="55">
        <v>0</v>
      </c>
      <c r="AO197" s="55">
        <v>0</v>
      </c>
      <c r="AQ197" s="55" t="s">
        <v>64</v>
      </c>
      <c r="AR197" s="55">
        <v>2</v>
      </c>
      <c r="AS197" s="55">
        <v>0</v>
      </c>
      <c r="AT197" s="55">
        <v>0</v>
      </c>
      <c r="AU197" s="55">
        <v>0</v>
      </c>
      <c r="AV197" s="55">
        <v>0</v>
      </c>
    </row>
    <row r="198" spans="1:48" x14ac:dyDescent="0.25">
      <c r="A198" s="55">
        <v>20176</v>
      </c>
      <c r="B198" s="68" t="str">
        <f>VLOOKUP(C198,'[2]SU List with Assignment Master'!$F$2:$G$128,2,FALSE)</f>
        <v>North 2</v>
      </c>
      <c r="C198" s="55" t="s">
        <v>105</v>
      </c>
      <c r="D198" s="55">
        <v>203</v>
      </c>
      <c r="E198" s="55" t="s">
        <v>60</v>
      </c>
      <c r="F198" s="55">
        <v>7</v>
      </c>
      <c r="G198" s="55">
        <v>228</v>
      </c>
      <c r="H198" s="55">
        <v>634</v>
      </c>
      <c r="I198" s="55">
        <v>12</v>
      </c>
      <c r="J198" s="56">
        <v>874</v>
      </c>
      <c r="K198" s="59">
        <v>862</v>
      </c>
      <c r="L198" s="55">
        <v>124.8571</v>
      </c>
      <c r="M198" s="59">
        <v>123.1</v>
      </c>
      <c r="N198" s="55">
        <v>4451</v>
      </c>
      <c r="O198" s="55">
        <v>568.1</v>
      </c>
      <c r="P198" s="55">
        <v>0</v>
      </c>
      <c r="Q198" s="55">
        <v>0</v>
      </c>
      <c r="R198" s="55">
        <v>17.48</v>
      </c>
      <c r="S198" s="55" t="s">
        <v>64</v>
      </c>
      <c r="T198" s="55" t="s">
        <v>63</v>
      </c>
      <c r="U198" s="55">
        <v>585.58000000000004</v>
      </c>
      <c r="V198" s="55">
        <v>3865.42</v>
      </c>
      <c r="W198" s="55">
        <v>3865.42</v>
      </c>
      <c r="X198" s="55">
        <v>0</v>
      </c>
      <c r="Y198" s="55" t="s">
        <v>64</v>
      </c>
      <c r="Z198" s="55" t="s">
        <v>365</v>
      </c>
      <c r="AA198" s="55">
        <v>1</v>
      </c>
      <c r="AB198" s="55">
        <v>0</v>
      </c>
      <c r="AC198" s="55">
        <v>1</v>
      </c>
      <c r="AD198" s="55" t="s">
        <v>63</v>
      </c>
      <c r="AE198" s="55">
        <v>6</v>
      </c>
      <c r="AF198" s="55">
        <v>0</v>
      </c>
      <c r="AG198" s="55">
        <v>88</v>
      </c>
      <c r="AH198" s="55">
        <v>0</v>
      </c>
      <c r="AI198" s="55">
        <v>12</v>
      </c>
      <c r="AJ198" s="56">
        <v>12</v>
      </c>
      <c r="AK198" s="55">
        <v>430</v>
      </c>
      <c r="AL198" s="55">
        <v>88.333299999999994</v>
      </c>
      <c r="AM198" s="55">
        <v>530</v>
      </c>
      <c r="AN198" s="55">
        <v>2710</v>
      </c>
      <c r="AO198" s="55">
        <v>2710</v>
      </c>
      <c r="AQ198" s="55" t="s">
        <v>64</v>
      </c>
      <c r="AR198" s="55">
        <v>7</v>
      </c>
      <c r="AS198" s="55">
        <v>1</v>
      </c>
      <c r="AT198" s="55">
        <v>100</v>
      </c>
      <c r="AU198" s="55">
        <v>124.8571</v>
      </c>
      <c r="AV198" s="55">
        <v>228</v>
      </c>
    </row>
    <row r="199" spans="1:48" x14ac:dyDescent="0.25">
      <c r="A199" s="55">
        <v>20228</v>
      </c>
      <c r="B199" s="68" t="str">
        <f>VLOOKUP(C199,'[2]SU List with Assignment Master'!$F$2:$G$128,2,FALSE)</f>
        <v>North 2</v>
      </c>
      <c r="C199" s="55" t="s">
        <v>105</v>
      </c>
      <c r="D199" s="55">
        <v>203</v>
      </c>
      <c r="E199" s="55" t="s">
        <v>18</v>
      </c>
      <c r="F199" s="55">
        <v>5</v>
      </c>
      <c r="G199" s="55">
        <v>1716</v>
      </c>
      <c r="H199" s="55">
        <v>241</v>
      </c>
      <c r="I199" s="55">
        <v>8</v>
      </c>
      <c r="J199" s="56">
        <v>1965</v>
      </c>
      <c r="K199" s="59">
        <v>1957</v>
      </c>
      <c r="L199" s="55">
        <v>393</v>
      </c>
      <c r="M199" s="59">
        <v>391.4</v>
      </c>
      <c r="N199" s="55">
        <v>9995</v>
      </c>
      <c r="O199" s="55">
        <v>1277.25</v>
      </c>
      <c r="P199" s="55">
        <v>0</v>
      </c>
      <c r="Q199" s="55">
        <v>0</v>
      </c>
      <c r="R199" s="55">
        <v>39.299999999999997</v>
      </c>
      <c r="S199" s="55" t="s">
        <v>64</v>
      </c>
      <c r="T199" s="55" t="s">
        <v>63</v>
      </c>
      <c r="U199" s="55">
        <v>1316.55</v>
      </c>
      <c r="V199" s="55">
        <v>8678.4500000000007</v>
      </c>
      <c r="W199" s="55">
        <v>8678.4500000000007</v>
      </c>
      <c r="X199" s="55">
        <v>0</v>
      </c>
      <c r="Y199" s="55" t="s">
        <v>64</v>
      </c>
      <c r="Z199" s="55" t="s">
        <v>366</v>
      </c>
      <c r="AA199" s="55">
        <v>1</v>
      </c>
      <c r="AB199" s="55">
        <v>0</v>
      </c>
      <c r="AC199" s="55">
        <v>1</v>
      </c>
      <c r="AD199" s="55" t="s">
        <v>63</v>
      </c>
      <c r="AE199" s="55">
        <v>5</v>
      </c>
      <c r="AF199" s="55">
        <v>0</v>
      </c>
      <c r="AG199" s="55">
        <v>58</v>
      </c>
      <c r="AH199" s="55">
        <v>0</v>
      </c>
      <c r="AI199" s="55">
        <v>4</v>
      </c>
      <c r="AJ199" s="56">
        <v>4</v>
      </c>
      <c r="AK199" s="55">
        <v>562</v>
      </c>
      <c r="AL199" s="55">
        <v>124.8</v>
      </c>
      <c r="AM199" s="55">
        <v>624</v>
      </c>
      <c r="AN199" s="55">
        <v>3176</v>
      </c>
      <c r="AO199" s="55">
        <v>3176</v>
      </c>
      <c r="AQ199" s="55" t="s">
        <v>64</v>
      </c>
      <c r="AR199" s="55">
        <v>5</v>
      </c>
      <c r="AS199" s="55">
        <v>5</v>
      </c>
      <c r="AT199" s="55">
        <v>100</v>
      </c>
      <c r="AU199" s="55">
        <v>393</v>
      </c>
      <c r="AV199" s="55">
        <v>343.2</v>
      </c>
    </row>
    <row r="200" spans="1:48" x14ac:dyDescent="0.25">
      <c r="A200" s="55">
        <v>20231</v>
      </c>
      <c r="B200" s="68" t="str">
        <f>VLOOKUP(C200,'[2]SU List with Assignment Master'!$F$2:$G$128,2,FALSE)</f>
        <v>North 2</v>
      </c>
      <c r="C200" s="55" t="s">
        <v>105</v>
      </c>
      <c r="D200" s="55">
        <v>203</v>
      </c>
      <c r="E200" s="55" t="s">
        <v>60</v>
      </c>
      <c r="F200" s="55">
        <v>11</v>
      </c>
      <c r="G200" s="55">
        <v>2748</v>
      </c>
      <c r="H200" s="55">
        <v>1314</v>
      </c>
      <c r="I200" s="55">
        <v>42</v>
      </c>
      <c r="J200" s="56">
        <v>4104</v>
      </c>
      <c r="K200" s="59">
        <v>4062</v>
      </c>
      <c r="L200" s="55">
        <v>373.09089999999998</v>
      </c>
      <c r="M200" s="59">
        <v>369.3</v>
      </c>
      <c r="N200" s="55">
        <v>20944</v>
      </c>
      <c r="O200" s="55">
        <v>2667.6</v>
      </c>
      <c r="P200" s="55">
        <v>0</v>
      </c>
      <c r="Q200" s="55">
        <v>0</v>
      </c>
      <c r="R200" s="55">
        <v>82.08</v>
      </c>
      <c r="S200" s="55" t="s">
        <v>64</v>
      </c>
      <c r="T200" s="55" t="s">
        <v>63</v>
      </c>
      <c r="U200" s="55">
        <v>2749.68</v>
      </c>
      <c r="V200" s="55">
        <v>18194.32</v>
      </c>
      <c r="W200" s="55">
        <v>18194.32</v>
      </c>
      <c r="X200" s="55">
        <v>0</v>
      </c>
      <c r="Y200" s="55" t="s">
        <v>64</v>
      </c>
      <c r="Z200" s="55" t="s">
        <v>367</v>
      </c>
      <c r="AA200" s="55">
        <v>1</v>
      </c>
      <c r="AB200" s="55">
        <v>0</v>
      </c>
      <c r="AC200" s="55">
        <v>1</v>
      </c>
      <c r="AD200" s="55" t="s">
        <v>63</v>
      </c>
      <c r="AE200" s="55">
        <v>8</v>
      </c>
      <c r="AF200" s="55">
        <v>0</v>
      </c>
      <c r="AG200" s="55">
        <v>177</v>
      </c>
      <c r="AH200" s="55">
        <v>0</v>
      </c>
      <c r="AI200" s="55">
        <v>37</v>
      </c>
      <c r="AJ200" s="56">
        <v>37</v>
      </c>
      <c r="AK200" s="55">
        <v>1305</v>
      </c>
      <c r="AL200" s="55">
        <v>189.875</v>
      </c>
      <c r="AM200" s="55">
        <v>1519</v>
      </c>
      <c r="AN200" s="55">
        <v>7752</v>
      </c>
      <c r="AO200" s="55">
        <v>7752</v>
      </c>
      <c r="AQ200" s="55" t="s">
        <v>64</v>
      </c>
      <c r="AR200" s="55">
        <v>13</v>
      </c>
      <c r="AS200" s="55">
        <v>10</v>
      </c>
      <c r="AT200" s="55">
        <v>84.615384615384613</v>
      </c>
      <c r="AU200" s="55">
        <v>315.69229999999999</v>
      </c>
      <c r="AV200" s="55">
        <v>274.8</v>
      </c>
    </row>
    <row r="201" spans="1:48" x14ac:dyDescent="0.25">
      <c r="A201" s="55">
        <v>20256</v>
      </c>
      <c r="B201" s="68" t="str">
        <f>VLOOKUP(C201,'[2]SU List with Assignment Master'!$F$2:$G$128,2,FALSE)</f>
        <v>North 2</v>
      </c>
      <c r="C201" s="55" t="s">
        <v>105</v>
      </c>
      <c r="D201" s="55">
        <v>203</v>
      </c>
      <c r="E201" s="55" t="s">
        <v>60</v>
      </c>
      <c r="F201" s="55">
        <v>2</v>
      </c>
      <c r="G201" s="55">
        <v>864</v>
      </c>
      <c r="H201" s="55">
        <v>14</v>
      </c>
      <c r="I201" s="55">
        <v>0</v>
      </c>
      <c r="J201" s="56">
        <v>878</v>
      </c>
      <c r="K201" s="59">
        <v>878</v>
      </c>
      <c r="L201" s="55">
        <v>439</v>
      </c>
      <c r="M201" s="59">
        <v>439</v>
      </c>
      <c r="N201" s="55">
        <v>4501</v>
      </c>
      <c r="O201" s="55">
        <v>570.70000000000005</v>
      </c>
      <c r="P201" s="55">
        <v>0</v>
      </c>
      <c r="Q201" s="55">
        <v>0</v>
      </c>
      <c r="R201" s="55">
        <v>0</v>
      </c>
      <c r="S201" s="55" t="s">
        <v>64</v>
      </c>
      <c r="T201" s="55" t="s">
        <v>64</v>
      </c>
      <c r="U201" s="55">
        <v>570.70000000000005</v>
      </c>
      <c r="V201" s="55">
        <v>3930.3</v>
      </c>
      <c r="W201" s="55">
        <v>3930.3</v>
      </c>
      <c r="X201" s="55">
        <v>0</v>
      </c>
      <c r="Y201" s="55" t="s">
        <v>64</v>
      </c>
      <c r="Z201" s="55" t="s">
        <v>368</v>
      </c>
      <c r="AA201" s="55">
        <v>1</v>
      </c>
      <c r="AB201" s="55">
        <v>0</v>
      </c>
      <c r="AC201" s="55">
        <v>1</v>
      </c>
      <c r="AD201" s="55" t="s">
        <v>63</v>
      </c>
      <c r="AE201" s="55">
        <v>2</v>
      </c>
      <c r="AF201" s="55">
        <v>0</v>
      </c>
      <c r="AG201" s="55">
        <v>14</v>
      </c>
      <c r="AH201" s="55">
        <v>0</v>
      </c>
      <c r="AI201" s="55">
        <v>0</v>
      </c>
      <c r="AJ201" s="56">
        <v>0</v>
      </c>
      <c r="AK201" s="55">
        <v>108</v>
      </c>
      <c r="AL201" s="55">
        <v>61</v>
      </c>
      <c r="AM201" s="55">
        <v>122</v>
      </c>
      <c r="AN201" s="55">
        <v>625</v>
      </c>
      <c r="AO201" s="55">
        <v>625</v>
      </c>
      <c r="AQ201" s="55" t="s">
        <v>64</v>
      </c>
      <c r="AR201" s="55">
        <v>3</v>
      </c>
      <c r="AS201" s="55">
        <v>3</v>
      </c>
      <c r="AT201" s="55">
        <v>66.666666666666671</v>
      </c>
      <c r="AU201" s="55">
        <v>292.66669999999999</v>
      </c>
      <c r="AV201" s="55">
        <v>288</v>
      </c>
    </row>
    <row r="202" spans="1:48" x14ac:dyDescent="0.25">
      <c r="A202" s="55">
        <v>20266</v>
      </c>
      <c r="B202" s="68" t="str">
        <f>VLOOKUP(C202,'[2]SU List with Assignment Master'!$F$2:$G$128,2,FALSE)</f>
        <v>North 2</v>
      </c>
      <c r="C202" s="55" t="s">
        <v>105</v>
      </c>
      <c r="D202" s="55">
        <v>203</v>
      </c>
      <c r="E202" s="55" t="s">
        <v>20</v>
      </c>
      <c r="F202" s="55">
        <v>13</v>
      </c>
      <c r="G202" s="55">
        <v>7380</v>
      </c>
      <c r="H202" s="55">
        <v>717</v>
      </c>
      <c r="I202" s="55">
        <v>73</v>
      </c>
      <c r="J202" s="56">
        <v>8170</v>
      </c>
      <c r="K202" s="59">
        <v>8097</v>
      </c>
      <c r="L202" s="55">
        <v>628.4615</v>
      </c>
      <c r="M202" s="59">
        <v>622.79999999999995</v>
      </c>
      <c r="N202" s="55">
        <v>41448</v>
      </c>
      <c r="O202" s="55">
        <v>5310.5</v>
      </c>
      <c r="P202" s="55">
        <v>0</v>
      </c>
      <c r="Q202" s="55">
        <v>0</v>
      </c>
      <c r="R202" s="55">
        <v>163.4</v>
      </c>
      <c r="S202" s="55" t="s">
        <v>64</v>
      </c>
      <c r="T202" s="55" t="s">
        <v>63</v>
      </c>
      <c r="U202" s="55">
        <v>5473.9</v>
      </c>
      <c r="V202" s="55">
        <v>35974.1</v>
      </c>
      <c r="W202" s="55">
        <v>35974.1</v>
      </c>
      <c r="X202" s="55">
        <v>0</v>
      </c>
      <c r="Y202" s="55" t="s">
        <v>64</v>
      </c>
      <c r="Z202" s="55" t="s">
        <v>369</v>
      </c>
      <c r="AA202" s="55">
        <v>1</v>
      </c>
      <c r="AB202" s="55">
        <v>0</v>
      </c>
      <c r="AC202" s="55">
        <v>1</v>
      </c>
      <c r="AD202" s="55" t="s">
        <v>63</v>
      </c>
      <c r="AE202" s="55">
        <v>12</v>
      </c>
      <c r="AF202" s="55">
        <v>0</v>
      </c>
      <c r="AG202" s="55">
        <v>155</v>
      </c>
      <c r="AH202" s="55">
        <v>0</v>
      </c>
      <c r="AI202" s="55">
        <v>59</v>
      </c>
      <c r="AJ202" s="56">
        <v>59</v>
      </c>
      <c r="AK202" s="55">
        <v>2314</v>
      </c>
      <c r="AL202" s="55">
        <v>210.66669999999999</v>
      </c>
      <c r="AM202" s="55">
        <v>2528</v>
      </c>
      <c r="AN202" s="55">
        <v>12850</v>
      </c>
      <c r="AO202" s="55">
        <v>12850</v>
      </c>
      <c r="AQ202" s="55" t="s">
        <v>64</v>
      </c>
      <c r="AR202" s="55">
        <v>13</v>
      </c>
      <c r="AS202" s="55">
        <v>13</v>
      </c>
      <c r="AT202" s="55">
        <v>100</v>
      </c>
      <c r="AU202" s="55">
        <v>628.4615</v>
      </c>
      <c r="AV202" s="55">
        <v>567.69230000000005</v>
      </c>
    </row>
    <row r="203" spans="1:48" x14ac:dyDescent="0.25">
      <c r="A203" s="55">
        <v>20303</v>
      </c>
      <c r="B203" s="68" t="str">
        <f>VLOOKUP(C203,'[2]SU List with Assignment Master'!$F$2:$G$128,2,FALSE)</f>
        <v>North 2</v>
      </c>
      <c r="C203" s="55" t="s">
        <v>105</v>
      </c>
      <c r="D203" s="55">
        <v>203</v>
      </c>
      <c r="E203" s="55" t="s">
        <v>60</v>
      </c>
      <c r="F203" s="55">
        <v>8</v>
      </c>
      <c r="G203" s="55">
        <v>3000</v>
      </c>
      <c r="H203" s="55">
        <v>1434</v>
      </c>
      <c r="I203" s="55">
        <v>40</v>
      </c>
      <c r="J203" s="56">
        <v>4474</v>
      </c>
      <c r="K203" s="59">
        <v>4434</v>
      </c>
      <c r="L203" s="55">
        <v>559.25</v>
      </c>
      <c r="M203" s="59">
        <v>554.29999999999995</v>
      </c>
      <c r="N203" s="55">
        <v>22882</v>
      </c>
      <c r="O203" s="55">
        <v>2908.1</v>
      </c>
      <c r="P203" s="55">
        <v>0</v>
      </c>
      <c r="Q203" s="55">
        <v>0</v>
      </c>
      <c r="R203" s="55">
        <v>89.48</v>
      </c>
      <c r="S203" s="55" t="s">
        <v>64</v>
      </c>
      <c r="T203" s="55" t="s">
        <v>63</v>
      </c>
      <c r="U203" s="55">
        <v>2997.58</v>
      </c>
      <c r="V203" s="55">
        <v>19884.419999999998</v>
      </c>
      <c r="W203" s="55">
        <v>19884.419999999998</v>
      </c>
      <c r="X203" s="55">
        <v>0</v>
      </c>
      <c r="Y203" s="55" t="s">
        <v>64</v>
      </c>
      <c r="Z203" s="55" t="s">
        <v>370</v>
      </c>
      <c r="AA203" s="55">
        <v>1</v>
      </c>
      <c r="AB203" s="55">
        <v>0</v>
      </c>
      <c r="AC203" s="55">
        <v>1</v>
      </c>
      <c r="AD203" s="55" t="s">
        <v>63</v>
      </c>
      <c r="AE203" s="55">
        <v>8</v>
      </c>
      <c r="AF203" s="55">
        <v>0</v>
      </c>
      <c r="AG203" s="55">
        <v>208</v>
      </c>
      <c r="AH203" s="55">
        <v>0</v>
      </c>
      <c r="AI203" s="55">
        <v>33</v>
      </c>
      <c r="AJ203" s="56">
        <v>33</v>
      </c>
      <c r="AK203" s="55">
        <v>1684</v>
      </c>
      <c r="AL203" s="55">
        <v>240.625</v>
      </c>
      <c r="AM203" s="55">
        <v>1925</v>
      </c>
      <c r="AN203" s="55">
        <v>9861</v>
      </c>
      <c r="AO203" s="55">
        <v>9861</v>
      </c>
      <c r="AQ203" s="55" t="s">
        <v>64</v>
      </c>
      <c r="AR203" s="55">
        <v>10</v>
      </c>
      <c r="AS203" s="55">
        <v>8</v>
      </c>
      <c r="AT203" s="55">
        <v>80</v>
      </c>
      <c r="AU203" s="55">
        <v>447.4</v>
      </c>
      <c r="AV203" s="55">
        <v>375</v>
      </c>
    </row>
    <row r="204" spans="1:48" x14ac:dyDescent="0.25">
      <c r="A204" s="55">
        <v>20366</v>
      </c>
      <c r="B204" s="68" t="str">
        <f>VLOOKUP(C204,'[2]SU List with Assignment Master'!$F$2:$G$128,2,FALSE)</f>
        <v>North 2</v>
      </c>
      <c r="C204" s="55" t="s">
        <v>105</v>
      </c>
      <c r="D204" s="55">
        <v>203</v>
      </c>
      <c r="E204" s="55" t="s">
        <v>60</v>
      </c>
      <c r="F204" s="55">
        <v>10</v>
      </c>
      <c r="G204" s="55">
        <v>1608</v>
      </c>
      <c r="H204" s="55">
        <v>495</v>
      </c>
      <c r="I204" s="55">
        <v>9</v>
      </c>
      <c r="J204" s="56">
        <v>2112</v>
      </c>
      <c r="K204" s="59">
        <v>2103</v>
      </c>
      <c r="L204" s="55">
        <v>211.2</v>
      </c>
      <c r="M204" s="59">
        <v>210.3</v>
      </c>
      <c r="N204" s="55">
        <v>10806</v>
      </c>
      <c r="O204" s="55">
        <v>1372.8</v>
      </c>
      <c r="P204" s="55">
        <v>0</v>
      </c>
      <c r="Q204" s="55">
        <v>0</v>
      </c>
      <c r="R204" s="55">
        <v>42.24</v>
      </c>
      <c r="S204" s="55" t="s">
        <v>64</v>
      </c>
      <c r="T204" s="55" t="s">
        <v>63</v>
      </c>
      <c r="U204" s="55">
        <v>1415.04</v>
      </c>
      <c r="V204" s="55">
        <v>9390.9599999999991</v>
      </c>
      <c r="W204" s="55">
        <v>9390.9599999999991</v>
      </c>
      <c r="X204" s="55">
        <v>0</v>
      </c>
      <c r="Y204" s="55" t="s">
        <v>64</v>
      </c>
      <c r="Z204" s="55" t="s">
        <v>371</v>
      </c>
      <c r="AA204" s="55">
        <v>1</v>
      </c>
      <c r="AB204" s="55">
        <v>0</v>
      </c>
      <c r="AC204" s="55">
        <v>1</v>
      </c>
      <c r="AD204" s="55" t="s">
        <v>63</v>
      </c>
      <c r="AE204" s="55">
        <v>6</v>
      </c>
      <c r="AF204" s="55">
        <v>0</v>
      </c>
      <c r="AG204" s="55">
        <v>63</v>
      </c>
      <c r="AH204" s="55">
        <v>0</v>
      </c>
      <c r="AI204" s="55">
        <v>9</v>
      </c>
      <c r="AJ204" s="56">
        <v>9</v>
      </c>
      <c r="AK204" s="55">
        <v>364</v>
      </c>
      <c r="AL204" s="55">
        <v>72.666700000000006</v>
      </c>
      <c r="AM204" s="55">
        <v>436</v>
      </c>
      <c r="AN204" s="55">
        <v>2231</v>
      </c>
      <c r="AO204" s="55">
        <v>2231</v>
      </c>
      <c r="AQ204" s="55" t="s">
        <v>64</v>
      </c>
      <c r="AR204" s="55">
        <v>12</v>
      </c>
      <c r="AS204" s="55">
        <v>4</v>
      </c>
      <c r="AT204" s="55">
        <v>83.333333333333329</v>
      </c>
      <c r="AU204" s="55">
        <v>176</v>
      </c>
      <c r="AV204" s="55">
        <v>402</v>
      </c>
    </row>
    <row r="205" spans="1:48" x14ac:dyDescent="0.25">
      <c r="A205" s="55">
        <v>20403</v>
      </c>
      <c r="B205" s="68" t="str">
        <f>VLOOKUP(C205,'[2]SU List with Assignment Master'!$F$2:$G$128,2,FALSE)</f>
        <v>North 2</v>
      </c>
      <c r="C205" s="55" t="s">
        <v>105</v>
      </c>
      <c r="D205" s="55">
        <v>203</v>
      </c>
      <c r="E205" s="55" t="s">
        <v>19</v>
      </c>
      <c r="F205" s="55">
        <v>12</v>
      </c>
      <c r="G205" s="55">
        <v>2748</v>
      </c>
      <c r="H205" s="55">
        <v>1139</v>
      </c>
      <c r="I205" s="55">
        <v>137</v>
      </c>
      <c r="J205" s="56">
        <v>4024</v>
      </c>
      <c r="K205" s="59">
        <v>3887</v>
      </c>
      <c r="L205" s="55">
        <v>335.33330000000001</v>
      </c>
      <c r="M205" s="59">
        <v>323.89999999999998</v>
      </c>
      <c r="N205" s="55">
        <v>20556</v>
      </c>
      <c r="O205" s="55">
        <v>2615.6</v>
      </c>
      <c r="P205" s="55">
        <v>0</v>
      </c>
      <c r="Q205" s="55">
        <v>0</v>
      </c>
      <c r="R205" s="55">
        <v>80.48</v>
      </c>
      <c r="S205" s="55" t="s">
        <v>64</v>
      </c>
      <c r="T205" s="55" t="s">
        <v>63</v>
      </c>
      <c r="U205" s="55">
        <v>2696.08</v>
      </c>
      <c r="V205" s="55">
        <v>17859.919999999998</v>
      </c>
      <c r="W205" s="55">
        <v>17859.919999999998</v>
      </c>
      <c r="X205" s="55">
        <v>0</v>
      </c>
      <c r="Y205" s="55" t="s">
        <v>64</v>
      </c>
      <c r="Z205" s="55" t="s">
        <v>372</v>
      </c>
      <c r="AA205" s="55">
        <v>1</v>
      </c>
      <c r="AB205" s="55">
        <v>0</v>
      </c>
      <c r="AC205" s="55">
        <v>1</v>
      </c>
      <c r="AD205" s="55" t="s">
        <v>63</v>
      </c>
      <c r="AE205" s="55">
        <v>11</v>
      </c>
      <c r="AF205" s="55">
        <v>0</v>
      </c>
      <c r="AG205" s="55">
        <v>365</v>
      </c>
      <c r="AH205" s="55">
        <v>0</v>
      </c>
      <c r="AI205" s="55">
        <v>101</v>
      </c>
      <c r="AJ205" s="56">
        <v>101</v>
      </c>
      <c r="AK205" s="55">
        <v>1121</v>
      </c>
      <c r="AL205" s="55">
        <v>144.27269999999999</v>
      </c>
      <c r="AM205" s="55">
        <v>1587</v>
      </c>
      <c r="AN205" s="55">
        <v>8147</v>
      </c>
      <c r="AO205" s="55">
        <v>8147</v>
      </c>
      <c r="AQ205" s="55" t="s">
        <v>64</v>
      </c>
      <c r="AR205" s="55">
        <v>12</v>
      </c>
      <c r="AS205" s="55">
        <v>11</v>
      </c>
      <c r="AT205" s="55">
        <v>100</v>
      </c>
      <c r="AU205" s="55">
        <v>335.33330000000001</v>
      </c>
      <c r="AV205" s="55">
        <v>249.81819999999999</v>
      </c>
    </row>
    <row r="206" spans="1:48" x14ac:dyDescent="0.25">
      <c r="A206" s="55">
        <v>20417</v>
      </c>
      <c r="B206" s="68" t="str">
        <f>VLOOKUP(C206,'[2]SU List with Assignment Master'!$F$2:$G$128,2,FALSE)</f>
        <v>North 2</v>
      </c>
      <c r="C206" s="55" t="s">
        <v>105</v>
      </c>
      <c r="D206" s="55">
        <v>203</v>
      </c>
      <c r="E206" s="55" t="s">
        <v>60</v>
      </c>
      <c r="F206" s="55">
        <v>9</v>
      </c>
      <c r="G206" s="55">
        <v>2220</v>
      </c>
      <c r="H206" s="55">
        <v>3177</v>
      </c>
      <c r="I206" s="55">
        <v>109</v>
      </c>
      <c r="J206" s="56">
        <v>5506</v>
      </c>
      <c r="K206" s="59">
        <v>5397</v>
      </c>
      <c r="L206" s="55">
        <v>611.77779999999996</v>
      </c>
      <c r="M206" s="59">
        <v>599.70000000000005</v>
      </c>
      <c r="N206" s="55">
        <v>28069</v>
      </c>
      <c r="O206" s="55">
        <v>3578.9</v>
      </c>
      <c r="P206" s="55">
        <v>0</v>
      </c>
      <c r="Q206" s="55">
        <v>0</v>
      </c>
      <c r="R206" s="55">
        <v>0</v>
      </c>
      <c r="S206" s="55" t="s">
        <v>64</v>
      </c>
      <c r="T206" s="55" t="s">
        <v>64</v>
      </c>
      <c r="U206" s="55">
        <v>3578.9</v>
      </c>
      <c r="V206" s="55">
        <v>24490.1</v>
      </c>
      <c r="W206" s="55">
        <v>24490.1</v>
      </c>
      <c r="X206" s="55">
        <v>0</v>
      </c>
      <c r="Y206" s="55" t="s">
        <v>64</v>
      </c>
      <c r="Z206" s="55" t="s">
        <v>373</v>
      </c>
      <c r="AA206" s="55">
        <v>1</v>
      </c>
      <c r="AB206" s="55">
        <v>0</v>
      </c>
      <c r="AC206" s="55">
        <v>1</v>
      </c>
      <c r="AD206" s="55" t="s">
        <v>63</v>
      </c>
      <c r="AE206" s="55">
        <v>9</v>
      </c>
      <c r="AF206" s="55">
        <v>0</v>
      </c>
      <c r="AG206" s="55">
        <v>244</v>
      </c>
      <c r="AH206" s="55">
        <v>0</v>
      </c>
      <c r="AI206" s="55">
        <v>101</v>
      </c>
      <c r="AJ206" s="56">
        <v>101</v>
      </c>
      <c r="AK206" s="55">
        <v>1850</v>
      </c>
      <c r="AL206" s="55">
        <v>243.88890000000001</v>
      </c>
      <c r="AM206" s="55">
        <v>2195</v>
      </c>
      <c r="AN206" s="55">
        <v>11209</v>
      </c>
      <c r="AO206" s="55">
        <v>11209</v>
      </c>
      <c r="AP206" s="55">
        <v>3000</v>
      </c>
      <c r="AQ206" s="55" t="s">
        <v>64</v>
      </c>
      <c r="AR206" s="55">
        <v>9</v>
      </c>
      <c r="AS206" s="55">
        <v>7</v>
      </c>
      <c r="AT206" s="55">
        <v>100</v>
      </c>
      <c r="AU206" s="55">
        <v>611.77779999999996</v>
      </c>
      <c r="AV206" s="55">
        <v>317.1429</v>
      </c>
    </row>
    <row r="207" spans="1:48" x14ac:dyDescent="0.25">
      <c r="A207" s="55">
        <v>20421</v>
      </c>
      <c r="B207" s="68" t="str">
        <f>VLOOKUP(C207,'[2]SU List with Assignment Master'!$F$2:$G$128,2,FALSE)</f>
        <v>North 2</v>
      </c>
      <c r="C207" s="55" t="s">
        <v>105</v>
      </c>
      <c r="D207" s="55">
        <v>203</v>
      </c>
      <c r="E207" s="55" t="s">
        <v>60</v>
      </c>
      <c r="F207" s="55">
        <v>8</v>
      </c>
      <c r="G207" s="55">
        <v>756</v>
      </c>
      <c r="H207" s="55">
        <v>919</v>
      </c>
      <c r="I207" s="55">
        <v>7</v>
      </c>
      <c r="J207" s="56">
        <v>1682</v>
      </c>
      <c r="K207" s="59">
        <v>1675</v>
      </c>
      <c r="L207" s="55">
        <v>210.25</v>
      </c>
      <c r="M207" s="59">
        <v>209.4</v>
      </c>
      <c r="N207" s="55">
        <v>8612</v>
      </c>
      <c r="O207" s="55">
        <v>1093.3</v>
      </c>
      <c r="P207" s="55">
        <v>0</v>
      </c>
      <c r="Q207" s="55">
        <v>0</v>
      </c>
      <c r="R207" s="55">
        <v>33.64</v>
      </c>
      <c r="S207" s="55" t="s">
        <v>64</v>
      </c>
      <c r="T207" s="55" t="s">
        <v>63</v>
      </c>
      <c r="U207" s="55">
        <v>1126.94</v>
      </c>
      <c r="V207" s="55">
        <v>7485.06</v>
      </c>
      <c r="W207" s="55">
        <v>7485.06</v>
      </c>
      <c r="X207" s="55">
        <v>0</v>
      </c>
      <c r="Y207" s="55" t="s">
        <v>64</v>
      </c>
      <c r="Z207" s="55" t="s">
        <v>374</v>
      </c>
      <c r="AA207" s="55">
        <v>1</v>
      </c>
      <c r="AB207" s="55">
        <v>0</v>
      </c>
      <c r="AC207" s="55">
        <v>1</v>
      </c>
      <c r="AD207" s="55" t="s">
        <v>63</v>
      </c>
      <c r="AE207" s="55">
        <v>8</v>
      </c>
      <c r="AF207" s="55">
        <v>0</v>
      </c>
      <c r="AG207" s="55">
        <v>19</v>
      </c>
      <c r="AH207" s="55">
        <v>0</v>
      </c>
      <c r="AI207" s="55">
        <v>7</v>
      </c>
      <c r="AJ207" s="56">
        <v>7</v>
      </c>
      <c r="AK207" s="55">
        <v>308</v>
      </c>
      <c r="AL207" s="55">
        <v>41.75</v>
      </c>
      <c r="AM207" s="55">
        <v>334</v>
      </c>
      <c r="AN207" s="55">
        <v>1706</v>
      </c>
      <c r="AO207" s="55">
        <v>1706</v>
      </c>
      <c r="AQ207" s="55" t="s">
        <v>64</v>
      </c>
      <c r="AR207" s="55">
        <v>9</v>
      </c>
      <c r="AS207" s="55">
        <v>0</v>
      </c>
      <c r="AT207" s="55">
        <v>88.888888888888886</v>
      </c>
      <c r="AU207" s="55">
        <v>186.88890000000001</v>
      </c>
      <c r="AV207" s="55">
        <v>0</v>
      </c>
    </row>
    <row r="208" spans="1:48" x14ac:dyDescent="0.25">
      <c r="A208" s="55">
        <v>20432</v>
      </c>
      <c r="B208" s="68" t="str">
        <f>VLOOKUP(C208,'[2]SU List with Assignment Master'!$F$2:$G$128,2,FALSE)</f>
        <v>North 2</v>
      </c>
      <c r="C208" s="55" t="s">
        <v>105</v>
      </c>
      <c r="D208" s="55">
        <v>203</v>
      </c>
      <c r="E208" s="55" t="s">
        <v>60</v>
      </c>
      <c r="F208" s="55">
        <v>6</v>
      </c>
      <c r="G208" s="55">
        <v>1452</v>
      </c>
      <c r="H208" s="55">
        <v>674</v>
      </c>
      <c r="I208" s="55">
        <v>52</v>
      </c>
      <c r="J208" s="56">
        <v>2178</v>
      </c>
      <c r="K208" s="59">
        <v>2126</v>
      </c>
      <c r="L208" s="55">
        <v>363</v>
      </c>
      <c r="M208" s="59">
        <v>354.3</v>
      </c>
      <c r="N208" s="55">
        <v>11179</v>
      </c>
      <c r="O208" s="55">
        <v>1415.7</v>
      </c>
      <c r="P208" s="55">
        <v>0</v>
      </c>
      <c r="Q208" s="55">
        <v>0</v>
      </c>
      <c r="R208" s="55">
        <v>43.56</v>
      </c>
      <c r="S208" s="55" t="s">
        <v>64</v>
      </c>
      <c r="T208" s="55" t="s">
        <v>63</v>
      </c>
      <c r="U208" s="55">
        <v>1459.26</v>
      </c>
      <c r="V208" s="55">
        <v>9719.74</v>
      </c>
      <c r="W208" s="55">
        <v>9719.74</v>
      </c>
      <c r="X208" s="55">
        <v>0</v>
      </c>
      <c r="Y208" s="55" t="s">
        <v>64</v>
      </c>
      <c r="Z208" s="55" t="s">
        <v>375</v>
      </c>
      <c r="AA208" s="55">
        <v>1</v>
      </c>
      <c r="AB208" s="55">
        <v>0</v>
      </c>
      <c r="AC208" s="55">
        <v>1</v>
      </c>
      <c r="AD208" s="55" t="s">
        <v>63</v>
      </c>
      <c r="AE208" s="55">
        <v>6</v>
      </c>
      <c r="AF208" s="55">
        <v>0</v>
      </c>
      <c r="AG208" s="55">
        <v>182</v>
      </c>
      <c r="AH208" s="55">
        <v>0</v>
      </c>
      <c r="AI208" s="55">
        <v>40</v>
      </c>
      <c r="AJ208" s="56">
        <v>40</v>
      </c>
      <c r="AK208" s="55">
        <v>768</v>
      </c>
      <c r="AL208" s="55">
        <v>165</v>
      </c>
      <c r="AM208" s="55">
        <v>990</v>
      </c>
      <c r="AN208" s="55">
        <v>5089</v>
      </c>
      <c r="AO208" s="55">
        <v>5089</v>
      </c>
      <c r="AQ208" s="55" t="s">
        <v>64</v>
      </c>
      <c r="AR208" s="55">
        <v>7</v>
      </c>
      <c r="AS208" s="55">
        <v>5</v>
      </c>
      <c r="AT208" s="55">
        <v>85.714285714285708</v>
      </c>
      <c r="AU208" s="55">
        <v>311.1429</v>
      </c>
      <c r="AV208" s="55">
        <v>290.39999999999998</v>
      </c>
    </row>
    <row r="209" spans="1:48" x14ac:dyDescent="0.25">
      <c r="A209" s="55">
        <v>20438</v>
      </c>
      <c r="B209" s="68" t="str">
        <f>VLOOKUP(C209,'[2]SU List with Assignment Master'!$F$2:$G$128,2,FALSE)</f>
        <v>North 2</v>
      </c>
      <c r="C209" s="55" t="s">
        <v>105</v>
      </c>
      <c r="D209" s="55">
        <v>203</v>
      </c>
      <c r="E209" s="55" t="s">
        <v>22</v>
      </c>
      <c r="F209" s="55">
        <v>5</v>
      </c>
      <c r="G209" s="55">
        <v>1008</v>
      </c>
      <c r="H209" s="55">
        <v>654</v>
      </c>
      <c r="I209" s="55">
        <v>77</v>
      </c>
      <c r="J209" s="56">
        <v>1739</v>
      </c>
      <c r="K209" s="59">
        <v>1662</v>
      </c>
      <c r="L209" s="55">
        <v>347.8</v>
      </c>
      <c r="M209" s="59">
        <v>332.4</v>
      </c>
      <c r="N209" s="55">
        <v>8925</v>
      </c>
      <c r="O209" s="55">
        <v>1130.3499999999999</v>
      </c>
      <c r="P209" s="55">
        <v>0</v>
      </c>
      <c r="Q209" s="55">
        <v>0</v>
      </c>
      <c r="R209" s="55">
        <v>0</v>
      </c>
      <c r="S209" s="55" t="s">
        <v>64</v>
      </c>
      <c r="T209" s="55" t="s">
        <v>64</v>
      </c>
      <c r="U209" s="55">
        <v>1130.3499999999999</v>
      </c>
      <c r="V209" s="55">
        <v>7794.65</v>
      </c>
      <c r="W209" s="55">
        <v>7794.65</v>
      </c>
      <c r="X209" s="55">
        <v>0</v>
      </c>
      <c r="Y209" s="55" t="s">
        <v>64</v>
      </c>
      <c r="Z209" s="55" t="s">
        <v>376</v>
      </c>
      <c r="AA209" s="55">
        <v>1</v>
      </c>
      <c r="AB209" s="55">
        <v>0</v>
      </c>
      <c r="AC209" s="55">
        <v>1</v>
      </c>
      <c r="AD209" s="55" t="s">
        <v>63</v>
      </c>
      <c r="AE209" s="55">
        <v>5</v>
      </c>
      <c r="AF209" s="55">
        <v>0</v>
      </c>
      <c r="AG209" s="55">
        <v>173</v>
      </c>
      <c r="AH209" s="55">
        <v>0</v>
      </c>
      <c r="AI209" s="55">
        <v>76</v>
      </c>
      <c r="AJ209" s="56">
        <v>76</v>
      </c>
      <c r="AK209" s="55">
        <v>349</v>
      </c>
      <c r="AL209" s="55">
        <v>119.6</v>
      </c>
      <c r="AM209" s="55">
        <v>598</v>
      </c>
      <c r="AN209" s="55">
        <v>3039</v>
      </c>
      <c r="AO209" s="55">
        <v>3039</v>
      </c>
      <c r="AP209" s="55">
        <v>0</v>
      </c>
      <c r="AQ209" s="55" t="s">
        <v>64</v>
      </c>
      <c r="AR209" s="55">
        <v>5</v>
      </c>
      <c r="AS209" s="55">
        <v>5</v>
      </c>
      <c r="AT209" s="55">
        <v>100</v>
      </c>
      <c r="AU209" s="55">
        <v>347.8</v>
      </c>
      <c r="AV209" s="55">
        <v>201.6</v>
      </c>
    </row>
    <row r="210" spans="1:48" x14ac:dyDescent="0.25">
      <c r="A210" s="55">
        <v>20501</v>
      </c>
      <c r="B210" s="68" t="str">
        <f>VLOOKUP(C210,'[2]SU List with Assignment Master'!$F$2:$G$128,2,FALSE)</f>
        <v>North 2</v>
      </c>
      <c r="C210" s="55" t="s">
        <v>105</v>
      </c>
      <c r="D210" s="55">
        <v>203</v>
      </c>
      <c r="E210" s="55" t="s">
        <v>60</v>
      </c>
      <c r="F210" s="55">
        <v>0</v>
      </c>
      <c r="G210" s="55">
        <v>0</v>
      </c>
      <c r="H210" s="55">
        <v>0</v>
      </c>
      <c r="I210" s="55">
        <v>0</v>
      </c>
      <c r="J210" s="56">
        <v>0</v>
      </c>
      <c r="K210" s="59">
        <v>0</v>
      </c>
      <c r="L210" s="55">
        <v>0</v>
      </c>
      <c r="M210" s="59" t="e">
        <v>#DIV/0!</v>
      </c>
      <c r="N210" s="55">
        <v>0</v>
      </c>
      <c r="O210" s="55">
        <v>0</v>
      </c>
      <c r="P210" s="55">
        <v>0</v>
      </c>
      <c r="Q210" s="55">
        <v>0</v>
      </c>
      <c r="R210" s="55">
        <v>0</v>
      </c>
      <c r="S210" s="55" t="s">
        <v>64</v>
      </c>
      <c r="T210" s="55" t="s">
        <v>63</v>
      </c>
      <c r="U210" s="55">
        <v>0</v>
      </c>
      <c r="V210" s="55">
        <v>0</v>
      </c>
      <c r="W210" s="55">
        <v>0</v>
      </c>
      <c r="X210" s="55">
        <v>0</v>
      </c>
      <c r="Y210" s="55" t="s">
        <v>64</v>
      </c>
      <c r="Z210" s="55" t="s">
        <v>377</v>
      </c>
      <c r="AA210" s="55">
        <v>0</v>
      </c>
      <c r="AB210" s="55">
        <v>1</v>
      </c>
      <c r="AC210" s="55">
        <v>1</v>
      </c>
      <c r="AD210" s="55" t="s">
        <v>63</v>
      </c>
      <c r="AE210" s="55">
        <v>0</v>
      </c>
      <c r="AF210" s="55">
        <v>0</v>
      </c>
      <c r="AG210" s="55">
        <v>0</v>
      </c>
      <c r="AH210" s="55">
        <v>0</v>
      </c>
      <c r="AI210" s="55">
        <v>0</v>
      </c>
      <c r="AJ210" s="56">
        <v>0</v>
      </c>
      <c r="AK210" s="55">
        <v>0</v>
      </c>
      <c r="AL210" s="55">
        <v>0</v>
      </c>
      <c r="AM210" s="55">
        <v>0</v>
      </c>
      <c r="AN210" s="55">
        <v>0</v>
      </c>
      <c r="AO210" s="55">
        <v>0</v>
      </c>
      <c r="AQ210" s="55" t="s">
        <v>64</v>
      </c>
      <c r="AR210" s="55">
        <v>2</v>
      </c>
      <c r="AS210" s="55">
        <v>0</v>
      </c>
      <c r="AT210" s="55">
        <v>0</v>
      </c>
      <c r="AU210" s="55">
        <v>0</v>
      </c>
      <c r="AV210" s="55">
        <v>0</v>
      </c>
    </row>
    <row r="211" spans="1:48" x14ac:dyDescent="0.25">
      <c r="A211" s="55">
        <v>20517</v>
      </c>
      <c r="B211" s="68" t="str">
        <f>VLOOKUP(C211,'[2]SU List with Assignment Master'!$F$2:$G$128,2,FALSE)</f>
        <v>North 2</v>
      </c>
      <c r="C211" s="55" t="s">
        <v>105</v>
      </c>
      <c r="D211" s="55">
        <v>203</v>
      </c>
      <c r="E211" s="55" t="s">
        <v>19</v>
      </c>
      <c r="F211" s="55">
        <v>13</v>
      </c>
      <c r="G211" s="55">
        <v>3060</v>
      </c>
      <c r="H211" s="55">
        <v>1538</v>
      </c>
      <c r="I211" s="55">
        <v>45</v>
      </c>
      <c r="J211" s="56">
        <v>4643</v>
      </c>
      <c r="K211" s="59">
        <v>4598</v>
      </c>
      <c r="L211" s="55">
        <v>357.15379999999999</v>
      </c>
      <c r="M211" s="59">
        <v>353.7</v>
      </c>
      <c r="N211" s="55">
        <v>23748</v>
      </c>
      <c r="O211" s="55">
        <v>3017.95</v>
      </c>
      <c r="P211" s="55">
        <v>0</v>
      </c>
      <c r="Q211" s="55">
        <v>0</v>
      </c>
      <c r="R211" s="55">
        <v>92.86</v>
      </c>
      <c r="S211" s="55" t="s">
        <v>64</v>
      </c>
      <c r="T211" s="55" t="s">
        <v>63</v>
      </c>
      <c r="U211" s="55">
        <v>3110.81</v>
      </c>
      <c r="V211" s="55">
        <v>20637.189999999999</v>
      </c>
      <c r="W211" s="55">
        <v>20637.189999999999</v>
      </c>
      <c r="X211" s="55">
        <v>0</v>
      </c>
      <c r="Y211" s="55" t="s">
        <v>64</v>
      </c>
      <c r="Z211" s="55" t="s">
        <v>378</v>
      </c>
      <c r="AA211" s="55">
        <v>1</v>
      </c>
      <c r="AB211" s="55">
        <v>0</v>
      </c>
      <c r="AC211" s="55">
        <v>1</v>
      </c>
      <c r="AD211" s="55" t="s">
        <v>63</v>
      </c>
      <c r="AE211" s="55">
        <v>13</v>
      </c>
      <c r="AF211" s="55">
        <v>0</v>
      </c>
      <c r="AG211" s="55">
        <v>257</v>
      </c>
      <c r="AH211" s="55">
        <v>0</v>
      </c>
      <c r="AI211" s="55">
        <v>29</v>
      </c>
      <c r="AJ211" s="56">
        <v>29</v>
      </c>
      <c r="AK211" s="55">
        <v>3334</v>
      </c>
      <c r="AL211" s="55">
        <v>278.4615</v>
      </c>
      <c r="AM211" s="55">
        <v>3620</v>
      </c>
      <c r="AN211" s="55">
        <v>18487</v>
      </c>
      <c r="AO211" s="55">
        <v>18487</v>
      </c>
      <c r="AP211" s="55">
        <v>4000</v>
      </c>
      <c r="AQ211" s="55" t="s">
        <v>64</v>
      </c>
      <c r="AR211" s="55">
        <v>15</v>
      </c>
      <c r="AS211" s="55">
        <v>15</v>
      </c>
      <c r="AT211" s="55">
        <v>86.666666666666671</v>
      </c>
      <c r="AU211" s="55">
        <v>309.5333</v>
      </c>
      <c r="AV211" s="55">
        <v>204</v>
      </c>
    </row>
    <row r="212" spans="1:48" x14ac:dyDescent="0.25">
      <c r="A212" s="55">
        <v>20528</v>
      </c>
      <c r="B212" s="68" t="str">
        <f>VLOOKUP(C212,'[2]SU List with Assignment Master'!$F$2:$G$128,2,FALSE)</f>
        <v>North 2</v>
      </c>
      <c r="C212" s="55" t="s">
        <v>105</v>
      </c>
      <c r="D212" s="55">
        <v>203</v>
      </c>
      <c r="E212" s="55" t="s">
        <v>60</v>
      </c>
      <c r="F212" s="55">
        <v>0</v>
      </c>
      <c r="G212" s="55">
        <v>0</v>
      </c>
      <c r="H212" s="55">
        <v>0</v>
      </c>
      <c r="I212" s="55">
        <v>0</v>
      </c>
      <c r="J212" s="56">
        <v>0</v>
      </c>
      <c r="K212" s="59">
        <v>0</v>
      </c>
      <c r="L212" s="55">
        <v>0</v>
      </c>
      <c r="M212" s="59" t="e">
        <v>#DIV/0!</v>
      </c>
      <c r="N212" s="55">
        <v>0</v>
      </c>
      <c r="O212" s="55">
        <v>0</v>
      </c>
      <c r="P212" s="55">
        <v>0</v>
      </c>
      <c r="Q212" s="55">
        <v>0</v>
      </c>
      <c r="R212" s="55">
        <v>0</v>
      </c>
      <c r="S212" s="55" t="s">
        <v>64</v>
      </c>
      <c r="T212" s="55" t="s">
        <v>64</v>
      </c>
      <c r="U212" s="55">
        <v>0</v>
      </c>
      <c r="V212" s="55">
        <v>0</v>
      </c>
      <c r="W212" s="55">
        <v>0</v>
      </c>
      <c r="X212" s="55">
        <v>0</v>
      </c>
      <c r="Y212" s="55" t="s">
        <v>64</v>
      </c>
      <c r="Z212" s="55" t="s">
        <v>379</v>
      </c>
      <c r="AA212" s="55">
        <v>0</v>
      </c>
      <c r="AB212" s="55">
        <v>1</v>
      </c>
      <c r="AC212" s="55">
        <v>1</v>
      </c>
      <c r="AD212" s="55" t="s">
        <v>63</v>
      </c>
      <c r="AE212" s="55">
        <v>0</v>
      </c>
      <c r="AF212" s="55">
        <v>0</v>
      </c>
      <c r="AG212" s="55">
        <v>0</v>
      </c>
      <c r="AH212" s="55">
        <v>0</v>
      </c>
      <c r="AI212" s="55">
        <v>0</v>
      </c>
      <c r="AJ212" s="56">
        <v>0</v>
      </c>
      <c r="AK212" s="55">
        <v>0</v>
      </c>
      <c r="AL212" s="55">
        <v>0</v>
      </c>
      <c r="AM212" s="55">
        <v>0</v>
      </c>
      <c r="AN212" s="55">
        <v>0</v>
      </c>
      <c r="AO212" s="55">
        <v>0</v>
      </c>
      <c r="AQ212" s="55" t="s">
        <v>64</v>
      </c>
      <c r="AR212" s="55">
        <v>0</v>
      </c>
      <c r="AS212" s="55">
        <v>0</v>
      </c>
      <c r="AT212" s="55">
        <v>0</v>
      </c>
      <c r="AU212" s="55">
        <v>0</v>
      </c>
      <c r="AV212" s="55">
        <v>0</v>
      </c>
    </row>
    <row r="213" spans="1:48" x14ac:dyDescent="0.25">
      <c r="A213" s="55">
        <v>20641</v>
      </c>
      <c r="B213" s="68" t="str">
        <f>VLOOKUP(C213,'[2]SU List with Assignment Master'!$F$2:$G$128,2,FALSE)</f>
        <v>North 2</v>
      </c>
      <c r="C213" s="55" t="s">
        <v>105</v>
      </c>
      <c r="D213" s="55">
        <v>203</v>
      </c>
      <c r="E213" s="55" t="s">
        <v>18</v>
      </c>
      <c r="F213" s="55">
        <v>4</v>
      </c>
      <c r="G213" s="55">
        <v>1260</v>
      </c>
      <c r="H213" s="55">
        <v>14</v>
      </c>
      <c r="I213" s="55">
        <v>1</v>
      </c>
      <c r="J213" s="56">
        <v>1275</v>
      </c>
      <c r="K213" s="59">
        <v>1274</v>
      </c>
      <c r="L213" s="55">
        <v>318.75</v>
      </c>
      <c r="M213" s="59">
        <v>318.5</v>
      </c>
      <c r="N213" s="55">
        <v>6529</v>
      </c>
      <c r="O213" s="55">
        <v>828.75</v>
      </c>
      <c r="P213" s="55">
        <v>0</v>
      </c>
      <c r="Q213" s="55">
        <v>0</v>
      </c>
      <c r="R213" s="55">
        <v>25.5</v>
      </c>
      <c r="S213" s="55" t="s">
        <v>64</v>
      </c>
      <c r="T213" s="55" t="s">
        <v>63</v>
      </c>
      <c r="U213" s="55">
        <v>854.25</v>
      </c>
      <c r="V213" s="55">
        <v>5674.75</v>
      </c>
      <c r="W213" s="55">
        <v>5674.75</v>
      </c>
      <c r="X213" s="55">
        <v>0</v>
      </c>
      <c r="Y213" s="55" t="s">
        <v>64</v>
      </c>
      <c r="Z213" s="55" t="s">
        <v>380</v>
      </c>
      <c r="AA213" s="55">
        <v>1</v>
      </c>
      <c r="AB213" s="55">
        <v>0</v>
      </c>
      <c r="AC213" s="55">
        <v>1</v>
      </c>
      <c r="AD213" s="55" t="s">
        <v>63</v>
      </c>
      <c r="AE213" s="55">
        <v>3</v>
      </c>
      <c r="AF213" s="55">
        <v>0</v>
      </c>
      <c r="AG213" s="55">
        <v>62</v>
      </c>
      <c r="AH213" s="55">
        <v>0</v>
      </c>
      <c r="AI213" s="55">
        <v>0</v>
      </c>
      <c r="AJ213" s="56">
        <v>0</v>
      </c>
      <c r="AK213" s="55">
        <v>520</v>
      </c>
      <c r="AL213" s="55">
        <v>194</v>
      </c>
      <c r="AM213" s="55">
        <v>582</v>
      </c>
      <c r="AN213" s="55">
        <v>2957</v>
      </c>
      <c r="AO213" s="55">
        <v>2957</v>
      </c>
      <c r="AQ213" s="55" t="s">
        <v>64</v>
      </c>
      <c r="AR213" s="55">
        <v>5</v>
      </c>
      <c r="AS213" s="55">
        <v>4</v>
      </c>
      <c r="AT213" s="55">
        <v>80</v>
      </c>
      <c r="AU213" s="55">
        <v>255</v>
      </c>
      <c r="AV213" s="55">
        <v>315</v>
      </c>
    </row>
    <row r="214" spans="1:48" x14ac:dyDescent="0.25">
      <c r="A214" s="55">
        <v>20721</v>
      </c>
      <c r="B214" s="68" t="str">
        <f>VLOOKUP(C214,'[2]SU List with Assignment Master'!$F$2:$G$128,2,FALSE)</f>
        <v>North 2</v>
      </c>
      <c r="C214" s="55" t="s">
        <v>105</v>
      </c>
      <c r="D214" s="55">
        <v>203</v>
      </c>
      <c r="E214" s="55" t="s">
        <v>60</v>
      </c>
      <c r="F214" s="55">
        <v>12</v>
      </c>
      <c r="G214" s="55">
        <v>1548</v>
      </c>
      <c r="H214" s="55">
        <v>980</v>
      </c>
      <c r="I214" s="55">
        <v>5</v>
      </c>
      <c r="J214" s="56">
        <v>2533</v>
      </c>
      <c r="K214" s="59">
        <v>2528</v>
      </c>
      <c r="L214" s="55">
        <v>211.08330000000001</v>
      </c>
      <c r="M214" s="59">
        <v>210.7</v>
      </c>
      <c r="N214" s="55">
        <v>12909</v>
      </c>
      <c r="O214" s="55">
        <v>1646.45</v>
      </c>
      <c r="P214" s="55">
        <v>0</v>
      </c>
      <c r="Q214" s="55">
        <v>0</v>
      </c>
      <c r="R214" s="55">
        <v>50.66</v>
      </c>
      <c r="S214" s="55" t="s">
        <v>64</v>
      </c>
      <c r="T214" s="55" t="s">
        <v>63</v>
      </c>
      <c r="U214" s="55">
        <v>1697.11</v>
      </c>
      <c r="V214" s="55">
        <v>11211.89</v>
      </c>
      <c r="W214" s="55">
        <v>11211.89</v>
      </c>
      <c r="X214" s="55">
        <v>0</v>
      </c>
      <c r="Y214" s="55" t="s">
        <v>64</v>
      </c>
      <c r="Z214" s="55" t="s">
        <v>381</v>
      </c>
      <c r="AA214" s="55">
        <v>1</v>
      </c>
      <c r="AB214" s="55">
        <v>0</v>
      </c>
      <c r="AC214" s="55">
        <v>1</v>
      </c>
      <c r="AD214" s="55" t="s">
        <v>63</v>
      </c>
      <c r="AE214" s="55">
        <v>9</v>
      </c>
      <c r="AF214" s="55">
        <v>0</v>
      </c>
      <c r="AG214" s="55">
        <v>149</v>
      </c>
      <c r="AH214" s="55">
        <v>0</v>
      </c>
      <c r="AI214" s="55">
        <v>5</v>
      </c>
      <c r="AJ214" s="56">
        <v>5</v>
      </c>
      <c r="AK214" s="55">
        <v>711</v>
      </c>
      <c r="AL214" s="55">
        <v>96.111099999999993</v>
      </c>
      <c r="AM214" s="55">
        <v>865</v>
      </c>
      <c r="AN214" s="55">
        <v>4388</v>
      </c>
      <c r="AO214" s="55">
        <v>4388</v>
      </c>
      <c r="AQ214" s="55" t="s">
        <v>64</v>
      </c>
      <c r="AR214" s="55">
        <v>14</v>
      </c>
      <c r="AS214" s="55">
        <v>8</v>
      </c>
      <c r="AT214" s="55">
        <v>85.714285714285708</v>
      </c>
      <c r="AU214" s="55">
        <v>180.92859999999999</v>
      </c>
      <c r="AV214" s="55">
        <v>193.5</v>
      </c>
    </row>
    <row r="215" spans="1:48" x14ac:dyDescent="0.25">
      <c r="A215" s="55">
        <v>20737</v>
      </c>
      <c r="B215" s="68" t="str">
        <f>VLOOKUP(C215,'[2]SU List with Assignment Master'!$F$2:$G$128,2,FALSE)</f>
        <v>North 2</v>
      </c>
      <c r="C215" s="55" t="s">
        <v>105</v>
      </c>
      <c r="D215" s="55">
        <v>203</v>
      </c>
      <c r="E215" s="55" t="s">
        <v>60</v>
      </c>
      <c r="F215" s="55">
        <v>10</v>
      </c>
      <c r="G215" s="55">
        <v>1848</v>
      </c>
      <c r="H215" s="55">
        <v>310</v>
      </c>
      <c r="I215" s="55">
        <v>93</v>
      </c>
      <c r="J215" s="56">
        <v>2251</v>
      </c>
      <c r="K215" s="59">
        <v>2158</v>
      </c>
      <c r="L215" s="55">
        <v>225.1</v>
      </c>
      <c r="M215" s="59">
        <v>215.8</v>
      </c>
      <c r="N215" s="55">
        <v>11442</v>
      </c>
      <c r="O215" s="55">
        <v>1463.15</v>
      </c>
      <c r="P215" s="55">
        <v>0</v>
      </c>
      <c r="Q215" s="55">
        <v>0</v>
      </c>
      <c r="R215" s="55">
        <v>45.02</v>
      </c>
      <c r="S215" s="55" t="s">
        <v>64</v>
      </c>
      <c r="T215" s="55" t="s">
        <v>63</v>
      </c>
      <c r="U215" s="55">
        <v>1508.17</v>
      </c>
      <c r="V215" s="55">
        <v>9933.83</v>
      </c>
      <c r="W215" s="55">
        <v>9933.83</v>
      </c>
      <c r="X215" s="55">
        <v>0</v>
      </c>
      <c r="Y215" s="55" t="s">
        <v>64</v>
      </c>
      <c r="Z215" s="55" t="s">
        <v>382</v>
      </c>
      <c r="AA215" s="55">
        <v>1</v>
      </c>
      <c r="AB215" s="55">
        <v>0</v>
      </c>
      <c r="AC215" s="55">
        <v>1</v>
      </c>
      <c r="AD215" s="55" t="s">
        <v>63</v>
      </c>
      <c r="AE215" s="55">
        <v>10</v>
      </c>
      <c r="AF215" s="55">
        <v>0</v>
      </c>
      <c r="AG215" s="55">
        <v>182</v>
      </c>
      <c r="AH215" s="55">
        <v>0</v>
      </c>
      <c r="AI215" s="55">
        <v>72</v>
      </c>
      <c r="AJ215" s="56">
        <v>72</v>
      </c>
      <c r="AK215" s="55">
        <v>770</v>
      </c>
      <c r="AL215" s="55">
        <v>102.4</v>
      </c>
      <c r="AM215" s="55">
        <v>1024</v>
      </c>
      <c r="AN215" s="55">
        <v>5199</v>
      </c>
      <c r="AO215" s="55">
        <v>5199</v>
      </c>
      <c r="AP215" s="55">
        <v>3000</v>
      </c>
      <c r="AQ215" s="55" t="s">
        <v>64</v>
      </c>
      <c r="AR215" s="55">
        <v>12</v>
      </c>
      <c r="AS215" s="55">
        <v>8</v>
      </c>
      <c r="AT215" s="55">
        <v>83.333333333333329</v>
      </c>
      <c r="AU215" s="55">
        <v>187.58330000000001</v>
      </c>
      <c r="AV215" s="55">
        <v>231</v>
      </c>
    </row>
    <row r="216" spans="1:48" x14ac:dyDescent="0.25">
      <c r="A216" s="55">
        <v>20739</v>
      </c>
      <c r="B216" s="68" t="str">
        <f>VLOOKUP(C216,'[2]SU List with Assignment Master'!$F$2:$G$128,2,FALSE)</f>
        <v>North 2</v>
      </c>
      <c r="C216" s="55" t="s">
        <v>105</v>
      </c>
      <c r="D216" s="55">
        <v>203</v>
      </c>
      <c r="E216" s="55" t="s">
        <v>60</v>
      </c>
      <c r="F216" s="55">
        <v>5</v>
      </c>
      <c r="G216" s="55">
        <v>2244</v>
      </c>
      <c r="H216" s="55">
        <v>560</v>
      </c>
      <c r="I216" s="55">
        <v>10</v>
      </c>
      <c r="J216" s="56">
        <v>2814</v>
      </c>
      <c r="K216" s="59">
        <v>2804</v>
      </c>
      <c r="L216" s="55">
        <v>562.79999999999995</v>
      </c>
      <c r="M216" s="59">
        <v>560.79999999999995</v>
      </c>
      <c r="N216" s="55">
        <v>14396</v>
      </c>
      <c r="O216" s="55">
        <v>1829.1</v>
      </c>
      <c r="P216" s="55">
        <v>0</v>
      </c>
      <c r="Q216" s="55">
        <v>0</v>
      </c>
      <c r="R216" s="55">
        <v>56.28</v>
      </c>
      <c r="S216" s="55" t="s">
        <v>64</v>
      </c>
      <c r="T216" s="55" t="s">
        <v>63</v>
      </c>
      <c r="U216" s="55">
        <v>1885.38</v>
      </c>
      <c r="V216" s="55">
        <v>12510.62</v>
      </c>
      <c r="W216" s="55">
        <v>12510.62</v>
      </c>
      <c r="X216" s="55">
        <v>0</v>
      </c>
      <c r="Y216" s="55" t="s">
        <v>64</v>
      </c>
      <c r="Z216" s="55" t="s">
        <v>383</v>
      </c>
      <c r="AA216" s="55">
        <v>1</v>
      </c>
      <c r="AB216" s="55">
        <v>0</v>
      </c>
      <c r="AC216" s="55">
        <v>1</v>
      </c>
      <c r="AD216" s="55" t="s">
        <v>63</v>
      </c>
      <c r="AE216" s="55">
        <v>4</v>
      </c>
      <c r="AF216" s="55">
        <v>0</v>
      </c>
      <c r="AG216" s="55">
        <v>164</v>
      </c>
      <c r="AH216" s="55">
        <v>0</v>
      </c>
      <c r="AI216" s="55">
        <v>10</v>
      </c>
      <c r="AJ216" s="56">
        <v>10</v>
      </c>
      <c r="AK216" s="55">
        <v>325</v>
      </c>
      <c r="AL216" s="55">
        <v>124.75</v>
      </c>
      <c r="AM216" s="55">
        <v>499</v>
      </c>
      <c r="AN216" s="55">
        <v>2568</v>
      </c>
      <c r="AO216" s="55">
        <v>2568</v>
      </c>
      <c r="AQ216" s="55" t="s">
        <v>64</v>
      </c>
      <c r="AR216" s="55">
        <v>5</v>
      </c>
      <c r="AS216" s="55">
        <v>5</v>
      </c>
      <c r="AT216" s="55">
        <v>100</v>
      </c>
      <c r="AU216" s="55">
        <v>562.79999999999995</v>
      </c>
      <c r="AV216" s="55">
        <v>448.8</v>
      </c>
    </row>
    <row r="217" spans="1:48" x14ac:dyDescent="0.25">
      <c r="A217" s="55">
        <v>20913</v>
      </c>
      <c r="B217" s="68" t="str">
        <f>VLOOKUP(C217,'[2]SU List with Assignment Master'!$F$2:$G$128,2,FALSE)</f>
        <v>North 2</v>
      </c>
      <c r="C217" s="55" t="s">
        <v>105</v>
      </c>
      <c r="D217" s="55">
        <v>203</v>
      </c>
      <c r="E217" s="55" t="s">
        <v>18</v>
      </c>
      <c r="F217" s="55">
        <v>3</v>
      </c>
      <c r="G217" s="55">
        <v>228</v>
      </c>
      <c r="H217" s="55">
        <v>149</v>
      </c>
      <c r="I217" s="55">
        <v>0</v>
      </c>
      <c r="J217" s="56">
        <v>377</v>
      </c>
      <c r="K217" s="59">
        <v>377</v>
      </c>
      <c r="L217" s="55">
        <v>125.66670000000001</v>
      </c>
      <c r="M217" s="59">
        <v>125.7</v>
      </c>
      <c r="N217" s="55">
        <v>1922</v>
      </c>
      <c r="O217" s="55">
        <v>245.05</v>
      </c>
      <c r="P217" s="55">
        <v>0</v>
      </c>
      <c r="Q217" s="55">
        <v>0</v>
      </c>
      <c r="R217" s="55">
        <v>7.54</v>
      </c>
      <c r="S217" s="55" t="s">
        <v>64</v>
      </c>
      <c r="T217" s="55" t="s">
        <v>63</v>
      </c>
      <c r="U217" s="55">
        <v>252.59</v>
      </c>
      <c r="V217" s="55">
        <v>1669.41</v>
      </c>
      <c r="W217" s="55">
        <v>1669.41</v>
      </c>
      <c r="X217" s="55">
        <v>0</v>
      </c>
      <c r="Y217" s="55" t="s">
        <v>64</v>
      </c>
      <c r="Z217" s="55" t="s">
        <v>365</v>
      </c>
      <c r="AA217" s="55">
        <v>1</v>
      </c>
      <c r="AB217" s="55">
        <v>0</v>
      </c>
      <c r="AC217" s="55">
        <v>1</v>
      </c>
      <c r="AD217" s="55" t="s">
        <v>63</v>
      </c>
      <c r="AE217" s="55">
        <v>1</v>
      </c>
      <c r="AF217" s="55">
        <v>0</v>
      </c>
      <c r="AG217" s="55">
        <v>22</v>
      </c>
      <c r="AH217" s="55">
        <v>0</v>
      </c>
      <c r="AI217" s="55">
        <v>0</v>
      </c>
      <c r="AJ217" s="56">
        <v>0</v>
      </c>
      <c r="AK217" s="55">
        <v>106</v>
      </c>
      <c r="AL217" s="55">
        <v>128</v>
      </c>
      <c r="AM217" s="55">
        <v>128</v>
      </c>
      <c r="AN217" s="55">
        <v>658</v>
      </c>
      <c r="AO217" s="55">
        <v>658</v>
      </c>
      <c r="AQ217" s="55" t="s">
        <v>64</v>
      </c>
      <c r="AR217" s="55">
        <v>3</v>
      </c>
      <c r="AS217" s="55">
        <v>1</v>
      </c>
      <c r="AT217" s="55">
        <v>100</v>
      </c>
      <c r="AU217" s="55">
        <v>125.66670000000001</v>
      </c>
      <c r="AV217" s="55">
        <v>228</v>
      </c>
    </row>
    <row r="218" spans="1:48" x14ac:dyDescent="0.25">
      <c r="A218" s="55">
        <v>30704</v>
      </c>
      <c r="B218" s="68" t="str">
        <f>VLOOKUP(C218,'[2]SU List with Assignment Master'!$F$2:$G$128,2,FALSE)</f>
        <v>North 2</v>
      </c>
      <c r="C218" s="55" t="s">
        <v>105</v>
      </c>
      <c r="D218" s="55">
        <v>203</v>
      </c>
      <c r="E218" s="55" t="s">
        <v>20</v>
      </c>
      <c r="F218" s="55">
        <v>7</v>
      </c>
      <c r="G218" s="55">
        <v>2184</v>
      </c>
      <c r="H218" s="55">
        <v>596</v>
      </c>
      <c r="I218" s="55">
        <v>36</v>
      </c>
      <c r="J218" s="56">
        <v>2816</v>
      </c>
      <c r="K218" s="59">
        <v>2780</v>
      </c>
      <c r="L218" s="55">
        <v>402.28570000000002</v>
      </c>
      <c r="M218" s="59">
        <v>397.1</v>
      </c>
      <c r="N218" s="55">
        <v>14350</v>
      </c>
      <c r="O218" s="55">
        <v>1830.4</v>
      </c>
      <c r="P218" s="55">
        <v>0</v>
      </c>
      <c r="Q218" s="55">
        <v>0</v>
      </c>
      <c r="R218" s="55">
        <v>56.32</v>
      </c>
      <c r="S218" s="55" t="s">
        <v>64</v>
      </c>
      <c r="T218" s="55" t="s">
        <v>63</v>
      </c>
      <c r="U218" s="55">
        <v>1886.72</v>
      </c>
      <c r="V218" s="55">
        <v>12463.28</v>
      </c>
      <c r="W218" s="55">
        <v>12463.28</v>
      </c>
      <c r="X218" s="55">
        <v>0</v>
      </c>
      <c r="Y218" s="55" t="s">
        <v>64</v>
      </c>
      <c r="Z218" s="55" t="s">
        <v>384</v>
      </c>
      <c r="AA218" s="55">
        <v>1</v>
      </c>
      <c r="AB218" s="55">
        <v>0</v>
      </c>
      <c r="AC218" s="55">
        <v>1</v>
      </c>
      <c r="AD218" s="55" t="s">
        <v>63</v>
      </c>
      <c r="AE218" s="55">
        <v>6</v>
      </c>
      <c r="AF218" s="55">
        <v>0</v>
      </c>
      <c r="AG218" s="55">
        <v>220</v>
      </c>
      <c r="AH218" s="55">
        <v>0</v>
      </c>
      <c r="AI218" s="55">
        <v>36</v>
      </c>
      <c r="AJ218" s="56">
        <v>36</v>
      </c>
      <c r="AK218" s="55">
        <v>533</v>
      </c>
      <c r="AL218" s="55">
        <v>131.5</v>
      </c>
      <c r="AM218" s="55">
        <v>789</v>
      </c>
      <c r="AN218" s="55">
        <v>4021</v>
      </c>
      <c r="AO218" s="55">
        <v>4021</v>
      </c>
      <c r="AQ218" s="55" t="s">
        <v>64</v>
      </c>
      <c r="AR218" s="55">
        <v>9</v>
      </c>
      <c r="AS218" s="55">
        <v>6</v>
      </c>
      <c r="AT218" s="55">
        <v>77.777777777777771</v>
      </c>
      <c r="AU218" s="55">
        <v>312.88889999999998</v>
      </c>
      <c r="AV218" s="55">
        <v>364</v>
      </c>
    </row>
    <row r="219" spans="1:48" x14ac:dyDescent="0.25">
      <c r="A219" s="55">
        <v>90203</v>
      </c>
      <c r="B219" s="68" t="str">
        <f>VLOOKUP(C219,'[2]SU List with Assignment Master'!$F$2:$G$128,2,FALSE)</f>
        <v>North 2</v>
      </c>
      <c r="C219" s="55" t="s">
        <v>105</v>
      </c>
      <c r="D219" s="55">
        <v>203</v>
      </c>
      <c r="E219" s="55" t="s">
        <v>202</v>
      </c>
      <c r="F219" s="55">
        <v>1</v>
      </c>
      <c r="G219" s="55">
        <v>0</v>
      </c>
      <c r="H219" s="55">
        <v>39</v>
      </c>
      <c r="I219" s="55">
        <v>0</v>
      </c>
      <c r="J219" s="56">
        <v>39</v>
      </c>
      <c r="K219" s="59">
        <v>39</v>
      </c>
      <c r="L219" s="55">
        <v>39</v>
      </c>
      <c r="M219" s="59">
        <v>39</v>
      </c>
      <c r="N219" s="55">
        <v>197</v>
      </c>
      <c r="O219" s="55">
        <v>25.35</v>
      </c>
      <c r="P219" s="55">
        <v>0</v>
      </c>
      <c r="Q219" s="55">
        <v>0</v>
      </c>
      <c r="R219" s="55">
        <v>-25.35</v>
      </c>
      <c r="S219" s="55" t="s">
        <v>63</v>
      </c>
      <c r="T219" s="55" t="s">
        <v>64</v>
      </c>
      <c r="U219" s="55">
        <v>0</v>
      </c>
      <c r="V219" s="55">
        <v>197</v>
      </c>
      <c r="W219" s="55">
        <v>197</v>
      </c>
      <c r="X219" s="55">
        <v>0</v>
      </c>
      <c r="Y219" s="55" t="s">
        <v>64</v>
      </c>
      <c r="Z219" s="55" t="s">
        <v>378</v>
      </c>
      <c r="AA219" s="55">
        <v>1</v>
      </c>
      <c r="AB219" s="55">
        <v>0</v>
      </c>
      <c r="AC219" s="55">
        <v>1</v>
      </c>
      <c r="AD219" s="55" t="s">
        <v>63</v>
      </c>
      <c r="AE219" s="55">
        <v>0</v>
      </c>
      <c r="AF219" s="55">
        <v>0</v>
      </c>
      <c r="AG219" s="55">
        <v>0</v>
      </c>
      <c r="AH219" s="55">
        <v>0</v>
      </c>
      <c r="AI219" s="55">
        <v>0</v>
      </c>
      <c r="AJ219" s="56">
        <v>0</v>
      </c>
      <c r="AK219" s="55">
        <v>0</v>
      </c>
      <c r="AL219" s="55">
        <v>0</v>
      </c>
      <c r="AM219" s="55">
        <v>0</v>
      </c>
      <c r="AN219" s="55">
        <v>0</v>
      </c>
      <c r="AO219" s="55">
        <v>0</v>
      </c>
      <c r="AQ219" s="55" t="s">
        <v>64</v>
      </c>
      <c r="AR219" s="55">
        <v>21</v>
      </c>
      <c r="AS219" s="55">
        <v>0</v>
      </c>
      <c r="AT219" s="55">
        <v>4.7619047619047619</v>
      </c>
      <c r="AU219" s="55">
        <v>1.8571</v>
      </c>
      <c r="AV219" s="55">
        <v>0</v>
      </c>
    </row>
    <row r="220" spans="1:48" x14ac:dyDescent="0.25">
      <c r="A220" s="55">
        <v>40613</v>
      </c>
      <c r="B220" s="68" t="str">
        <f>VLOOKUP(C220,'[2]SU List with Assignment Master'!$F$2:$G$128,2,FALSE)</f>
        <v>South 4</v>
      </c>
      <c r="C220" s="55" t="s">
        <v>104</v>
      </c>
      <c r="D220" s="55">
        <v>656</v>
      </c>
      <c r="E220" s="55" t="s">
        <v>60</v>
      </c>
      <c r="F220" s="55">
        <v>1</v>
      </c>
      <c r="G220" s="55">
        <v>300</v>
      </c>
      <c r="H220" s="55">
        <v>49</v>
      </c>
      <c r="I220" s="55">
        <v>1</v>
      </c>
      <c r="J220" s="56">
        <v>350</v>
      </c>
      <c r="K220" s="59">
        <v>349</v>
      </c>
      <c r="L220" s="55">
        <v>350</v>
      </c>
      <c r="M220" s="59">
        <v>349</v>
      </c>
      <c r="N220" s="55">
        <v>1774</v>
      </c>
      <c r="O220" s="55">
        <v>227.5</v>
      </c>
      <c r="P220" s="55">
        <v>0</v>
      </c>
      <c r="Q220" s="55">
        <v>0</v>
      </c>
      <c r="R220" s="55">
        <v>7</v>
      </c>
      <c r="S220" s="55" t="s">
        <v>64</v>
      </c>
      <c r="T220" s="55" t="s">
        <v>63</v>
      </c>
      <c r="U220" s="55">
        <v>234.5</v>
      </c>
      <c r="V220" s="55">
        <v>1539.5</v>
      </c>
      <c r="W220" s="55">
        <v>1539.5</v>
      </c>
      <c r="X220" s="55">
        <v>0</v>
      </c>
      <c r="Y220" s="55" t="s">
        <v>64</v>
      </c>
      <c r="Z220" s="55" t="s">
        <v>385</v>
      </c>
      <c r="AA220" s="55">
        <v>1</v>
      </c>
      <c r="AB220" s="55">
        <v>0</v>
      </c>
      <c r="AC220" s="55">
        <v>1</v>
      </c>
      <c r="AD220" s="55" t="s">
        <v>63</v>
      </c>
      <c r="AE220" s="55">
        <v>1</v>
      </c>
      <c r="AF220" s="55">
        <v>0</v>
      </c>
      <c r="AG220" s="55">
        <v>13</v>
      </c>
      <c r="AH220" s="55">
        <v>0</v>
      </c>
      <c r="AI220" s="55">
        <v>0</v>
      </c>
      <c r="AJ220" s="56">
        <v>0</v>
      </c>
      <c r="AK220" s="55">
        <v>2</v>
      </c>
      <c r="AL220" s="55">
        <v>15</v>
      </c>
      <c r="AM220" s="55">
        <v>15</v>
      </c>
      <c r="AN220" s="55">
        <v>76</v>
      </c>
      <c r="AO220" s="55">
        <v>76</v>
      </c>
      <c r="AQ220" s="55" t="s">
        <v>64</v>
      </c>
      <c r="AR220" s="55">
        <v>5</v>
      </c>
      <c r="AS220" s="55">
        <v>1</v>
      </c>
      <c r="AT220" s="55">
        <v>20</v>
      </c>
      <c r="AU220" s="55">
        <v>70</v>
      </c>
      <c r="AV220" s="55">
        <v>300</v>
      </c>
    </row>
    <row r="221" spans="1:48" x14ac:dyDescent="0.25">
      <c r="A221" s="55">
        <v>40623</v>
      </c>
      <c r="B221" s="68" t="str">
        <f>VLOOKUP(C221,'[2]SU List with Assignment Master'!$F$2:$G$128,2,FALSE)</f>
        <v>South 4</v>
      </c>
      <c r="C221" s="55" t="s">
        <v>104</v>
      </c>
      <c r="D221" s="55">
        <v>656</v>
      </c>
      <c r="E221" s="55" t="s">
        <v>20</v>
      </c>
      <c r="F221" s="55">
        <v>4</v>
      </c>
      <c r="G221" s="55">
        <v>816</v>
      </c>
      <c r="H221" s="55">
        <v>36</v>
      </c>
      <c r="I221" s="55">
        <v>10</v>
      </c>
      <c r="J221" s="56">
        <v>862</v>
      </c>
      <c r="K221" s="59">
        <v>852</v>
      </c>
      <c r="L221" s="55">
        <v>215.5</v>
      </c>
      <c r="M221" s="59">
        <v>213</v>
      </c>
      <c r="N221" s="55">
        <v>4382</v>
      </c>
      <c r="O221" s="55">
        <v>560.29999999999995</v>
      </c>
      <c r="P221" s="55">
        <v>0</v>
      </c>
      <c r="Q221" s="55">
        <v>0</v>
      </c>
      <c r="R221" s="55">
        <v>0</v>
      </c>
      <c r="S221" s="55" t="s">
        <v>64</v>
      </c>
      <c r="T221" s="55" t="s">
        <v>64</v>
      </c>
      <c r="U221" s="55">
        <v>560.29999999999995</v>
      </c>
      <c r="V221" s="55">
        <v>3821.7</v>
      </c>
      <c r="W221" s="55">
        <v>3821.7</v>
      </c>
      <c r="X221" s="55">
        <v>0</v>
      </c>
      <c r="Y221" s="55" t="s">
        <v>64</v>
      </c>
      <c r="Z221" s="55" t="s">
        <v>386</v>
      </c>
      <c r="AA221" s="55">
        <v>1</v>
      </c>
      <c r="AB221" s="55">
        <v>0</v>
      </c>
      <c r="AC221" s="55">
        <v>1</v>
      </c>
      <c r="AD221" s="55" t="s">
        <v>63</v>
      </c>
      <c r="AE221" s="55">
        <v>3</v>
      </c>
      <c r="AF221" s="55">
        <v>0</v>
      </c>
      <c r="AG221" s="55">
        <v>0</v>
      </c>
      <c r="AH221" s="55">
        <v>0</v>
      </c>
      <c r="AI221" s="55">
        <v>10</v>
      </c>
      <c r="AJ221" s="56">
        <v>10</v>
      </c>
      <c r="AK221" s="55">
        <v>83</v>
      </c>
      <c r="AL221" s="55">
        <v>31</v>
      </c>
      <c r="AM221" s="55">
        <v>93</v>
      </c>
      <c r="AN221" s="55">
        <v>480</v>
      </c>
      <c r="AO221" s="55">
        <v>480</v>
      </c>
      <c r="AQ221" s="55" t="s">
        <v>64</v>
      </c>
      <c r="AR221" s="55">
        <v>4</v>
      </c>
      <c r="AS221" s="55">
        <v>4</v>
      </c>
      <c r="AT221" s="55">
        <v>100</v>
      </c>
      <c r="AU221" s="55">
        <v>215.5</v>
      </c>
      <c r="AV221" s="55">
        <v>204</v>
      </c>
    </row>
    <row r="222" spans="1:48" x14ac:dyDescent="0.25">
      <c r="A222" s="55">
        <v>42110</v>
      </c>
      <c r="B222" s="68" t="str">
        <f>VLOOKUP(C222,'[2]SU List with Assignment Master'!$F$2:$G$128,2,FALSE)</f>
        <v>South 4</v>
      </c>
      <c r="C222" s="55" t="s">
        <v>104</v>
      </c>
      <c r="D222" s="55">
        <v>656</v>
      </c>
      <c r="E222" s="55" t="s">
        <v>60</v>
      </c>
      <c r="F222" s="55">
        <v>3</v>
      </c>
      <c r="G222" s="55">
        <v>852</v>
      </c>
      <c r="H222" s="55">
        <v>266</v>
      </c>
      <c r="I222" s="55">
        <v>1</v>
      </c>
      <c r="J222" s="56">
        <v>1119</v>
      </c>
      <c r="K222" s="59">
        <v>1118</v>
      </c>
      <c r="L222" s="55">
        <v>373</v>
      </c>
      <c r="M222" s="59">
        <v>372.7</v>
      </c>
      <c r="N222" s="55">
        <v>5716</v>
      </c>
      <c r="O222" s="55">
        <v>727.35</v>
      </c>
      <c r="P222" s="55">
        <v>0</v>
      </c>
      <c r="Q222" s="55">
        <v>0</v>
      </c>
      <c r="R222" s="55">
        <v>0</v>
      </c>
      <c r="S222" s="55" t="s">
        <v>64</v>
      </c>
      <c r="T222" s="55" t="s">
        <v>64</v>
      </c>
      <c r="U222" s="55">
        <v>727.35</v>
      </c>
      <c r="V222" s="55">
        <v>4988.6499999999996</v>
      </c>
      <c r="W222" s="55">
        <v>4988.6499999999996</v>
      </c>
      <c r="X222" s="55">
        <v>0</v>
      </c>
      <c r="Y222" s="55" t="s">
        <v>64</v>
      </c>
      <c r="Z222" s="55" t="s">
        <v>387</v>
      </c>
      <c r="AA222" s="55">
        <v>1</v>
      </c>
      <c r="AB222" s="55">
        <v>0</v>
      </c>
      <c r="AC222" s="55">
        <v>1</v>
      </c>
      <c r="AD222" s="55" t="s">
        <v>63</v>
      </c>
      <c r="AE222" s="55">
        <v>2</v>
      </c>
      <c r="AF222" s="55">
        <v>0</v>
      </c>
      <c r="AG222" s="55">
        <v>62</v>
      </c>
      <c r="AH222" s="55">
        <v>0</v>
      </c>
      <c r="AI222" s="55">
        <v>0</v>
      </c>
      <c r="AJ222" s="56">
        <v>0</v>
      </c>
      <c r="AK222" s="55">
        <v>27</v>
      </c>
      <c r="AL222" s="55">
        <v>44.5</v>
      </c>
      <c r="AM222" s="55">
        <v>89</v>
      </c>
      <c r="AN222" s="55">
        <v>448</v>
      </c>
      <c r="AO222" s="55">
        <v>448</v>
      </c>
      <c r="AQ222" s="55" t="s">
        <v>64</v>
      </c>
      <c r="AR222" s="55">
        <v>6</v>
      </c>
      <c r="AS222" s="55">
        <v>3</v>
      </c>
      <c r="AT222" s="55">
        <v>50</v>
      </c>
      <c r="AU222" s="55">
        <v>186.5</v>
      </c>
      <c r="AV222" s="55">
        <v>284</v>
      </c>
    </row>
    <row r="223" spans="1:48" x14ac:dyDescent="0.25">
      <c r="A223" s="55">
        <v>72212</v>
      </c>
      <c r="B223" s="68" t="str">
        <f>VLOOKUP(C223,'[2]SU List with Assignment Master'!$F$2:$G$128,2,FALSE)</f>
        <v>South 4</v>
      </c>
      <c r="C223" s="55" t="s">
        <v>103</v>
      </c>
      <c r="D223" s="55">
        <v>707</v>
      </c>
      <c r="E223" s="55" t="s">
        <v>60</v>
      </c>
      <c r="F223" s="55">
        <v>8</v>
      </c>
      <c r="G223" s="55">
        <v>3576</v>
      </c>
      <c r="H223" s="55">
        <v>-453</v>
      </c>
      <c r="I223" s="55">
        <v>32</v>
      </c>
      <c r="J223" s="56">
        <v>3155</v>
      </c>
      <c r="K223" s="59">
        <v>3123</v>
      </c>
      <c r="L223" s="55">
        <v>394.375</v>
      </c>
      <c r="M223" s="59">
        <v>390.4</v>
      </c>
      <c r="N223" s="55">
        <v>16263</v>
      </c>
      <c r="O223" s="55">
        <v>2050.75</v>
      </c>
      <c r="P223" s="55">
        <v>0</v>
      </c>
      <c r="Q223" s="55">
        <v>0</v>
      </c>
      <c r="R223" s="55">
        <v>63.1</v>
      </c>
      <c r="S223" s="55" t="s">
        <v>64</v>
      </c>
      <c r="T223" s="55" t="s">
        <v>63</v>
      </c>
      <c r="U223" s="55">
        <v>2113.85</v>
      </c>
      <c r="V223" s="55">
        <v>14149.15</v>
      </c>
      <c r="W223" s="55">
        <v>14149.15</v>
      </c>
      <c r="X223" s="55">
        <v>0</v>
      </c>
      <c r="Y223" s="55" t="s">
        <v>64</v>
      </c>
      <c r="Z223" s="55" t="s">
        <v>388</v>
      </c>
      <c r="AA223" s="55">
        <v>1</v>
      </c>
      <c r="AB223" s="55">
        <v>0</v>
      </c>
      <c r="AC223" s="55">
        <v>1</v>
      </c>
      <c r="AD223" s="55" t="s">
        <v>63</v>
      </c>
      <c r="AE223" s="55">
        <v>5</v>
      </c>
      <c r="AF223" s="55">
        <v>0</v>
      </c>
      <c r="AG223" s="55">
        <v>99</v>
      </c>
      <c r="AH223" s="55">
        <v>0</v>
      </c>
      <c r="AI223" s="55">
        <v>15</v>
      </c>
      <c r="AJ223" s="56">
        <v>15</v>
      </c>
      <c r="AK223" s="55">
        <v>97</v>
      </c>
      <c r="AL223" s="55">
        <v>42.2</v>
      </c>
      <c r="AM223" s="55">
        <v>211</v>
      </c>
      <c r="AN223" s="55">
        <v>1099</v>
      </c>
      <c r="AO223" s="55">
        <v>1099</v>
      </c>
      <c r="AQ223" s="55" t="s">
        <v>64</v>
      </c>
      <c r="AR223" s="55">
        <v>8</v>
      </c>
      <c r="AS223" s="55">
        <v>8</v>
      </c>
      <c r="AT223" s="55">
        <v>100</v>
      </c>
      <c r="AU223" s="55">
        <v>394.375</v>
      </c>
      <c r="AV223" s="55">
        <v>447</v>
      </c>
    </row>
    <row r="224" spans="1:48" x14ac:dyDescent="0.25">
      <c r="A224" s="55">
        <v>73111</v>
      </c>
      <c r="B224" s="68" t="str">
        <f>VLOOKUP(C224,'[2]SU List with Assignment Master'!$F$2:$G$128,2,FALSE)</f>
        <v>South 4</v>
      </c>
      <c r="C224" s="55" t="s">
        <v>103</v>
      </c>
      <c r="D224" s="55">
        <v>707</v>
      </c>
      <c r="E224" s="55" t="s">
        <v>60</v>
      </c>
      <c r="F224" s="55">
        <v>8</v>
      </c>
      <c r="G224" s="55">
        <v>3108</v>
      </c>
      <c r="H224" s="55">
        <v>-252</v>
      </c>
      <c r="I224" s="55">
        <v>6</v>
      </c>
      <c r="J224" s="56">
        <v>2862</v>
      </c>
      <c r="K224" s="59">
        <v>2856</v>
      </c>
      <c r="L224" s="55">
        <v>357.75</v>
      </c>
      <c r="M224" s="59">
        <v>357</v>
      </c>
      <c r="N224" s="55">
        <v>14688</v>
      </c>
      <c r="O224" s="55">
        <v>1860.3</v>
      </c>
      <c r="P224" s="55">
        <v>0</v>
      </c>
      <c r="Q224" s="55">
        <v>0</v>
      </c>
      <c r="R224" s="55">
        <v>57.24</v>
      </c>
      <c r="S224" s="55" t="s">
        <v>64</v>
      </c>
      <c r="T224" s="55" t="s">
        <v>63</v>
      </c>
      <c r="U224" s="55">
        <v>1917.54</v>
      </c>
      <c r="V224" s="55">
        <v>12770.46</v>
      </c>
      <c r="W224" s="55">
        <v>12770.46</v>
      </c>
      <c r="X224" s="55">
        <v>0</v>
      </c>
      <c r="Y224" s="55" t="s">
        <v>64</v>
      </c>
      <c r="Z224" s="55" t="s">
        <v>389</v>
      </c>
      <c r="AA224" s="55">
        <v>1</v>
      </c>
      <c r="AB224" s="55">
        <v>0</v>
      </c>
      <c r="AC224" s="55">
        <v>1</v>
      </c>
      <c r="AD224" s="55" t="s">
        <v>63</v>
      </c>
      <c r="AE224" s="55">
        <v>7</v>
      </c>
      <c r="AF224" s="55">
        <v>0</v>
      </c>
      <c r="AG224" s="55">
        <v>96</v>
      </c>
      <c r="AH224" s="55">
        <v>0</v>
      </c>
      <c r="AI224" s="55">
        <v>6</v>
      </c>
      <c r="AJ224" s="56">
        <v>6</v>
      </c>
      <c r="AK224" s="55">
        <v>324</v>
      </c>
      <c r="AL224" s="55">
        <v>60.857100000000003</v>
      </c>
      <c r="AM224" s="55">
        <v>426</v>
      </c>
      <c r="AN224" s="55">
        <v>2180</v>
      </c>
      <c r="AO224" s="55">
        <v>2180</v>
      </c>
      <c r="AQ224" s="55" t="s">
        <v>64</v>
      </c>
      <c r="AR224" s="55">
        <v>16</v>
      </c>
      <c r="AS224" s="55">
        <v>8</v>
      </c>
      <c r="AT224" s="55">
        <v>50</v>
      </c>
      <c r="AU224" s="55">
        <v>178.875</v>
      </c>
      <c r="AV224" s="55">
        <v>388.5</v>
      </c>
    </row>
    <row r="225" spans="1:48" x14ac:dyDescent="0.25">
      <c r="A225" s="55">
        <v>73501</v>
      </c>
      <c r="B225" s="68" t="str">
        <f>VLOOKUP(C225,'[2]SU List with Assignment Master'!$F$2:$G$128,2,FALSE)</f>
        <v>South 4</v>
      </c>
      <c r="C225" s="55" t="s">
        <v>103</v>
      </c>
      <c r="D225" s="55">
        <v>707</v>
      </c>
      <c r="E225" s="55" t="s">
        <v>60</v>
      </c>
      <c r="F225" s="55">
        <v>10</v>
      </c>
      <c r="G225" s="55">
        <v>1752</v>
      </c>
      <c r="H225" s="55">
        <v>354</v>
      </c>
      <c r="I225" s="55">
        <v>6</v>
      </c>
      <c r="J225" s="56">
        <v>2112</v>
      </c>
      <c r="K225" s="59">
        <v>2106</v>
      </c>
      <c r="L225" s="55">
        <v>211.2</v>
      </c>
      <c r="M225" s="59">
        <v>210.6</v>
      </c>
      <c r="N225" s="55">
        <v>10780</v>
      </c>
      <c r="O225" s="55">
        <v>1372.8</v>
      </c>
      <c r="P225" s="55">
        <v>0</v>
      </c>
      <c r="Q225" s="55">
        <v>0</v>
      </c>
      <c r="R225" s="55">
        <v>0</v>
      </c>
      <c r="S225" s="55" t="s">
        <v>64</v>
      </c>
      <c r="T225" s="55" t="s">
        <v>64</v>
      </c>
      <c r="U225" s="55">
        <v>1372.8</v>
      </c>
      <c r="V225" s="55">
        <v>9407.2000000000007</v>
      </c>
      <c r="W225" s="55">
        <v>9407.2000000000007</v>
      </c>
      <c r="X225" s="55">
        <v>0</v>
      </c>
      <c r="Y225" s="55" t="s">
        <v>64</v>
      </c>
      <c r="Z225" s="55" t="s">
        <v>390</v>
      </c>
      <c r="AA225" s="55">
        <v>1</v>
      </c>
      <c r="AB225" s="55">
        <v>0</v>
      </c>
      <c r="AC225" s="55">
        <v>1</v>
      </c>
      <c r="AD225" s="55" t="s">
        <v>63</v>
      </c>
      <c r="AE225" s="55">
        <v>8</v>
      </c>
      <c r="AF225" s="55">
        <v>0</v>
      </c>
      <c r="AG225" s="55">
        <v>102</v>
      </c>
      <c r="AH225" s="55">
        <v>0</v>
      </c>
      <c r="AI225" s="55">
        <v>6</v>
      </c>
      <c r="AJ225" s="56">
        <v>6</v>
      </c>
      <c r="AK225" s="55">
        <v>178</v>
      </c>
      <c r="AL225" s="55">
        <v>35.75</v>
      </c>
      <c r="AM225" s="55">
        <v>286</v>
      </c>
      <c r="AN225" s="55">
        <v>1449</v>
      </c>
      <c r="AO225" s="55">
        <v>1449</v>
      </c>
      <c r="AQ225" s="55" t="s">
        <v>64</v>
      </c>
      <c r="AR225" s="55">
        <v>12</v>
      </c>
      <c r="AS225" s="55">
        <v>10</v>
      </c>
      <c r="AT225" s="55">
        <v>83.333333333333329</v>
      </c>
      <c r="AU225" s="55">
        <v>176</v>
      </c>
      <c r="AV225" s="55">
        <v>175.2</v>
      </c>
    </row>
    <row r="226" spans="1:48" x14ac:dyDescent="0.25">
      <c r="A226" s="55">
        <v>76330</v>
      </c>
      <c r="B226" s="68" t="str">
        <f>VLOOKUP(C226,'[2]SU List with Assignment Master'!$F$2:$G$128,2,FALSE)</f>
        <v>South 4</v>
      </c>
      <c r="C226" s="55" t="s">
        <v>103</v>
      </c>
      <c r="D226" s="55">
        <v>707</v>
      </c>
      <c r="E226" s="55" t="s">
        <v>60</v>
      </c>
      <c r="F226" s="55">
        <v>6</v>
      </c>
      <c r="G226" s="55">
        <v>0</v>
      </c>
      <c r="H226" s="55">
        <v>401</v>
      </c>
      <c r="I226" s="55">
        <v>0</v>
      </c>
      <c r="J226" s="56">
        <v>401</v>
      </c>
      <c r="K226" s="59">
        <v>401</v>
      </c>
      <c r="L226" s="55">
        <v>66.833299999999994</v>
      </c>
      <c r="M226" s="59">
        <v>66.8</v>
      </c>
      <c r="N226" s="55">
        <v>2040</v>
      </c>
      <c r="O226" s="55">
        <v>260.64999999999998</v>
      </c>
      <c r="P226" s="55">
        <v>0</v>
      </c>
      <c r="Q226" s="55">
        <v>0</v>
      </c>
      <c r="R226" s="55">
        <v>0</v>
      </c>
      <c r="S226" s="55" t="s">
        <v>64</v>
      </c>
      <c r="T226" s="55" t="s">
        <v>64</v>
      </c>
      <c r="U226" s="55">
        <v>260.64999999999998</v>
      </c>
      <c r="V226" s="55">
        <v>1779.35</v>
      </c>
      <c r="W226" s="55">
        <v>1779.35</v>
      </c>
      <c r="X226" s="55">
        <v>0</v>
      </c>
      <c r="Y226" s="55" t="s">
        <v>64</v>
      </c>
      <c r="Z226" s="55" t="s">
        <v>391</v>
      </c>
      <c r="AA226" s="55">
        <v>1</v>
      </c>
      <c r="AB226" s="55">
        <v>0</v>
      </c>
      <c r="AC226" s="55">
        <v>1</v>
      </c>
      <c r="AD226" s="55" t="s">
        <v>63</v>
      </c>
      <c r="AE226" s="55">
        <v>5</v>
      </c>
      <c r="AF226" s="55">
        <v>0</v>
      </c>
      <c r="AG226" s="55">
        <v>219</v>
      </c>
      <c r="AH226" s="55">
        <v>0</v>
      </c>
      <c r="AI226" s="55">
        <v>0</v>
      </c>
      <c r="AJ226" s="56">
        <v>0</v>
      </c>
      <c r="AK226" s="55">
        <v>20</v>
      </c>
      <c r="AL226" s="55">
        <v>47.8</v>
      </c>
      <c r="AM226" s="55">
        <v>239</v>
      </c>
      <c r="AN226" s="55">
        <v>1213</v>
      </c>
      <c r="AO226" s="55">
        <v>1213</v>
      </c>
      <c r="AP226" s="55">
        <v>0</v>
      </c>
      <c r="AQ226" s="55" t="s">
        <v>64</v>
      </c>
      <c r="AR226" s="55">
        <v>13</v>
      </c>
      <c r="AS226" s="55">
        <v>0</v>
      </c>
      <c r="AT226" s="55">
        <v>46.153846153846153</v>
      </c>
      <c r="AU226" s="55">
        <v>30.8462</v>
      </c>
      <c r="AV226" s="55">
        <v>0</v>
      </c>
    </row>
    <row r="227" spans="1:48" x14ac:dyDescent="0.25">
      <c r="A227" s="55">
        <v>90707</v>
      </c>
      <c r="B227" s="68" t="str">
        <f>VLOOKUP(C227,'[2]SU List with Assignment Master'!$F$2:$G$128,2,FALSE)</f>
        <v>South 4</v>
      </c>
      <c r="C227" s="55" t="s">
        <v>103</v>
      </c>
      <c r="D227" s="55">
        <v>707</v>
      </c>
      <c r="E227" s="55" t="s">
        <v>202</v>
      </c>
      <c r="F227" s="55">
        <v>1</v>
      </c>
      <c r="G227" s="55">
        <v>300</v>
      </c>
      <c r="H227" s="55">
        <v>124</v>
      </c>
      <c r="I227" s="55">
        <v>1</v>
      </c>
      <c r="J227" s="56">
        <v>425</v>
      </c>
      <c r="K227" s="59">
        <v>424</v>
      </c>
      <c r="L227" s="55">
        <v>425</v>
      </c>
      <c r="M227" s="59">
        <v>424</v>
      </c>
      <c r="N227" s="55">
        <v>2197</v>
      </c>
      <c r="O227" s="55">
        <v>276.25</v>
      </c>
      <c r="P227" s="55">
        <v>0</v>
      </c>
      <c r="Q227" s="55">
        <v>0</v>
      </c>
      <c r="R227" s="55">
        <v>-276.25</v>
      </c>
      <c r="S227" s="55" t="s">
        <v>63</v>
      </c>
      <c r="T227" s="55" t="s">
        <v>64</v>
      </c>
      <c r="U227" s="55">
        <v>0</v>
      </c>
      <c r="V227" s="55">
        <v>2197</v>
      </c>
      <c r="W227" s="55">
        <v>2197</v>
      </c>
      <c r="X227" s="55">
        <v>0</v>
      </c>
      <c r="Y227" s="55" t="s">
        <v>64</v>
      </c>
      <c r="Z227" s="55" t="s">
        <v>392</v>
      </c>
      <c r="AA227" s="55">
        <v>1</v>
      </c>
      <c r="AB227" s="55">
        <v>0</v>
      </c>
      <c r="AC227" s="55">
        <v>1</v>
      </c>
      <c r="AD227" s="55" t="s">
        <v>63</v>
      </c>
      <c r="AE227" s="55">
        <v>1</v>
      </c>
      <c r="AF227" s="55">
        <v>0</v>
      </c>
      <c r="AG227" s="55">
        <v>4</v>
      </c>
      <c r="AH227" s="55">
        <v>0</v>
      </c>
      <c r="AI227" s="55">
        <v>1</v>
      </c>
      <c r="AJ227" s="56">
        <v>1</v>
      </c>
      <c r="AK227" s="55">
        <v>271</v>
      </c>
      <c r="AL227" s="55">
        <v>276</v>
      </c>
      <c r="AM227" s="55">
        <v>276</v>
      </c>
      <c r="AN227" s="55">
        <v>1421</v>
      </c>
      <c r="AO227" s="55">
        <v>1421</v>
      </c>
      <c r="AQ227" s="55" t="s">
        <v>64</v>
      </c>
      <c r="AR227" s="55">
        <v>1</v>
      </c>
      <c r="AS227" s="55">
        <v>1</v>
      </c>
      <c r="AT227" s="55">
        <v>100</v>
      </c>
      <c r="AU227" s="55">
        <v>425</v>
      </c>
      <c r="AV227" s="55">
        <v>300</v>
      </c>
    </row>
    <row r="228" spans="1:48" x14ac:dyDescent="0.25">
      <c r="A228" s="55">
        <v>40038</v>
      </c>
      <c r="B228" s="68" t="str">
        <f>VLOOKUP(C228,'[2]SU List with Assignment Master'!$F$2:$G$128,2,FALSE)</f>
        <v>South 6</v>
      </c>
      <c r="C228" s="55" t="s">
        <v>102</v>
      </c>
      <c r="D228" s="55">
        <v>490</v>
      </c>
      <c r="E228" s="55" t="s">
        <v>24</v>
      </c>
      <c r="F228" s="55">
        <v>0</v>
      </c>
      <c r="G228" s="55">
        <v>0</v>
      </c>
      <c r="H228" s="55">
        <v>0</v>
      </c>
      <c r="I228" s="55">
        <v>0</v>
      </c>
      <c r="J228" s="56">
        <v>0</v>
      </c>
      <c r="K228" s="59">
        <v>0</v>
      </c>
      <c r="L228" s="55">
        <v>0</v>
      </c>
      <c r="M228" s="59" t="e">
        <v>#DIV/0!</v>
      </c>
      <c r="N228" s="55">
        <v>0</v>
      </c>
      <c r="O228" s="55">
        <v>0</v>
      </c>
      <c r="P228" s="55">
        <v>0</v>
      </c>
      <c r="Q228" s="55">
        <v>0</v>
      </c>
      <c r="R228" s="55">
        <v>0</v>
      </c>
      <c r="S228" s="55" t="s">
        <v>64</v>
      </c>
      <c r="T228" s="55" t="s">
        <v>64</v>
      </c>
      <c r="U228" s="55">
        <v>0</v>
      </c>
      <c r="V228" s="55">
        <v>0</v>
      </c>
      <c r="W228" s="55">
        <v>0</v>
      </c>
      <c r="X228" s="55">
        <v>0</v>
      </c>
      <c r="Y228" s="55" t="s">
        <v>64</v>
      </c>
      <c r="Z228" s="55" t="s">
        <v>393</v>
      </c>
      <c r="AA228" s="55">
        <v>0</v>
      </c>
      <c r="AB228" s="55">
        <v>1</v>
      </c>
      <c r="AC228" s="55">
        <v>1</v>
      </c>
      <c r="AD228" s="55" t="s">
        <v>63</v>
      </c>
      <c r="AE228" s="55">
        <v>0</v>
      </c>
      <c r="AF228" s="55">
        <v>0</v>
      </c>
      <c r="AG228" s="55">
        <v>0</v>
      </c>
      <c r="AH228" s="55">
        <v>0</v>
      </c>
      <c r="AI228" s="55">
        <v>0</v>
      </c>
      <c r="AJ228" s="56">
        <v>0</v>
      </c>
      <c r="AK228" s="55">
        <v>0</v>
      </c>
      <c r="AL228" s="55">
        <v>0</v>
      </c>
      <c r="AM228" s="55">
        <v>0</v>
      </c>
      <c r="AN228" s="55">
        <v>0</v>
      </c>
      <c r="AO228" s="55">
        <v>0</v>
      </c>
      <c r="AQ228" s="55" t="s">
        <v>64</v>
      </c>
      <c r="AR228" s="55">
        <v>2</v>
      </c>
      <c r="AS228" s="55">
        <v>0</v>
      </c>
      <c r="AT228" s="55">
        <v>0</v>
      </c>
      <c r="AU228" s="55">
        <v>0</v>
      </c>
      <c r="AV228" s="55">
        <v>0</v>
      </c>
    </row>
    <row r="229" spans="1:48" x14ac:dyDescent="0.25">
      <c r="A229" s="55">
        <v>40281</v>
      </c>
      <c r="B229" s="68" t="str">
        <f>VLOOKUP(C229,'[2]SU List with Assignment Master'!$F$2:$G$128,2,FALSE)</f>
        <v>South 6</v>
      </c>
      <c r="C229" s="55" t="s">
        <v>102</v>
      </c>
      <c r="D229" s="55">
        <v>490</v>
      </c>
      <c r="E229" s="55" t="s">
        <v>60</v>
      </c>
      <c r="F229" s="55">
        <v>4</v>
      </c>
      <c r="G229" s="55">
        <v>1356</v>
      </c>
      <c r="H229" s="55">
        <v>564</v>
      </c>
      <c r="I229" s="55">
        <v>13</v>
      </c>
      <c r="J229" s="56">
        <v>1933</v>
      </c>
      <c r="K229" s="59">
        <v>1920</v>
      </c>
      <c r="L229" s="55">
        <v>483.25</v>
      </c>
      <c r="M229" s="59">
        <v>480</v>
      </c>
      <c r="N229" s="55">
        <v>9875</v>
      </c>
      <c r="O229" s="55">
        <v>1256.45</v>
      </c>
      <c r="P229" s="55">
        <v>0</v>
      </c>
      <c r="Q229" s="55">
        <v>0</v>
      </c>
      <c r="R229" s="55">
        <v>38.659999999999997</v>
      </c>
      <c r="S229" s="55" t="s">
        <v>64</v>
      </c>
      <c r="T229" s="55" t="s">
        <v>63</v>
      </c>
      <c r="U229" s="55">
        <v>1295.1099999999999</v>
      </c>
      <c r="V229" s="55">
        <v>8579.89</v>
      </c>
      <c r="W229" s="55">
        <v>8579.89</v>
      </c>
      <c r="X229" s="55">
        <v>0</v>
      </c>
      <c r="Y229" s="55" t="s">
        <v>64</v>
      </c>
      <c r="Z229" s="55" t="s">
        <v>394</v>
      </c>
      <c r="AA229" s="55">
        <v>1</v>
      </c>
      <c r="AB229" s="55">
        <v>0</v>
      </c>
      <c r="AC229" s="55">
        <v>1</v>
      </c>
      <c r="AD229" s="55" t="s">
        <v>63</v>
      </c>
      <c r="AE229" s="55">
        <v>4</v>
      </c>
      <c r="AF229" s="55">
        <v>0</v>
      </c>
      <c r="AG229" s="55">
        <v>65</v>
      </c>
      <c r="AH229" s="55">
        <v>0</v>
      </c>
      <c r="AI229" s="55">
        <v>12</v>
      </c>
      <c r="AJ229" s="56">
        <v>12</v>
      </c>
      <c r="AK229" s="55">
        <v>405</v>
      </c>
      <c r="AL229" s="55">
        <v>120.5</v>
      </c>
      <c r="AM229" s="55">
        <v>482</v>
      </c>
      <c r="AN229" s="55">
        <v>2476</v>
      </c>
      <c r="AO229" s="55">
        <v>2476</v>
      </c>
      <c r="AQ229" s="55" t="s">
        <v>64</v>
      </c>
      <c r="AR229" s="55">
        <v>4</v>
      </c>
      <c r="AS229" s="55">
        <v>4</v>
      </c>
      <c r="AT229" s="55">
        <v>100</v>
      </c>
      <c r="AU229" s="55">
        <v>483.25</v>
      </c>
      <c r="AV229" s="55">
        <v>339</v>
      </c>
    </row>
    <row r="230" spans="1:48" x14ac:dyDescent="0.25">
      <c r="A230" s="55">
        <v>40701</v>
      </c>
      <c r="B230" s="68" t="str">
        <f>VLOOKUP(C230,'[2]SU List with Assignment Master'!$F$2:$G$128,2,FALSE)</f>
        <v>South 6</v>
      </c>
      <c r="C230" s="55" t="s">
        <v>102</v>
      </c>
      <c r="D230" s="55">
        <v>490</v>
      </c>
      <c r="E230" s="55" t="s">
        <v>18</v>
      </c>
      <c r="F230" s="55">
        <v>1</v>
      </c>
      <c r="G230" s="55">
        <v>552</v>
      </c>
      <c r="H230" s="55">
        <v>-405</v>
      </c>
      <c r="I230" s="55">
        <v>14</v>
      </c>
      <c r="J230" s="56">
        <v>161</v>
      </c>
      <c r="K230" s="59">
        <v>147</v>
      </c>
      <c r="L230" s="55">
        <v>161</v>
      </c>
      <c r="M230" s="59">
        <v>147</v>
      </c>
      <c r="N230" s="55">
        <v>819</v>
      </c>
      <c r="O230" s="55">
        <v>104.65</v>
      </c>
      <c r="P230" s="55">
        <v>0</v>
      </c>
      <c r="Q230" s="55">
        <v>0</v>
      </c>
      <c r="R230" s="55">
        <v>3.22</v>
      </c>
      <c r="S230" s="55" t="s">
        <v>64</v>
      </c>
      <c r="T230" s="55" t="s">
        <v>63</v>
      </c>
      <c r="U230" s="55">
        <v>107.87</v>
      </c>
      <c r="V230" s="55">
        <v>711.13</v>
      </c>
      <c r="W230" s="55">
        <v>711.13</v>
      </c>
      <c r="X230" s="55">
        <v>0</v>
      </c>
      <c r="Y230" s="55" t="s">
        <v>64</v>
      </c>
      <c r="Z230" s="55" t="s">
        <v>395</v>
      </c>
      <c r="AA230" s="55">
        <v>1</v>
      </c>
      <c r="AB230" s="55">
        <v>0</v>
      </c>
      <c r="AC230" s="55">
        <v>1</v>
      </c>
      <c r="AD230" s="55" t="s">
        <v>63</v>
      </c>
      <c r="AE230" s="55">
        <v>1</v>
      </c>
      <c r="AF230" s="55">
        <v>0</v>
      </c>
      <c r="AG230" s="55">
        <v>4</v>
      </c>
      <c r="AH230" s="55">
        <v>0</v>
      </c>
      <c r="AI230" s="55">
        <v>14</v>
      </c>
      <c r="AJ230" s="56">
        <v>14</v>
      </c>
      <c r="AK230" s="55">
        <v>13</v>
      </c>
      <c r="AL230" s="55">
        <v>31</v>
      </c>
      <c r="AM230" s="55">
        <v>31</v>
      </c>
      <c r="AN230" s="55">
        <v>157</v>
      </c>
      <c r="AO230" s="55">
        <v>157</v>
      </c>
      <c r="AQ230" s="55" t="s">
        <v>64</v>
      </c>
      <c r="AR230" s="55">
        <v>3</v>
      </c>
      <c r="AS230" s="55">
        <v>2</v>
      </c>
      <c r="AT230" s="55">
        <v>33.333333333333343</v>
      </c>
      <c r="AU230" s="55">
        <v>53.666699999999999</v>
      </c>
      <c r="AV230" s="55">
        <v>276</v>
      </c>
    </row>
    <row r="231" spans="1:48" x14ac:dyDescent="0.25">
      <c r="A231" s="55">
        <v>40721</v>
      </c>
      <c r="B231" s="68" t="str">
        <f>VLOOKUP(C231,'[2]SU List with Assignment Master'!$F$2:$G$128,2,FALSE)</f>
        <v>South 6</v>
      </c>
      <c r="C231" s="55" t="s">
        <v>102</v>
      </c>
      <c r="D231" s="55">
        <v>490</v>
      </c>
      <c r="E231" s="55" t="s">
        <v>20</v>
      </c>
      <c r="F231" s="55">
        <v>7</v>
      </c>
      <c r="G231" s="55">
        <v>2448</v>
      </c>
      <c r="H231" s="55">
        <v>309</v>
      </c>
      <c r="I231" s="55">
        <v>136</v>
      </c>
      <c r="J231" s="56">
        <v>2893</v>
      </c>
      <c r="K231" s="59">
        <v>2757</v>
      </c>
      <c r="L231" s="55">
        <v>413.28570000000002</v>
      </c>
      <c r="M231" s="59">
        <v>393.9</v>
      </c>
      <c r="N231" s="55">
        <v>14771</v>
      </c>
      <c r="O231" s="55">
        <v>1880.45</v>
      </c>
      <c r="P231" s="55">
        <v>0</v>
      </c>
      <c r="Q231" s="55">
        <v>0</v>
      </c>
      <c r="R231" s="55">
        <v>57.86</v>
      </c>
      <c r="S231" s="55" t="s">
        <v>64</v>
      </c>
      <c r="T231" s="55" t="s">
        <v>63</v>
      </c>
      <c r="U231" s="55">
        <v>1938.31</v>
      </c>
      <c r="V231" s="55">
        <v>12832.69</v>
      </c>
      <c r="W231" s="55">
        <v>12832.69</v>
      </c>
      <c r="X231" s="55">
        <v>0</v>
      </c>
      <c r="Y231" s="55" t="s">
        <v>64</v>
      </c>
      <c r="Z231" s="55" t="s">
        <v>396</v>
      </c>
      <c r="AA231" s="55">
        <v>1</v>
      </c>
      <c r="AB231" s="55">
        <v>0</v>
      </c>
      <c r="AC231" s="55">
        <v>1</v>
      </c>
      <c r="AD231" s="55" t="s">
        <v>63</v>
      </c>
      <c r="AE231" s="55">
        <v>7</v>
      </c>
      <c r="AF231" s="55">
        <v>0</v>
      </c>
      <c r="AG231" s="55">
        <v>117</v>
      </c>
      <c r="AH231" s="55">
        <v>0</v>
      </c>
      <c r="AI231" s="55">
        <v>53</v>
      </c>
      <c r="AJ231" s="56">
        <v>53</v>
      </c>
      <c r="AK231" s="55">
        <v>847</v>
      </c>
      <c r="AL231" s="55">
        <v>145.28569999999999</v>
      </c>
      <c r="AM231" s="55">
        <v>1017</v>
      </c>
      <c r="AN231" s="55">
        <v>5173</v>
      </c>
      <c r="AO231" s="55">
        <v>5173</v>
      </c>
      <c r="AP231" s="55">
        <v>0</v>
      </c>
      <c r="AQ231" s="55" t="s">
        <v>64</v>
      </c>
      <c r="AR231" s="55">
        <v>9</v>
      </c>
      <c r="AS231" s="55">
        <v>6</v>
      </c>
      <c r="AT231" s="55">
        <v>77.777777777777771</v>
      </c>
      <c r="AU231" s="55">
        <v>321.44439999999997</v>
      </c>
      <c r="AV231" s="55">
        <v>408</v>
      </c>
    </row>
    <row r="232" spans="1:48" x14ac:dyDescent="0.25">
      <c r="A232" s="55">
        <v>41445</v>
      </c>
      <c r="B232" s="68" t="str">
        <f>VLOOKUP(C232,'[2]SU List with Assignment Master'!$F$2:$G$128,2,FALSE)</f>
        <v>South 6</v>
      </c>
      <c r="C232" s="55" t="s">
        <v>102</v>
      </c>
      <c r="D232" s="55">
        <v>490</v>
      </c>
      <c r="E232" s="55" t="s">
        <v>60</v>
      </c>
      <c r="F232" s="55">
        <v>14</v>
      </c>
      <c r="G232" s="55">
        <v>4836</v>
      </c>
      <c r="H232" s="55">
        <v>798</v>
      </c>
      <c r="I232" s="55">
        <v>44</v>
      </c>
      <c r="J232" s="56">
        <v>5678</v>
      </c>
      <c r="K232" s="59">
        <v>5634</v>
      </c>
      <c r="L232" s="55">
        <v>405.57139999999998</v>
      </c>
      <c r="M232" s="59">
        <v>402.4</v>
      </c>
      <c r="N232" s="55">
        <v>29151</v>
      </c>
      <c r="O232" s="55">
        <v>3690.7</v>
      </c>
      <c r="P232" s="55">
        <v>0</v>
      </c>
      <c r="Q232" s="55">
        <v>0</v>
      </c>
      <c r="R232" s="55">
        <v>113.56</v>
      </c>
      <c r="S232" s="55" t="s">
        <v>64</v>
      </c>
      <c r="T232" s="55" t="s">
        <v>63</v>
      </c>
      <c r="U232" s="55">
        <v>3804.26</v>
      </c>
      <c r="V232" s="55">
        <v>25346.74</v>
      </c>
      <c r="W232" s="55">
        <v>25346.74</v>
      </c>
      <c r="X232" s="55">
        <v>0</v>
      </c>
      <c r="Y232" s="55" t="s">
        <v>64</v>
      </c>
      <c r="Z232" s="55" t="s">
        <v>397</v>
      </c>
      <c r="AA232" s="55">
        <v>1</v>
      </c>
      <c r="AB232" s="55">
        <v>0</v>
      </c>
      <c r="AC232" s="55">
        <v>1</v>
      </c>
      <c r="AD232" s="55" t="s">
        <v>63</v>
      </c>
      <c r="AE232" s="55">
        <v>12</v>
      </c>
      <c r="AF232" s="55">
        <v>0</v>
      </c>
      <c r="AG232" s="55">
        <v>81</v>
      </c>
      <c r="AH232" s="55">
        <v>0</v>
      </c>
      <c r="AI232" s="55">
        <v>19</v>
      </c>
      <c r="AJ232" s="56">
        <v>19</v>
      </c>
      <c r="AK232" s="55">
        <v>1923</v>
      </c>
      <c r="AL232" s="55">
        <v>168.58330000000001</v>
      </c>
      <c r="AM232" s="55">
        <v>2023</v>
      </c>
      <c r="AN232" s="55">
        <v>10306</v>
      </c>
      <c r="AO232" s="55">
        <v>10306</v>
      </c>
      <c r="AQ232" s="55" t="s">
        <v>64</v>
      </c>
      <c r="AR232" s="55">
        <v>23</v>
      </c>
      <c r="AS232" s="55">
        <v>13</v>
      </c>
      <c r="AT232" s="55">
        <v>60.869565217391298</v>
      </c>
      <c r="AU232" s="55">
        <v>246.86959999999999</v>
      </c>
      <c r="AV232" s="55">
        <v>372</v>
      </c>
    </row>
    <row r="233" spans="1:48" x14ac:dyDescent="0.25">
      <c r="A233" s="55">
        <v>50472</v>
      </c>
      <c r="B233" s="68" t="str">
        <f>VLOOKUP(C233,'[2]SU List with Assignment Master'!$F$2:$G$128,2,FALSE)</f>
        <v>South 6</v>
      </c>
      <c r="C233" s="55" t="s">
        <v>102</v>
      </c>
      <c r="D233" s="55">
        <v>490</v>
      </c>
      <c r="E233" s="55" t="s">
        <v>60</v>
      </c>
      <c r="F233" s="55">
        <v>0</v>
      </c>
      <c r="G233" s="55">
        <v>0</v>
      </c>
      <c r="H233" s="55">
        <v>0</v>
      </c>
      <c r="I233" s="55">
        <v>0</v>
      </c>
      <c r="J233" s="56">
        <v>0</v>
      </c>
      <c r="K233" s="59">
        <v>0</v>
      </c>
      <c r="L233" s="55">
        <v>0</v>
      </c>
      <c r="M233" s="59" t="e">
        <v>#DIV/0!</v>
      </c>
      <c r="N233" s="55">
        <v>0</v>
      </c>
      <c r="O233" s="55">
        <v>0</v>
      </c>
      <c r="P233" s="55">
        <v>0</v>
      </c>
      <c r="Q233" s="55">
        <v>0</v>
      </c>
      <c r="R233" s="55">
        <v>0</v>
      </c>
      <c r="S233" s="55" t="s">
        <v>64</v>
      </c>
      <c r="T233" s="55" t="s">
        <v>64</v>
      </c>
      <c r="U233" s="55">
        <v>0</v>
      </c>
      <c r="V233" s="55">
        <v>0</v>
      </c>
      <c r="W233" s="55">
        <v>0</v>
      </c>
      <c r="X233" s="55">
        <v>0</v>
      </c>
      <c r="Y233" s="55" t="s">
        <v>64</v>
      </c>
      <c r="Z233" s="55" t="s">
        <v>398</v>
      </c>
      <c r="AA233" s="55">
        <v>0</v>
      </c>
      <c r="AB233" s="55">
        <v>1</v>
      </c>
      <c r="AC233" s="55">
        <v>1</v>
      </c>
      <c r="AD233" s="55" t="s">
        <v>63</v>
      </c>
      <c r="AE233" s="55">
        <v>0</v>
      </c>
      <c r="AF233" s="55">
        <v>0</v>
      </c>
      <c r="AG233" s="55">
        <v>0</v>
      </c>
      <c r="AH233" s="55">
        <v>0</v>
      </c>
      <c r="AI233" s="55">
        <v>0</v>
      </c>
      <c r="AJ233" s="56">
        <v>0</v>
      </c>
      <c r="AK233" s="55">
        <v>0</v>
      </c>
      <c r="AL233" s="55">
        <v>0</v>
      </c>
      <c r="AM233" s="55">
        <v>0</v>
      </c>
      <c r="AN233" s="55">
        <v>0</v>
      </c>
      <c r="AO233" s="55">
        <v>0</v>
      </c>
      <c r="AQ233" s="55" t="s">
        <v>64</v>
      </c>
      <c r="AR233" s="55">
        <v>1</v>
      </c>
      <c r="AS233" s="55">
        <v>0</v>
      </c>
      <c r="AT233" s="55">
        <v>0</v>
      </c>
      <c r="AU233" s="55">
        <v>0</v>
      </c>
      <c r="AV233" s="55">
        <v>0</v>
      </c>
    </row>
    <row r="234" spans="1:48" x14ac:dyDescent="0.25">
      <c r="A234" s="55">
        <v>50610</v>
      </c>
      <c r="B234" s="68" t="str">
        <f>VLOOKUP(C234,'[2]SU List with Assignment Master'!$F$2:$G$128,2,FALSE)</f>
        <v>South 6</v>
      </c>
      <c r="C234" s="55" t="s">
        <v>102</v>
      </c>
      <c r="D234" s="55">
        <v>490</v>
      </c>
      <c r="E234" s="55" t="s">
        <v>60</v>
      </c>
      <c r="F234" s="55">
        <v>16</v>
      </c>
      <c r="G234" s="55">
        <v>1944</v>
      </c>
      <c r="H234" s="55">
        <v>2019</v>
      </c>
      <c r="I234" s="55">
        <v>2</v>
      </c>
      <c r="J234" s="56">
        <v>3965</v>
      </c>
      <c r="K234" s="59">
        <v>3963</v>
      </c>
      <c r="L234" s="55">
        <v>247.8125</v>
      </c>
      <c r="M234" s="59">
        <v>247.7</v>
      </c>
      <c r="N234" s="55">
        <v>20413</v>
      </c>
      <c r="O234" s="55">
        <v>2577.25</v>
      </c>
      <c r="P234" s="55">
        <v>0</v>
      </c>
      <c r="Q234" s="55">
        <v>0</v>
      </c>
      <c r="R234" s="55">
        <v>0</v>
      </c>
      <c r="S234" s="55" t="s">
        <v>64</v>
      </c>
      <c r="T234" s="55" t="s">
        <v>64</v>
      </c>
      <c r="U234" s="55">
        <v>2577.25</v>
      </c>
      <c r="V234" s="55">
        <v>17835.75</v>
      </c>
      <c r="W234" s="55">
        <v>17835.75</v>
      </c>
      <c r="X234" s="55">
        <v>0</v>
      </c>
      <c r="Y234" s="55" t="s">
        <v>64</v>
      </c>
      <c r="Z234" s="55" t="s">
        <v>399</v>
      </c>
      <c r="AA234" s="55">
        <v>1</v>
      </c>
      <c r="AB234" s="55">
        <v>0</v>
      </c>
      <c r="AC234" s="55">
        <v>1</v>
      </c>
      <c r="AD234" s="55" t="s">
        <v>63</v>
      </c>
      <c r="AE234" s="55">
        <v>3</v>
      </c>
      <c r="AF234" s="55">
        <v>0</v>
      </c>
      <c r="AG234" s="55">
        <v>33</v>
      </c>
      <c r="AH234" s="55">
        <v>0</v>
      </c>
      <c r="AI234" s="55">
        <v>2</v>
      </c>
      <c r="AJ234" s="56">
        <v>2</v>
      </c>
      <c r="AK234" s="55">
        <v>37</v>
      </c>
      <c r="AL234" s="55">
        <v>24</v>
      </c>
      <c r="AM234" s="55">
        <v>72</v>
      </c>
      <c r="AN234" s="55">
        <v>370</v>
      </c>
      <c r="AO234" s="55">
        <v>370</v>
      </c>
      <c r="AQ234" s="55" t="s">
        <v>64</v>
      </c>
      <c r="AR234" s="55">
        <v>19</v>
      </c>
      <c r="AS234" s="55">
        <v>0</v>
      </c>
      <c r="AT234" s="55">
        <v>84.21052631578948</v>
      </c>
      <c r="AU234" s="55">
        <v>208.6842</v>
      </c>
      <c r="AV234" s="55">
        <v>0</v>
      </c>
    </row>
    <row r="235" spans="1:48" x14ac:dyDescent="0.25">
      <c r="A235" s="55">
        <v>90490</v>
      </c>
      <c r="B235" s="68" t="str">
        <f>VLOOKUP(C235,'[2]SU List with Assignment Master'!$F$2:$G$128,2,FALSE)</f>
        <v>South 6</v>
      </c>
      <c r="C235" s="55" t="s">
        <v>102</v>
      </c>
      <c r="D235" s="55">
        <v>490</v>
      </c>
      <c r="E235" s="55" t="s">
        <v>202</v>
      </c>
      <c r="F235" s="55">
        <v>0</v>
      </c>
      <c r="G235" s="55">
        <v>0</v>
      </c>
      <c r="H235" s="55">
        <v>0</v>
      </c>
      <c r="I235" s="55">
        <v>0</v>
      </c>
      <c r="J235" s="56">
        <v>0</v>
      </c>
      <c r="K235" s="59">
        <v>0</v>
      </c>
      <c r="L235" s="55">
        <v>0</v>
      </c>
      <c r="M235" s="59" t="e">
        <v>#DIV/0!</v>
      </c>
      <c r="N235" s="55">
        <v>0</v>
      </c>
      <c r="O235" s="55">
        <v>0</v>
      </c>
      <c r="P235" s="55">
        <v>0</v>
      </c>
      <c r="Q235" s="55">
        <v>0</v>
      </c>
      <c r="R235" s="55">
        <v>0</v>
      </c>
      <c r="S235" s="55" t="s">
        <v>63</v>
      </c>
      <c r="T235" s="55" t="s">
        <v>64</v>
      </c>
      <c r="U235" s="55">
        <v>0</v>
      </c>
      <c r="V235" s="55">
        <v>0</v>
      </c>
      <c r="W235" s="55">
        <v>0</v>
      </c>
      <c r="X235" s="55">
        <v>0</v>
      </c>
      <c r="Y235" s="55" t="s">
        <v>64</v>
      </c>
      <c r="Z235" s="55" t="s">
        <v>400</v>
      </c>
      <c r="AA235" s="55">
        <v>0</v>
      </c>
      <c r="AB235" s="55">
        <v>1</v>
      </c>
      <c r="AC235" s="55">
        <v>1</v>
      </c>
      <c r="AD235" s="55" t="s">
        <v>63</v>
      </c>
      <c r="AE235" s="55">
        <v>0</v>
      </c>
      <c r="AF235" s="55">
        <v>0</v>
      </c>
      <c r="AG235" s="55">
        <v>0</v>
      </c>
      <c r="AH235" s="55">
        <v>0</v>
      </c>
      <c r="AI235" s="55">
        <v>0</v>
      </c>
      <c r="AJ235" s="56">
        <v>0</v>
      </c>
      <c r="AK235" s="55">
        <v>0</v>
      </c>
      <c r="AL235" s="55">
        <v>0</v>
      </c>
      <c r="AM235" s="55">
        <v>0</v>
      </c>
      <c r="AN235" s="55">
        <v>0</v>
      </c>
      <c r="AO235" s="55">
        <v>0</v>
      </c>
      <c r="AQ235" s="55" t="s">
        <v>64</v>
      </c>
      <c r="AR235" s="55">
        <v>0</v>
      </c>
      <c r="AS235" s="55">
        <v>0</v>
      </c>
      <c r="AT235" s="55">
        <v>0</v>
      </c>
      <c r="AU235" s="55">
        <v>0</v>
      </c>
      <c r="AV235" s="55">
        <v>0</v>
      </c>
    </row>
    <row r="236" spans="1:48" x14ac:dyDescent="0.25">
      <c r="A236" s="55">
        <v>40060</v>
      </c>
      <c r="B236" s="68" t="str">
        <f>VLOOKUP(C236,'[2]SU List with Assignment Master'!$F$2:$G$128,2,FALSE)</f>
        <v>South 5</v>
      </c>
      <c r="C236" s="55" t="s">
        <v>101</v>
      </c>
      <c r="D236" s="55">
        <v>488</v>
      </c>
      <c r="E236" s="55" t="s">
        <v>24</v>
      </c>
      <c r="F236" s="55">
        <v>2</v>
      </c>
      <c r="G236" s="55">
        <v>0</v>
      </c>
      <c r="H236" s="55">
        <v>489</v>
      </c>
      <c r="I236" s="55">
        <v>24</v>
      </c>
      <c r="J236" s="56">
        <v>513</v>
      </c>
      <c r="K236" s="59">
        <v>489</v>
      </c>
      <c r="L236" s="55">
        <v>256.5</v>
      </c>
      <c r="M236" s="59">
        <v>244.5</v>
      </c>
      <c r="N236" s="55">
        <v>2603</v>
      </c>
      <c r="O236" s="55">
        <v>333.45</v>
      </c>
      <c r="P236" s="55">
        <v>0</v>
      </c>
      <c r="Q236" s="55">
        <v>0</v>
      </c>
      <c r="R236" s="55">
        <v>0</v>
      </c>
      <c r="S236" s="55" t="s">
        <v>64</v>
      </c>
      <c r="T236" s="55" t="s">
        <v>64</v>
      </c>
      <c r="U236" s="55">
        <v>333.45</v>
      </c>
      <c r="V236" s="55">
        <v>2269.5500000000002</v>
      </c>
      <c r="W236" s="55">
        <v>2269.5500000000002</v>
      </c>
      <c r="X236" s="55">
        <v>0</v>
      </c>
      <c r="Y236" s="55" t="s">
        <v>64</v>
      </c>
      <c r="Z236" s="55" t="s">
        <v>401</v>
      </c>
      <c r="AA236" s="55">
        <v>1</v>
      </c>
      <c r="AB236" s="55">
        <v>0</v>
      </c>
      <c r="AC236" s="55">
        <v>1</v>
      </c>
      <c r="AD236" s="55" t="s">
        <v>63</v>
      </c>
      <c r="AE236" s="55">
        <v>2</v>
      </c>
      <c r="AF236" s="55">
        <v>0</v>
      </c>
      <c r="AG236" s="55">
        <v>15</v>
      </c>
      <c r="AH236" s="55">
        <v>0</v>
      </c>
      <c r="AI236" s="55">
        <v>1</v>
      </c>
      <c r="AJ236" s="56">
        <v>1</v>
      </c>
      <c r="AK236" s="55">
        <v>58</v>
      </c>
      <c r="AL236" s="55">
        <v>37</v>
      </c>
      <c r="AM236" s="55">
        <v>74</v>
      </c>
      <c r="AN236" s="55">
        <v>377</v>
      </c>
      <c r="AO236" s="55">
        <v>377</v>
      </c>
      <c r="AP236" s="55">
        <v>0</v>
      </c>
      <c r="AQ236" s="55" t="s">
        <v>64</v>
      </c>
      <c r="AR236" s="55">
        <v>2</v>
      </c>
      <c r="AS236" s="55">
        <v>0</v>
      </c>
      <c r="AT236" s="55">
        <v>100</v>
      </c>
      <c r="AU236" s="55">
        <v>256.5</v>
      </c>
      <c r="AV236" s="55">
        <v>0</v>
      </c>
    </row>
    <row r="237" spans="1:48" x14ac:dyDescent="0.25">
      <c r="A237" s="55">
        <v>40270</v>
      </c>
      <c r="B237" s="68" t="str">
        <f>VLOOKUP(C237,'[2]SU List with Assignment Master'!$F$2:$G$128,2,FALSE)</f>
        <v>South 5</v>
      </c>
      <c r="C237" s="55" t="s">
        <v>101</v>
      </c>
      <c r="D237" s="55">
        <v>488</v>
      </c>
      <c r="E237" s="55" t="s">
        <v>18</v>
      </c>
      <c r="F237" s="55">
        <v>1</v>
      </c>
      <c r="G237" s="55">
        <v>672</v>
      </c>
      <c r="H237" s="55">
        <v>451</v>
      </c>
      <c r="I237" s="55">
        <v>6</v>
      </c>
      <c r="J237" s="56">
        <v>1129</v>
      </c>
      <c r="K237" s="59">
        <v>1123</v>
      </c>
      <c r="L237" s="55">
        <v>1129</v>
      </c>
      <c r="M237" s="59">
        <v>1123</v>
      </c>
      <c r="N237" s="55">
        <v>5766</v>
      </c>
      <c r="O237" s="55">
        <v>733.85</v>
      </c>
      <c r="P237" s="55">
        <v>0</v>
      </c>
      <c r="Q237" s="55">
        <v>0</v>
      </c>
      <c r="R237" s="55">
        <v>0</v>
      </c>
      <c r="S237" s="55" t="s">
        <v>64</v>
      </c>
      <c r="T237" s="55" t="s">
        <v>64</v>
      </c>
      <c r="U237" s="55">
        <v>733.85</v>
      </c>
      <c r="V237" s="55">
        <v>5032.1499999999996</v>
      </c>
      <c r="W237" s="55">
        <v>5032.1499999999996</v>
      </c>
      <c r="X237" s="55">
        <v>0</v>
      </c>
      <c r="Y237" s="55" t="s">
        <v>64</v>
      </c>
      <c r="Z237" s="55" t="s">
        <v>402</v>
      </c>
      <c r="AA237" s="55">
        <v>1</v>
      </c>
      <c r="AB237" s="55">
        <v>0</v>
      </c>
      <c r="AC237" s="55">
        <v>1</v>
      </c>
      <c r="AD237" s="55" t="s">
        <v>63</v>
      </c>
      <c r="AE237" s="55">
        <v>1</v>
      </c>
      <c r="AF237" s="55">
        <v>0</v>
      </c>
      <c r="AG237" s="55">
        <v>27</v>
      </c>
      <c r="AH237" s="55">
        <v>0</v>
      </c>
      <c r="AI237" s="55">
        <v>6</v>
      </c>
      <c r="AJ237" s="56">
        <v>6</v>
      </c>
      <c r="AK237" s="55">
        <v>151</v>
      </c>
      <c r="AL237" s="55">
        <v>184</v>
      </c>
      <c r="AM237" s="55">
        <v>184</v>
      </c>
      <c r="AN237" s="55">
        <v>931</v>
      </c>
      <c r="AO237" s="55">
        <v>931</v>
      </c>
      <c r="AP237" s="55">
        <v>0</v>
      </c>
      <c r="AQ237" s="55" t="s">
        <v>64</v>
      </c>
      <c r="AR237" s="55">
        <v>2</v>
      </c>
      <c r="AS237" s="55">
        <v>2</v>
      </c>
      <c r="AT237" s="55">
        <v>50</v>
      </c>
      <c r="AU237" s="55">
        <v>564.5</v>
      </c>
      <c r="AV237" s="55">
        <v>336</v>
      </c>
    </row>
    <row r="238" spans="1:48" x14ac:dyDescent="0.25">
      <c r="A238" s="55">
        <v>40271</v>
      </c>
      <c r="B238" s="68" t="str">
        <f>VLOOKUP(C238,'[2]SU List with Assignment Master'!$F$2:$G$128,2,FALSE)</f>
        <v>South 5</v>
      </c>
      <c r="C238" s="55" t="s">
        <v>101</v>
      </c>
      <c r="D238" s="55">
        <v>488</v>
      </c>
      <c r="E238" s="55" t="s">
        <v>18</v>
      </c>
      <c r="F238" s="55">
        <v>3</v>
      </c>
      <c r="G238" s="55">
        <v>1764</v>
      </c>
      <c r="H238" s="55">
        <v>-153</v>
      </c>
      <c r="I238" s="55">
        <v>4</v>
      </c>
      <c r="J238" s="56">
        <v>1615</v>
      </c>
      <c r="K238" s="59">
        <v>1611</v>
      </c>
      <c r="L238" s="55">
        <v>538.33330000000001</v>
      </c>
      <c r="M238" s="59">
        <v>537</v>
      </c>
      <c r="N238" s="55">
        <v>8279</v>
      </c>
      <c r="O238" s="55">
        <v>1049.75</v>
      </c>
      <c r="P238" s="55">
        <v>0</v>
      </c>
      <c r="Q238" s="55">
        <v>0</v>
      </c>
      <c r="R238" s="55">
        <v>32.299999999999997</v>
      </c>
      <c r="S238" s="55" t="s">
        <v>64</v>
      </c>
      <c r="T238" s="55" t="s">
        <v>63</v>
      </c>
      <c r="U238" s="55">
        <v>1082.05</v>
      </c>
      <c r="V238" s="55">
        <v>7196.95</v>
      </c>
      <c r="W238" s="55">
        <v>7196.95</v>
      </c>
      <c r="X238" s="55">
        <v>0</v>
      </c>
      <c r="Y238" s="55" t="s">
        <v>64</v>
      </c>
      <c r="Z238" s="55" t="s">
        <v>403</v>
      </c>
      <c r="AA238" s="55">
        <v>1</v>
      </c>
      <c r="AB238" s="55">
        <v>0</v>
      </c>
      <c r="AC238" s="55">
        <v>1</v>
      </c>
      <c r="AD238" s="55" t="s">
        <v>63</v>
      </c>
      <c r="AE238" s="55">
        <v>2</v>
      </c>
      <c r="AF238" s="55">
        <v>0</v>
      </c>
      <c r="AG238" s="55">
        <v>4</v>
      </c>
      <c r="AH238" s="55">
        <v>0</v>
      </c>
      <c r="AI238" s="55">
        <v>4</v>
      </c>
      <c r="AJ238" s="56">
        <v>4</v>
      </c>
      <c r="AK238" s="55">
        <v>209</v>
      </c>
      <c r="AL238" s="55">
        <v>108.5</v>
      </c>
      <c r="AM238" s="55">
        <v>217</v>
      </c>
      <c r="AN238" s="55">
        <v>1118</v>
      </c>
      <c r="AO238" s="55">
        <v>1118</v>
      </c>
      <c r="AQ238" s="55" t="s">
        <v>64</v>
      </c>
      <c r="AR238" s="55">
        <v>3</v>
      </c>
      <c r="AS238" s="55">
        <v>3</v>
      </c>
      <c r="AT238" s="55">
        <v>100</v>
      </c>
      <c r="AU238" s="55">
        <v>538.33330000000001</v>
      </c>
      <c r="AV238" s="55">
        <v>588</v>
      </c>
    </row>
    <row r="239" spans="1:48" x14ac:dyDescent="0.25">
      <c r="A239" s="55">
        <v>40272</v>
      </c>
      <c r="B239" s="68" t="str">
        <f>VLOOKUP(C239,'[2]SU List with Assignment Master'!$F$2:$G$128,2,FALSE)</f>
        <v>South 5</v>
      </c>
      <c r="C239" s="55" t="s">
        <v>101</v>
      </c>
      <c r="D239" s="55">
        <v>488</v>
      </c>
      <c r="E239" s="55" t="s">
        <v>18</v>
      </c>
      <c r="F239" s="55">
        <v>0</v>
      </c>
      <c r="G239" s="55">
        <v>0</v>
      </c>
      <c r="H239" s="55">
        <v>0</v>
      </c>
      <c r="I239" s="55">
        <v>0</v>
      </c>
      <c r="J239" s="56">
        <v>0</v>
      </c>
      <c r="K239" s="59">
        <v>0</v>
      </c>
      <c r="L239" s="55">
        <v>0</v>
      </c>
      <c r="M239" s="59" t="e">
        <v>#DIV/0!</v>
      </c>
      <c r="N239" s="55">
        <v>0</v>
      </c>
      <c r="O239" s="55">
        <v>0</v>
      </c>
      <c r="P239" s="55">
        <v>0</v>
      </c>
      <c r="Q239" s="55">
        <v>0</v>
      </c>
      <c r="R239" s="55">
        <v>0</v>
      </c>
      <c r="S239" s="55" t="s">
        <v>64</v>
      </c>
      <c r="T239" s="55" t="s">
        <v>64</v>
      </c>
      <c r="U239" s="55">
        <v>0</v>
      </c>
      <c r="V239" s="55">
        <v>0</v>
      </c>
      <c r="W239" s="55">
        <v>0</v>
      </c>
      <c r="X239" s="55">
        <v>0</v>
      </c>
      <c r="Y239" s="55" t="s">
        <v>64</v>
      </c>
      <c r="Z239" s="55" t="s">
        <v>404</v>
      </c>
      <c r="AA239" s="55">
        <v>0</v>
      </c>
      <c r="AB239" s="55">
        <v>1</v>
      </c>
      <c r="AC239" s="55">
        <v>1</v>
      </c>
      <c r="AD239" s="55" t="s">
        <v>63</v>
      </c>
      <c r="AE239" s="55">
        <v>0</v>
      </c>
      <c r="AF239" s="55">
        <v>0</v>
      </c>
      <c r="AG239" s="55">
        <v>0</v>
      </c>
      <c r="AH239" s="55">
        <v>0</v>
      </c>
      <c r="AI239" s="55">
        <v>0</v>
      </c>
      <c r="AJ239" s="56">
        <v>0</v>
      </c>
      <c r="AK239" s="55">
        <v>0</v>
      </c>
      <c r="AL239" s="55">
        <v>0</v>
      </c>
      <c r="AM239" s="55">
        <v>0</v>
      </c>
      <c r="AN239" s="55">
        <v>0</v>
      </c>
      <c r="AO239" s="55">
        <v>0</v>
      </c>
      <c r="AQ239" s="55" t="s">
        <v>64</v>
      </c>
      <c r="AR239" s="55">
        <v>2</v>
      </c>
      <c r="AS239" s="55">
        <v>0</v>
      </c>
      <c r="AT239" s="55">
        <v>0</v>
      </c>
      <c r="AU239" s="55">
        <v>0</v>
      </c>
      <c r="AV239" s="55">
        <v>0</v>
      </c>
    </row>
    <row r="240" spans="1:48" x14ac:dyDescent="0.25">
      <c r="A240" s="55">
        <v>40294</v>
      </c>
      <c r="B240" s="68" t="str">
        <f>VLOOKUP(C240,'[2]SU List with Assignment Master'!$F$2:$G$128,2,FALSE)</f>
        <v>South 5</v>
      </c>
      <c r="C240" s="55" t="s">
        <v>101</v>
      </c>
      <c r="D240" s="55">
        <v>488</v>
      </c>
      <c r="E240" s="55" t="s">
        <v>18</v>
      </c>
      <c r="F240" s="55">
        <v>2</v>
      </c>
      <c r="G240" s="55">
        <v>1056</v>
      </c>
      <c r="H240" s="55">
        <v>649</v>
      </c>
      <c r="I240" s="55">
        <v>17</v>
      </c>
      <c r="J240" s="56">
        <v>1722</v>
      </c>
      <c r="K240" s="59">
        <v>1705</v>
      </c>
      <c r="L240" s="55">
        <v>861</v>
      </c>
      <c r="M240" s="59">
        <v>852.5</v>
      </c>
      <c r="N240" s="55">
        <v>8770</v>
      </c>
      <c r="O240" s="55">
        <v>1119.3</v>
      </c>
      <c r="P240" s="55">
        <v>0</v>
      </c>
      <c r="Q240" s="55">
        <v>0</v>
      </c>
      <c r="R240" s="55">
        <v>0</v>
      </c>
      <c r="S240" s="55" t="s">
        <v>64</v>
      </c>
      <c r="T240" s="55" t="s">
        <v>64</v>
      </c>
      <c r="U240" s="55">
        <v>1119.3</v>
      </c>
      <c r="V240" s="55">
        <v>7650.7</v>
      </c>
      <c r="W240" s="55">
        <v>7650.7</v>
      </c>
      <c r="X240" s="55">
        <v>0</v>
      </c>
      <c r="Y240" s="55" t="s">
        <v>64</v>
      </c>
      <c r="Z240" s="55" t="s">
        <v>405</v>
      </c>
      <c r="AA240" s="55">
        <v>1</v>
      </c>
      <c r="AB240" s="55">
        <v>0</v>
      </c>
      <c r="AC240" s="55">
        <v>1</v>
      </c>
      <c r="AD240" s="55" t="s">
        <v>63</v>
      </c>
      <c r="AE240" s="55">
        <v>1</v>
      </c>
      <c r="AF240" s="55">
        <v>0</v>
      </c>
      <c r="AG240" s="55">
        <v>34</v>
      </c>
      <c r="AH240" s="55">
        <v>0</v>
      </c>
      <c r="AI240" s="55">
        <v>17</v>
      </c>
      <c r="AJ240" s="56">
        <v>17</v>
      </c>
      <c r="AK240" s="55">
        <v>221</v>
      </c>
      <c r="AL240" s="55">
        <v>272</v>
      </c>
      <c r="AM240" s="55">
        <v>272</v>
      </c>
      <c r="AN240" s="55">
        <v>1388</v>
      </c>
      <c r="AO240" s="55">
        <v>1388</v>
      </c>
      <c r="AP240" s="55">
        <v>0</v>
      </c>
      <c r="AQ240" s="55" t="s">
        <v>64</v>
      </c>
      <c r="AR240" s="55">
        <v>2</v>
      </c>
      <c r="AS240" s="55">
        <v>2</v>
      </c>
      <c r="AT240" s="55">
        <v>100</v>
      </c>
      <c r="AU240" s="55">
        <v>861</v>
      </c>
      <c r="AV240" s="55">
        <v>528</v>
      </c>
    </row>
    <row r="241" spans="1:48" x14ac:dyDescent="0.25">
      <c r="A241" s="55">
        <v>40729</v>
      </c>
      <c r="B241" s="68" t="str">
        <f>VLOOKUP(C241,'[2]SU List with Assignment Master'!$F$2:$G$128,2,FALSE)</f>
        <v>South 5</v>
      </c>
      <c r="C241" s="55" t="s">
        <v>101</v>
      </c>
      <c r="D241" s="55">
        <v>488</v>
      </c>
      <c r="E241" s="55" t="s">
        <v>60</v>
      </c>
      <c r="F241" s="55">
        <v>6</v>
      </c>
      <c r="G241" s="55">
        <v>1656</v>
      </c>
      <c r="H241" s="55">
        <v>75</v>
      </c>
      <c r="I241" s="55">
        <v>23</v>
      </c>
      <c r="J241" s="56">
        <v>1754</v>
      </c>
      <c r="K241" s="59">
        <v>1731</v>
      </c>
      <c r="L241" s="55">
        <v>292.33330000000001</v>
      </c>
      <c r="M241" s="59">
        <v>288.5</v>
      </c>
      <c r="N241" s="55">
        <v>8917</v>
      </c>
      <c r="O241" s="55">
        <v>1140.0999999999999</v>
      </c>
      <c r="P241" s="55">
        <v>0</v>
      </c>
      <c r="Q241" s="55">
        <v>0</v>
      </c>
      <c r="R241" s="55">
        <v>35.08</v>
      </c>
      <c r="S241" s="55" t="s">
        <v>64</v>
      </c>
      <c r="T241" s="55" t="s">
        <v>63</v>
      </c>
      <c r="U241" s="55">
        <v>1175.18</v>
      </c>
      <c r="V241" s="55">
        <v>7741.82</v>
      </c>
      <c r="W241" s="55">
        <v>7741.82</v>
      </c>
      <c r="X241" s="55">
        <v>0</v>
      </c>
      <c r="Y241" s="55" t="s">
        <v>64</v>
      </c>
      <c r="Z241" s="55" t="s">
        <v>406</v>
      </c>
      <c r="AA241" s="55">
        <v>1</v>
      </c>
      <c r="AB241" s="55">
        <v>0</v>
      </c>
      <c r="AC241" s="55">
        <v>1</v>
      </c>
      <c r="AD241" s="55" t="s">
        <v>63</v>
      </c>
      <c r="AE241" s="55">
        <v>5</v>
      </c>
      <c r="AF241" s="55">
        <v>0</v>
      </c>
      <c r="AG241" s="55">
        <v>59</v>
      </c>
      <c r="AH241" s="55">
        <v>0</v>
      </c>
      <c r="AI241" s="55">
        <v>20</v>
      </c>
      <c r="AJ241" s="56">
        <v>20</v>
      </c>
      <c r="AK241" s="55">
        <v>758</v>
      </c>
      <c r="AL241" s="55">
        <v>167.4</v>
      </c>
      <c r="AM241" s="55">
        <v>837</v>
      </c>
      <c r="AN241" s="55">
        <v>4267</v>
      </c>
      <c r="AO241" s="55">
        <v>4267</v>
      </c>
      <c r="AP241" s="55">
        <v>3000</v>
      </c>
      <c r="AQ241" s="55" t="s">
        <v>64</v>
      </c>
      <c r="AR241" s="55">
        <v>6</v>
      </c>
      <c r="AS241" s="55">
        <v>6</v>
      </c>
      <c r="AT241" s="55">
        <v>100</v>
      </c>
      <c r="AU241" s="55">
        <v>292.33330000000001</v>
      </c>
      <c r="AV241" s="55">
        <v>276</v>
      </c>
    </row>
    <row r="242" spans="1:48" x14ac:dyDescent="0.25">
      <c r="A242" s="55">
        <v>41111</v>
      </c>
      <c r="B242" s="68" t="str">
        <f>VLOOKUP(C242,'[2]SU List with Assignment Master'!$F$2:$G$128,2,FALSE)</f>
        <v>South 5</v>
      </c>
      <c r="C242" s="55" t="s">
        <v>101</v>
      </c>
      <c r="D242" s="55">
        <v>488</v>
      </c>
      <c r="E242" s="55" t="s">
        <v>20</v>
      </c>
      <c r="F242" s="55">
        <v>1</v>
      </c>
      <c r="G242" s="55">
        <v>0</v>
      </c>
      <c r="H242" s="55">
        <v>279</v>
      </c>
      <c r="I242" s="55">
        <v>6</v>
      </c>
      <c r="J242" s="56">
        <v>285</v>
      </c>
      <c r="K242" s="59">
        <v>279</v>
      </c>
      <c r="L242" s="55">
        <v>285</v>
      </c>
      <c r="M242" s="59">
        <v>279</v>
      </c>
      <c r="N242" s="55">
        <v>1447</v>
      </c>
      <c r="O242" s="55">
        <v>185.25</v>
      </c>
      <c r="P242" s="55">
        <v>0</v>
      </c>
      <c r="Q242" s="55">
        <v>0</v>
      </c>
      <c r="R242" s="55">
        <v>0</v>
      </c>
      <c r="S242" s="55" t="s">
        <v>64</v>
      </c>
      <c r="T242" s="55" t="s">
        <v>64</v>
      </c>
      <c r="U242" s="55">
        <v>185.25</v>
      </c>
      <c r="V242" s="55">
        <v>1261.75</v>
      </c>
      <c r="W242" s="55">
        <v>1261.75</v>
      </c>
      <c r="X242" s="55">
        <v>0</v>
      </c>
      <c r="Y242" s="55" t="s">
        <v>64</v>
      </c>
      <c r="Z242" s="55" t="s">
        <v>407</v>
      </c>
      <c r="AA242" s="55">
        <v>1</v>
      </c>
      <c r="AB242" s="55">
        <v>0</v>
      </c>
      <c r="AC242" s="55">
        <v>1</v>
      </c>
      <c r="AD242" s="55" t="s">
        <v>63</v>
      </c>
      <c r="AE242" s="55">
        <v>1</v>
      </c>
      <c r="AF242" s="55">
        <v>0</v>
      </c>
      <c r="AG242" s="55">
        <v>0</v>
      </c>
      <c r="AH242" s="55">
        <v>0</v>
      </c>
      <c r="AI242" s="55">
        <v>6</v>
      </c>
      <c r="AJ242" s="56">
        <v>6</v>
      </c>
      <c r="AK242" s="55">
        <v>203</v>
      </c>
      <c r="AL242" s="55">
        <v>209</v>
      </c>
      <c r="AM242" s="55">
        <v>209</v>
      </c>
      <c r="AN242" s="55">
        <v>1065</v>
      </c>
      <c r="AO242" s="55">
        <v>1065</v>
      </c>
      <c r="AP242" s="55">
        <v>0</v>
      </c>
      <c r="AQ242" s="55" t="s">
        <v>64</v>
      </c>
      <c r="AR242" s="55">
        <v>3</v>
      </c>
      <c r="AS242" s="55">
        <v>0</v>
      </c>
      <c r="AT242" s="55">
        <v>33.333333333333343</v>
      </c>
      <c r="AU242" s="55">
        <v>95</v>
      </c>
      <c r="AV242" s="55">
        <v>0</v>
      </c>
    </row>
    <row r="243" spans="1:48" x14ac:dyDescent="0.25">
      <c r="A243" s="55">
        <v>41119</v>
      </c>
      <c r="B243" s="68" t="str">
        <f>VLOOKUP(C243,'[2]SU List with Assignment Master'!$F$2:$G$128,2,FALSE)</f>
        <v>South 5</v>
      </c>
      <c r="C243" s="55" t="s">
        <v>101</v>
      </c>
      <c r="D243" s="55">
        <v>488</v>
      </c>
      <c r="E243" s="55" t="s">
        <v>60</v>
      </c>
      <c r="F243" s="55">
        <v>9</v>
      </c>
      <c r="G243" s="55">
        <v>1872</v>
      </c>
      <c r="H243" s="55">
        <v>699</v>
      </c>
      <c r="I243" s="55">
        <v>77</v>
      </c>
      <c r="J243" s="56">
        <v>2648</v>
      </c>
      <c r="K243" s="59">
        <v>2571</v>
      </c>
      <c r="L243" s="55">
        <v>294.22219999999999</v>
      </c>
      <c r="M243" s="59">
        <v>285.7</v>
      </c>
      <c r="N243" s="55">
        <v>13560</v>
      </c>
      <c r="O243" s="55">
        <v>1721.2</v>
      </c>
      <c r="P243" s="55">
        <v>0</v>
      </c>
      <c r="Q243" s="55">
        <v>0</v>
      </c>
      <c r="R243" s="55">
        <v>52.96</v>
      </c>
      <c r="S243" s="55" t="s">
        <v>64</v>
      </c>
      <c r="T243" s="55" t="s">
        <v>63</v>
      </c>
      <c r="U243" s="55">
        <v>1774.16</v>
      </c>
      <c r="V243" s="55">
        <v>11785.84</v>
      </c>
      <c r="W243" s="55">
        <v>11785.84</v>
      </c>
      <c r="X243" s="55">
        <v>0</v>
      </c>
      <c r="Y243" s="55" t="s">
        <v>64</v>
      </c>
      <c r="Z243" s="55" t="s">
        <v>408</v>
      </c>
      <c r="AA243" s="55">
        <v>1</v>
      </c>
      <c r="AB243" s="55">
        <v>0</v>
      </c>
      <c r="AC243" s="55">
        <v>1</v>
      </c>
      <c r="AD243" s="55" t="s">
        <v>63</v>
      </c>
      <c r="AE243" s="55">
        <v>8</v>
      </c>
      <c r="AF243" s="55">
        <v>0</v>
      </c>
      <c r="AG243" s="55">
        <v>323</v>
      </c>
      <c r="AH243" s="55">
        <v>0</v>
      </c>
      <c r="AI243" s="55">
        <v>77</v>
      </c>
      <c r="AJ243" s="56">
        <v>77</v>
      </c>
      <c r="AK243" s="55">
        <v>1359</v>
      </c>
      <c r="AL243" s="55">
        <v>219.875</v>
      </c>
      <c r="AM243" s="55">
        <v>1759</v>
      </c>
      <c r="AN243" s="55">
        <v>9004</v>
      </c>
      <c r="AO243" s="55">
        <v>9004</v>
      </c>
      <c r="AQ243" s="55" t="s">
        <v>64</v>
      </c>
      <c r="AR243" s="55">
        <v>12</v>
      </c>
      <c r="AS243" s="55">
        <v>7</v>
      </c>
      <c r="AT243" s="55">
        <v>75</v>
      </c>
      <c r="AU243" s="55">
        <v>220.66669999999999</v>
      </c>
      <c r="AV243" s="55">
        <v>267.42860000000002</v>
      </c>
    </row>
    <row r="244" spans="1:48" x14ac:dyDescent="0.25">
      <c r="A244" s="55">
        <v>41303</v>
      </c>
      <c r="B244" s="68" t="str">
        <f>VLOOKUP(C244,'[2]SU List with Assignment Master'!$F$2:$G$128,2,FALSE)</f>
        <v>South 5</v>
      </c>
      <c r="C244" s="55" t="s">
        <v>101</v>
      </c>
      <c r="D244" s="55">
        <v>488</v>
      </c>
      <c r="E244" s="55" t="s">
        <v>20</v>
      </c>
      <c r="F244" s="55">
        <v>4</v>
      </c>
      <c r="G244" s="55">
        <v>0</v>
      </c>
      <c r="H244" s="55">
        <v>714</v>
      </c>
      <c r="I244" s="55">
        <v>3</v>
      </c>
      <c r="J244" s="56">
        <v>717</v>
      </c>
      <c r="K244" s="59">
        <v>714</v>
      </c>
      <c r="L244" s="55">
        <v>179.25</v>
      </c>
      <c r="M244" s="59">
        <v>178.5</v>
      </c>
      <c r="N244" s="55">
        <v>3681</v>
      </c>
      <c r="O244" s="55">
        <v>466.05</v>
      </c>
      <c r="P244" s="55">
        <v>0</v>
      </c>
      <c r="Q244" s="55">
        <v>0</v>
      </c>
      <c r="R244" s="55">
        <v>14.34</v>
      </c>
      <c r="S244" s="55" t="s">
        <v>64</v>
      </c>
      <c r="T244" s="55" t="s">
        <v>63</v>
      </c>
      <c r="U244" s="55">
        <v>480.39</v>
      </c>
      <c r="V244" s="55">
        <v>3200.61</v>
      </c>
      <c r="W244" s="55">
        <v>3200.61</v>
      </c>
      <c r="X244" s="55">
        <v>0</v>
      </c>
      <c r="Y244" s="55" t="s">
        <v>64</v>
      </c>
      <c r="Z244" s="55" t="s">
        <v>409</v>
      </c>
      <c r="AA244" s="55">
        <v>1</v>
      </c>
      <c r="AB244" s="55">
        <v>0</v>
      </c>
      <c r="AC244" s="55">
        <v>1</v>
      </c>
      <c r="AD244" s="55" t="s">
        <v>63</v>
      </c>
      <c r="AE244" s="55">
        <v>2</v>
      </c>
      <c r="AF244" s="55">
        <v>0</v>
      </c>
      <c r="AG244" s="55">
        <v>0</v>
      </c>
      <c r="AH244" s="55">
        <v>0</v>
      </c>
      <c r="AI244" s="55">
        <v>3</v>
      </c>
      <c r="AJ244" s="56">
        <v>3</v>
      </c>
      <c r="AK244" s="55">
        <v>49</v>
      </c>
      <c r="AL244" s="55">
        <v>26</v>
      </c>
      <c r="AM244" s="55">
        <v>52</v>
      </c>
      <c r="AN244" s="55">
        <v>260</v>
      </c>
      <c r="AO244" s="55">
        <v>260</v>
      </c>
      <c r="AQ244" s="55" t="s">
        <v>64</v>
      </c>
      <c r="AR244" s="55">
        <v>5</v>
      </c>
      <c r="AS244" s="55">
        <v>0</v>
      </c>
      <c r="AT244" s="55">
        <v>80</v>
      </c>
      <c r="AU244" s="55">
        <v>143.4</v>
      </c>
      <c r="AV244" s="55">
        <v>0</v>
      </c>
    </row>
    <row r="245" spans="1:48" x14ac:dyDescent="0.25">
      <c r="A245" s="55">
        <v>41414</v>
      </c>
      <c r="B245" s="68" t="str">
        <f>VLOOKUP(C245,'[2]SU List with Assignment Master'!$F$2:$G$128,2,FALSE)</f>
        <v>South 5</v>
      </c>
      <c r="C245" s="55" t="s">
        <v>101</v>
      </c>
      <c r="D245" s="55">
        <v>488</v>
      </c>
      <c r="E245" s="55" t="s">
        <v>18</v>
      </c>
      <c r="F245" s="55">
        <v>5</v>
      </c>
      <c r="G245" s="55">
        <v>828</v>
      </c>
      <c r="H245" s="55">
        <v>454</v>
      </c>
      <c r="I245" s="55">
        <v>0</v>
      </c>
      <c r="J245" s="56">
        <v>1282</v>
      </c>
      <c r="K245" s="59">
        <v>1282</v>
      </c>
      <c r="L245" s="55">
        <v>256.39999999999998</v>
      </c>
      <c r="M245" s="59">
        <v>256.39999999999998</v>
      </c>
      <c r="N245" s="55">
        <v>6560</v>
      </c>
      <c r="O245" s="55">
        <v>833.3</v>
      </c>
      <c r="P245" s="55">
        <v>0</v>
      </c>
      <c r="Q245" s="55">
        <v>0</v>
      </c>
      <c r="R245" s="55">
        <v>25.64</v>
      </c>
      <c r="S245" s="55" t="s">
        <v>64</v>
      </c>
      <c r="T245" s="55" t="s">
        <v>63</v>
      </c>
      <c r="U245" s="55">
        <v>858.94</v>
      </c>
      <c r="V245" s="55">
        <v>5701.06</v>
      </c>
      <c r="W245" s="55">
        <v>5701.06</v>
      </c>
      <c r="X245" s="55">
        <v>0</v>
      </c>
      <c r="Y245" s="55" t="s">
        <v>64</v>
      </c>
      <c r="Z245" s="55" t="s">
        <v>410</v>
      </c>
      <c r="AA245" s="55">
        <v>1</v>
      </c>
      <c r="AB245" s="55">
        <v>0</v>
      </c>
      <c r="AC245" s="55">
        <v>1</v>
      </c>
      <c r="AD245" s="55" t="s">
        <v>63</v>
      </c>
      <c r="AE245" s="55">
        <v>3</v>
      </c>
      <c r="AF245" s="55">
        <v>0</v>
      </c>
      <c r="AG245" s="55">
        <v>16</v>
      </c>
      <c r="AH245" s="55">
        <v>0</v>
      </c>
      <c r="AI245" s="55">
        <v>0</v>
      </c>
      <c r="AJ245" s="56">
        <v>0</v>
      </c>
      <c r="AK245" s="55">
        <v>252</v>
      </c>
      <c r="AL245" s="55">
        <v>89.333299999999994</v>
      </c>
      <c r="AM245" s="55">
        <v>268</v>
      </c>
      <c r="AN245" s="55">
        <v>1371</v>
      </c>
      <c r="AO245" s="55">
        <v>1371</v>
      </c>
      <c r="AP245" s="55">
        <v>0</v>
      </c>
      <c r="AQ245" s="55" t="s">
        <v>64</v>
      </c>
      <c r="AR245" s="55">
        <v>5</v>
      </c>
      <c r="AS245" s="55">
        <v>3</v>
      </c>
      <c r="AT245" s="55">
        <v>100</v>
      </c>
      <c r="AU245" s="55">
        <v>256.39999999999998</v>
      </c>
      <c r="AV245" s="55">
        <v>276</v>
      </c>
    </row>
    <row r="246" spans="1:48" x14ac:dyDescent="0.25">
      <c r="A246" s="55">
        <v>41425</v>
      </c>
      <c r="B246" s="68" t="str">
        <f>VLOOKUP(C246,'[2]SU List with Assignment Master'!$F$2:$G$128,2,FALSE)</f>
        <v>South 5</v>
      </c>
      <c r="C246" s="55" t="s">
        <v>101</v>
      </c>
      <c r="D246" s="55">
        <v>488</v>
      </c>
      <c r="E246" s="55" t="s">
        <v>19</v>
      </c>
      <c r="F246" s="55">
        <v>17</v>
      </c>
      <c r="G246" s="55">
        <v>4476</v>
      </c>
      <c r="H246" s="55">
        <v>675</v>
      </c>
      <c r="I246" s="55">
        <v>99</v>
      </c>
      <c r="J246" s="56">
        <v>5250</v>
      </c>
      <c r="K246" s="59">
        <v>5151</v>
      </c>
      <c r="L246" s="55">
        <v>308.82350000000002</v>
      </c>
      <c r="M246" s="59">
        <v>303</v>
      </c>
      <c r="N246" s="55">
        <v>26853</v>
      </c>
      <c r="O246" s="55">
        <v>3412.5</v>
      </c>
      <c r="P246" s="55">
        <v>0</v>
      </c>
      <c r="Q246" s="55">
        <v>0</v>
      </c>
      <c r="R246" s="55">
        <v>105</v>
      </c>
      <c r="S246" s="55" t="s">
        <v>64</v>
      </c>
      <c r="T246" s="55" t="s">
        <v>63</v>
      </c>
      <c r="U246" s="55">
        <v>3517.5</v>
      </c>
      <c r="V246" s="55">
        <v>23335.5</v>
      </c>
      <c r="W246" s="55">
        <v>23335.5</v>
      </c>
      <c r="X246" s="55">
        <v>0</v>
      </c>
      <c r="Y246" s="55" t="s">
        <v>64</v>
      </c>
      <c r="Z246" s="55" t="s">
        <v>411</v>
      </c>
      <c r="AA246" s="55">
        <v>1</v>
      </c>
      <c r="AB246" s="55">
        <v>0</v>
      </c>
      <c r="AC246" s="55">
        <v>1</v>
      </c>
      <c r="AD246" s="55" t="s">
        <v>63</v>
      </c>
      <c r="AE246" s="55">
        <v>16</v>
      </c>
      <c r="AF246" s="55">
        <v>0</v>
      </c>
      <c r="AG246" s="55">
        <v>186</v>
      </c>
      <c r="AH246" s="55">
        <v>0</v>
      </c>
      <c r="AI246" s="55">
        <v>98</v>
      </c>
      <c r="AJ246" s="56">
        <v>98</v>
      </c>
      <c r="AK246" s="55">
        <v>1739</v>
      </c>
      <c r="AL246" s="55">
        <v>126.4375</v>
      </c>
      <c r="AM246" s="55">
        <v>2023</v>
      </c>
      <c r="AN246" s="55">
        <v>10336</v>
      </c>
      <c r="AO246" s="55">
        <v>10336</v>
      </c>
      <c r="AQ246" s="55" t="s">
        <v>64</v>
      </c>
      <c r="AR246" s="55">
        <v>17</v>
      </c>
      <c r="AS246" s="55">
        <v>15</v>
      </c>
      <c r="AT246" s="55">
        <v>100</v>
      </c>
      <c r="AU246" s="55">
        <v>308.82350000000002</v>
      </c>
      <c r="AV246" s="55">
        <v>298.39999999999998</v>
      </c>
    </row>
    <row r="247" spans="1:48" x14ac:dyDescent="0.25">
      <c r="A247" s="55">
        <v>41436</v>
      </c>
      <c r="B247" s="68" t="str">
        <f>VLOOKUP(C247,'[2]SU List with Assignment Master'!$F$2:$G$128,2,FALSE)</f>
        <v>South 5</v>
      </c>
      <c r="C247" s="55" t="s">
        <v>101</v>
      </c>
      <c r="D247" s="55">
        <v>488</v>
      </c>
      <c r="E247" s="55" t="s">
        <v>20</v>
      </c>
      <c r="F247" s="55">
        <v>9</v>
      </c>
      <c r="G247" s="55">
        <v>1512</v>
      </c>
      <c r="H247" s="55">
        <v>1398</v>
      </c>
      <c r="I247" s="55">
        <v>81</v>
      </c>
      <c r="J247" s="56">
        <v>2991</v>
      </c>
      <c r="K247" s="59">
        <v>2910</v>
      </c>
      <c r="L247" s="55">
        <v>332.33330000000001</v>
      </c>
      <c r="M247" s="59">
        <v>323.3</v>
      </c>
      <c r="N247" s="55">
        <v>15287</v>
      </c>
      <c r="O247" s="55">
        <v>1944.15</v>
      </c>
      <c r="P247" s="55">
        <v>0</v>
      </c>
      <c r="Q247" s="55">
        <v>0</v>
      </c>
      <c r="R247" s="55">
        <v>59.82</v>
      </c>
      <c r="S247" s="55" t="s">
        <v>64</v>
      </c>
      <c r="T247" s="55" t="s">
        <v>63</v>
      </c>
      <c r="U247" s="55">
        <v>2003.97</v>
      </c>
      <c r="V247" s="55">
        <v>13283.03</v>
      </c>
      <c r="W247" s="55">
        <v>13283.03</v>
      </c>
      <c r="X247" s="55">
        <v>0</v>
      </c>
      <c r="Y247" s="55" t="s">
        <v>64</v>
      </c>
      <c r="Z247" s="55" t="s">
        <v>412</v>
      </c>
      <c r="AA247" s="55">
        <v>1</v>
      </c>
      <c r="AB247" s="55">
        <v>0</v>
      </c>
      <c r="AC247" s="55">
        <v>1</v>
      </c>
      <c r="AD247" s="55" t="s">
        <v>63</v>
      </c>
      <c r="AE247" s="55">
        <v>7</v>
      </c>
      <c r="AF247" s="55">
        <v>0</v>
      </c>
      <c r="AG247" s="55">
        <v>34</v>
      </c>
      <c r="AH247" s="55">
        <v>0</v>
      </c>
      <c r="AI247" s="55">
        <v>50</v>
      </c>
      <c r="AJ247" s="56">
        <v>50</v>
      </c>
      <c r="AK247" s="55">
        <v>1032</v>
      </c>
      <c r="AL247" s="55">
        <v>159.42859999999999</v>
      </c>
      <c r="AM247" s="55">
        <v>1116</v>
      </c>
      <c r="AN247" s="55">
        <v>5709</v>
      </c>
      <c r="AO247" s="55">
        <v>5709</v>
      </c>
      <c r="AP247" s="55">
        <v>1500</v>
      </c>
      <c r="AQ247" s="55" t="s">
        <v>64</v>
      </c>
      <c r="AR247" s="55">
        <v>9</v>
      </c>
      <c r="AS247" s="55">
        <v>7</v>
      </c>
      <c r="AT247" s="55">
        <v>100</v>
      </c>
      <c r="AU247" s="55">
        <v>332.33330000000001</v>
      </c>
      <c r="AV247" s="55">
        <v>216</v>
      </c>
    </row>
    <row r="248" spans="1:48" x14ac:dyDescent="0.25">
      <c r="A248" s="55">
        <v>41439</v>
      </c>
      <c r="B248" s="68" t="str">
        <f>VLOOKUP(C248,'[2]SU List with Assignment Master'!$F$2:$G$128,2,FALSE)</f>
        <v>South 5</v>
      </c>
      <c r="C248" s="55" t="s">
        <v>101</v>
      </c>
      <c r="D248" s="55">
        <v>488</v>
      </c>
      <c r="E248" s="55" t="s">
        <v>60</v>
      </c>
      <c r="F248" s="55">
        <v>14</v>
      </c>
      <c r="G248" s="55">
        <v>3372</v>
      </c>
      <c r="H248" s="55">
        <v>767</v>
      </c>
      <c r="I248" s="55">
        <v>32</v>
      </c>
      <c r="J248" s="56">
        <v>4171</v>
      </c>
      <c r="K248" s="59">
        <v>4139</v>
      </c>
      <c r="L248" s="55">
        <v>297.92860000000002</v>
      </c>
      <c r="M248" s="59">
        <v>295.60000000000002</v>
      </c>
      <c r="N248" s="55">
        <v>21336</v>
      </c>
      <c r="O248" s="55">
        <v>2711.15</v>
      </c>
      <c r="P248" s="55">
        <v>0</v>
      </c>
      <c r="Q248" s="55">
        <v>0</v>
      </c>
      <c r="R248" s="55">
        <v>83.42</v>
      </c>
      <c r="S248" s="55" t="s">
        <v>64</v>
      </c>
      <c r="T248" s="55" t="s">
        <v>63</v>
      </c>
      <c r="U248" s="55">
        <v>2794.57</v>
      </c>
      <c r="V248" s="55">
        <v>18541.43</v>
      </c>
      <c r="W248" s="55">
        <v>18541.43</v>
      </c>
      <c r="X248" s="55">
        <v>0</v>
      </c>
      <c r="Y248" s="55" t="s">
        <v>64</v>
      </c>
      <c r="Z248" s="55" t="s">
        <v>413</v>
      </c>
      <c r="AA248" s="55">
        <v>1</v>
      </c>
      <c r="AB248" s="55">
        <v>0</v>
      </c>
      <c r="AC248" s="55">
        <v>1</v>
      </c>
      <c r="AD248" s="55" t="s">
        <v>63</v>
      </c>
      <c r="AE248" s="55">
        <v>12</v>
      </c>
      <c r="AF248" s="55">
        <v>0</v>
      </c>
      <c r="AG248" s="55">
        <v>91</v>
      </c>
      <c r="AH248" s="55">
        <v>0</v>
      </c>
      <c r="AI248" s="55">
        <v>25</v>
      </c>
      <c r="AJ248" s="56">
        <v>25</v>
      </c>
      <c r="AK248" s="55">
        <v>1377</v>
      </c>
      <c r="AL248" s="55">
        <v>124.41670000000001</v>
      </c>
      <c r="AM248" s="55">
        <v>1493</v>
      </c>
      <c r="AN248" s="55">
        <v>7665</v>
      </c>
      <c r="AO248" s="55">
        <v>7665</v>
      </c>
      <c r="AQ248" s="55" t="s">
        <v>64</v>
      </c>
      <c r="AR248" s="55">
        <v>15</v>
      </c>
      <c r="AS248" s="55">
        <v>13</v>
      </c>
      <c r="AT248" s="55">
        <v>93.333333333333329</v>
      </c>
      <c r="AU248" s="55">
        <v>278.06670000000003</v>
      </c>
      <c r="AV248" s="55">
        <v>259.38459999999998</v>
      </c>
    </row>
    <row r="249" spans="1:48" x14ac:dyDescent="0.25">
      <c r="A249" s="55">
        <v>41446</v>
      </c>
      <c r="B249" s="68" t="str">
        <f>VLOOKUP(C249,'[2]SU List with Assignment Master'!$F$2:$G$128,2,FALSE)</f>
        <v>South 5</v>
      </c>
      <c r="C249" s="55" t="s">
        <v>101</v>
      </c>
      <c r="D249" s="55">
        <v>488</v>
      </c>
      <c r="E249" s="55" t="s">
        <v>22</v>
      </c>
      <c r="F249" s="55">
        <v>7</v>
      </c>
      <c r="G249" s="55">
        <v>1080</v>
      </c>
      <c r="H249" s="55">
        <v>1556</v>
      </c>
      <c r="I249" s="55">
        <v>67</v>
      </c>
      <c r="J249" s="56">
        <v>2703</v>
      </c>
      <c r="K249" s="59">
        <v>2636</v>
      </c>
      <c r="L249" s="55">
        <v>386.1429</v>
      </c>
      <c r="M249" s="59">
        <v>376.6</v>
      </c>
      <c r="N249" s="55">
        <v>13929</v>
      </c>
      <c r="O249" s="55">
        <v>1756.95</v>
      </c>
      <c r="P249" s="55">
        <v>0</v>
      </c>
      <c r="Q249" s="55">
        <v>0</v>
      </c>
      <c r="R249" s="55">
        <v>0</v>
      </c>
      <c r="S249" s="55" t="s">
        <v>64</v>
      </c>
      <c r="T249" s="55" t="s">
        <v>64</v>
      </c>
      <c r="U249" s="55">
        <v>1756.95</v>
      </c>
      <c r="V249" s="55">
        <v>12172.05</v>
      </c>
      <c r="W249" s="55">
        <v>12172.05</v>
      </c>
      <c r="X249" s="55">
        <v>0</v>
      </c>
      <c r="Y249" s="55" t="s">
        <v>64</v>
      </c>
      <c r="Z249" s="55" t="s">
        <v>414</v>
      </c>
      <c r="AA249" s="55">
        <v>1</v>
      </c>
      <c r="AB249" s="55">
        <v>0</v>
      </c>
      <c r="AC249" s="55">
        <v>1</v>
      </c>
      <c r="AD249" s="55" t="s">
        <v>63</v>
      </c>
      <c r="AE249" s="55">
        <v>6</v>
      </c>
      <c r="AF249" s="55">
        <v>0</v>
      </c>
      <c r="AG249" s="55">
        <v>68</v>
      </c>
      <c r="AH249" s="55">
        <v>0</v>
      </c>
      <c r="AI249" s="55">
        <v>18</v>
      </c>
      <c r="AJ249" s="56">
        <v>18</v>
      </c>
      <c r="AK249" s="55">
        <v>451</v>
      </c>
      <c r="AL249" s="55">
        <v>89.5</v>
      </c>
      <c r="AM249" s="55">
        <v>537</v>
      </c>
      <c r="AN249" s="55">
        <v>2763</v>
      </c>
      <c r="AO249" s="55">
        <v>2763</v>
      </c>
      <c r="AP249" s="55">
        <v>1500</v>
      </c>
      <c r="AQ249" s="55" t="s">
        <v>64</v>
      </c>
      <c r="AR249" s="55">
        <v>8</v>
      </c>
      <c r="AS249" s="55">
        <v>8</v>
      </c>
      <c r="AT249" s="55">
        <v>87.5</v>
      </c>
      <c r="AU249" s="55">
        <v>337.875</v>
      </c>
      <c r="AV249" s="55">
        <v>135</v>
      </c>
    </row>
    <row r="250" spans="1:48" x14ac:dyDescent="0.25">
      <c r="A250" s="55">
        <v>41448</v>
      </c>
      <c r="B250" s="68" t="str">
        <f>VLOOKUP(C250,'[2]SU List with Assignment Master'!$F$2:$G$128,2,FALSE)</f>
        <v>South 5</v>
      </c>
      <c r="C250" s="55" t="s">
        <v>101</v>
      </c>
      <c r="D250" s="55">
        <v>488</v>
      </c>
      <c r="E250" s="55" t="s">
        <v>60</v>
      </c>
      <c r="F250" s="55">
        <v>8</v>
      </c>
      <c r="G250" s="55">
        <v>0</v>
      </c>
      <c r="H250" s="55">
        <v>2201</v>
      </c>
      <c r="I250" s="55">
        <v>15</v>
      </c>
      <c r="J250" s="56">
        <v>2216</v>
      </c>
      <c r="K250" s="59">
        <v>2201</v>
      </c>
      <c r="L250" s="55">
        <v>277</v>
      </c>
      <c r="M250" s="59">
        <v>275.10000000000002</v>
      </c>
      <c r="N250" s="55">
        <v>11309</v>
      </c>
      <c r="O250" s="55">
        <v>1440.4</v>
      </c>
      <c r="P250" s="55">
        <v>0</v>
      </c>
      <c r="Q250" s="55">
        <v>0</v>
      </c>
      <c r="R250" s="55">
        <v>44.32</v>
      </c>
      <c r="S250" s="55" t="s">
        <v>64</v>
      </c>
      <c r="T250" s="55" t="s">
        <v>63</v>
      </c>
      <c r="U250" s="55">
        <v>1484.72</v>
      </c>
      <c r="V250" s="55">
        <v>9824.2800000000007</v>
      </c>
      <c r="W250" s="55">
        <v>9824.2800000000007</v>
      </c>
      <c r="X250" s="55">
        <v>0</v>
      </c>
      <c r="Y250" s="55" t="s">
        <v>64</v>
      </c>
      <c r="Z250" s="55" t="s">
        <v>415</v>
      </c>
      <c r="AA250" s="55">
        <v>1</v>
      </c>
      <c r="AB250" s="55">
        <v>0</v>
      </c>
      <c r="AC250" s="55">
        <v>1</v>
      </c>
      <c r="AD250" s="55" t="s">
        <v>63</v>
      </c>
      <c r="AE250" s="55">
        <v>5</v>
      </c>
      <c r="AF250" s="55">
        <v>0</v>
      </c>
      <c r="AG250" s="55">
        <v>98</v>
      </c>
      <c r="AH250" s="55">
        <v>0</v>
      </c>
      <c r="AI250" s="55">
        <v>11</v>
      </c>
      <c r="AJ250" s="56">
        <v>11</v>
      </c>
      <c r="AK250" s="55">
        <v>330</v>
      </c>
      <c r="AL250" s="55">
        <v>87.8</v>
      </c>
      <c r="AM250" s="55">
        <v>439</v>
      </c>
      <c r="AN250" s="55">
        <v>2237</v>
      </c>
      <c r="AO250" s="55">
        <v>2237</v>
      </c>
      <c r="AP250" s="55">
        <v>0</v>
      </c>
      <c r="AQ250" s="55" t="s">
        <v>64</v>
      </c>
      <c r="AR250" s="55">
        <v>8</v>
      </c>
      <c r="AS250" s="55">
        <v>0</v>
      </c>
      <c r="AT250" s="55">
        <v>100</v>
      </c>
      <c r="AU250" s="55">
        <v>277</v>
      </c>
      <c r="AV250" s="55">
        <v>0</v>
      </c>
    </row>
    <row r="251" spans="1:48" x14ac:dyDescent="0.25">
      <c r="A251" s="55">
        <v>41462</v>
      </c>
      <c r="B251" s="68" t="str">
        <f>VLOOKUP(C251,'[2]SU List with Assignment Master'!$F$2:$G$128,2,FALSE)</f>
        <v>South 5</v>
      </c>
      <c r="C251" s="55" t="s">
        <v>101</v>
      </c>
      <c r="D251" s="55">
        <v>488</v>
      </c>
      <c r="E251" s="55" t="s">
        <v>60</v>
      </c>
      <c r="F251" s="55">
        <v>9</v>
      </c>
      <c r="G251" s="55">
        <v>2364</v>
      </c>
      <c r="H251" s="55">
        <v>1534</v>
      </c>
      <c r="I251" s="55">
        <v>33</v>
      </c>
      <c r="J251" s="56">
        <v>3931</v>
      </c>
      <c r="K251" s="59">
        <v>3898</v>
      </c>
      <c r="L251" s="55">
        <v>436.77780000000001</v>
      </c>
      <c r="M251" s="59">
        <v>433.1</v>
      </c>
      <c r="N251" s="55">
        <v>20153</v>
      </c>
      <c r="O251" s="55">
        <v>2555.15</v>
      </c>
      <c r="P251" s="55">
        <v>0</v>
      </c>
      <c r="Q251" s="55">
        <v>0</v>
      </c>
      <c r="R251" s="55">
        <v>0</v>
      </c>
      <c r="S251" s="55" t="s">
        <v>64</v>
      </c>
      <c r="T251" s="55" t="s">
        <v>64</v>
      </c>
      <c r="U251" s="55">
        <v>2555.15</v>
      </c>
      <c r="V251" s="55">
        <v>17597.849999999999</v>
      </c>
      <c r="W251" s="55">
        <v>17597.849999999999</v>
      </c>
      <c r="X251" s="55">
        <v>0</v>
      </c>
      <c r="Y251" s="55" t="s">
        <v>64</v>
      </c>
      <c r="Z251" s="55" t="s">
        <v>416</v>
      </c>
      <c r="AA251" s="55">
        <v>1</v>
      </c>
      <c r="AB251" s="55">
        <v>0</v>
      </c>
      <c r="AC251" s="55">
        <v>1</v>
      </c>
      <c r="AD251" s="55" t="s">
        <v>63</v>
      </c>
      <c r="AE251" s="55">
        <v>10</v>
      </c>
      <c r="AF251" s="55">
        <v>0</v>
      </c>
      <c r="AG251" s="55">
        <v>68</v>
      </c>
      <c r="AH251" s="55">
        <v>0</v>
      </c>
      <c r="AI251" s="55">
        <v>33</v>
      </c>
      <c r="AJ251" s="56">
        <v>33</v>
      </c>
      <c r="AK251" s="55">
        <v>1208</v>
      </c>
      <c r="AL251" s="55">
        <v>130.9</v>
      </c>
      <c r="AM251" s="55">
        <v>1309</v>
      </c>
      <c r="AN251" s="55">
        <v>6722</v>
      </c>
      <c r="AO251" s="55">
        <v>6722</v>
      </c>
      <c r="AQ251" s="55" t="s">
        <v>64</v>
      </c>
      <c r="AR251" s="55">
        <v>10</v>
      </c>
      <c r="AS251" s="55">
        <v>10</v>
      </c>
      <c r="AT251" s="55">
        <v>90</v>
      </c>
      <c r="AU251" s="55">
        <v>393.1</v>
      </c>
      <c r="AV251" s="55">
        <v>236.4</v>
      </c>
    </row>
    <row r="252" spans="1:48" x14ac:dyDescent="0.25">
      <c r="A252" s="55">
        <v>41463</v>
      </c>
      <c r="B252" s="68" t="str">
        <f>VLOOKUP(C252,'[2]SU List with Assignment Master'!$F$2:$G$128,2,FALSE)</f>
        <v>South 5</v>
      </c>
      <c r="C252" s="55" t="s">
        <v>101</v>
      </c>
      <c r="D252" s="55">
        <v>488</v>
      </c>
      <c r="E252" s="55" t="s">
        <v>19</v>
      </c>
      <c r="F252" s="55">
        <v>7</v>
      </c>
      <c r="G252" s="55">
        <v>1332</v>
      </c>
      <c r="H252" s="55">
        <v>96</v>
      </c>
      <c r="I252" s="55">
        <v>2</v>
      </c>
      <c r="J252" s="56">
        <v>1430</v>
      </c>
      <c r="K252" s="59">
        <v>1428</v>
      </c>
      <c r="L252" s="55">
        <v>204.28569999999999</v>
      </c>
      <c r="M252" s="59">
        <v>204</v>
      </c>
      <c r="N252" s="55">
        <v>7325</v>
      </c>
      <c r="O252" s="55">
        <v>929.5</v>
      </c>
      <c r="P252" s="55">
        <v>0</v>
      </c>
      <c r="Q252" s="55">
        <v>0</v>
      </c>
      <c r="R252" s="55">
        <v>28.6</v>
      </c>
      <c r="S252" s="55" t="s">
        <v>64</v>
      </c>
      <c r="T252" s="55" t="s">
        <v>63</v>
      </c>
      <c r="U252" s="55">
        <v>958.1</v>
      </c>
      <c r="V252" s="55">
        <v>6366.9</v>
      </c>
      <c r="W252" s="55">
        <v>6366.9</v>
      </c>
      <c r="X252" s="55">
        <v>0</v>
      </c>
      <c r="Y252" s="55" t="s">
        <v>64</v>
      </c>
      <c r="Z252" s="55" t="s">
        <v>417</v>
      </c>
      <c r="AA252" s="55">
        <v>1</v>
      </c>
      <c r="AB252" s="55">
        <v>0</v>
      </c>
      <c r="AC252" s="55">
        <v>1</v>
      </c>
      <c r="AD252" s="55" t="s">
        <v>63</v>
      </c>
      <c r="AE252" s="55">
        <v>5</v>
      </c>
      <c r="AF252" s="55">
        <v>0</v>
      </c>
      <c r="AG252" s="55">
        <v>19</v>
      </c>
      <c r="AH252" s="55">
        <v>0</v>
      </c>
      <c r="AI252" s="55">
        <v>2</v>
      </c>
      <c r="AJ252" s="56">
        <v>2</v>
      </c>
      <c r="AK252" s="55">
        <v>372</v>
      </c>
      <c r="AL252" s="55">
        <v>78.599999999999994</v>
      </c>
      <c r="AM252" s="55">
        <v>393</v>
      </c>
      <c r="AN252" s="55">
        <v>2007</v>
      </c>
      <c r="AO252" s="55">
        <v>2007</v>
      </c>
      <c r="AQ252" s="55" t="s">
        <v>64</v>
      </c>
      <c r="AR252" s="55">
        <v>7</v>
      </c>
      <c r="AS252" s="55">
        <v>7</v>
      </c>
      <c r="AT252" s="55">
        <v>100</v>
      </c>
      <c r="AU252" s="55">
        <v>204.28569999999999</v>
      </c>
      <c r="AV252" s="55">
        <v>190.28569999999999</v>
      </c>
    </row>
    <row r="253" spans="1:48" x14ac:dyDescent="0.25">
      <c r="A253" s="55">
        <v>41468</v>
      </c>
      <c r="B253" s="68" t="str">
        <f>VLOOKUP(C253,'[2]SU List with Assignment Master'!$F$2:$G$128,2,FALSE)</f>
        <v>South 5</v>
      </c>
      <c r="C253" s="55" t="s">
        <v>101</v>
      </c>
      <c r="D253" s="55">
        <v>488</v>
      </c>
      <c r="E253" s="55" t="s">
        <v>60</v>
      </c>
      <c r="F253" s="55">
        <v>4</v>
      </c>
      <c r="G253" s="55">
        <v>348</v>
      </c>
      <c r="H253" s="55">
        <v>17</v>
      </c>
      <c r="I253" s="55">
        <v>0</v>
      </c>
      <c r="J253" s="56">
        <v>365</v>
      </c>
      <c r="K253" s="59">
        <v>365</v>
      </c>
      <c r="L253" s="55">
        <v>91.25</v>
      </c>
      <c r="M253" s="59">
        <v>91.3</v>
      </c>
      <c r="N253" s="55">
        <v>1870</v>
      </c>
      <c r="O253" s="55">
        <v>237.25</v>
      </c>
      <c r="P253" s="55">
        <v>0</v>
      </c>
      <c r="Q253" s="55">
        <v>0</v>
      </c>
      <c r="R253" s="55">
        <v>0</v>
      </c>
      <c r="S253" s="55" t="s">
        <v>64</v>
      </c>
      <c r="T253" s="55" t="s">
        <v>64</v>
      </c>
      <c r="U253" s="55">
        <v>237.25</v>
      </c>
      <c r="V253" s="55">
        <v>1632.75</v>
      </c>
      <c r="W253" s="55">
        <v>1632.75</v>
      </c>
      <c r="X253" s="55">
        <v>0</v>
      </c>
      <c r="Y253" s="55" t="s">
        <v>64</v>
      </c>
      <c r="Z253" s="55" t="s">
        <v>418</v>
      </c>
      <c r="AA253" s="55">
        <v>1</v>
      </c>
      <c r="AB253" s="55">
        <v>0</v>
      </c>
      <c r="AC253" s="55">
        <v>1</v>
      </c>
      <c r="AD253" s="55" t="s">
        <v>63</v>
      </c>
      <c r="AE253" s="55">
        <v>1</v>
      </c>
      <c r="AF253" s="55">
        <v>0</v>
      </c>
      <c r="AG253" s="55">
        <v>0</v>
      </c>
      <c r="AH253" s="55">
        <v>0</v>
      </c>
      <c r="AI253" s="55">
        <v>0</v>
      </c>
      <c r="AJ253" s="56">
        <v>0</v>
      </c>
      <c r="AK253" s="55">
        <v>2</v>
      </c>
      <c r="AL253" s="55">
        <v>2</v>
      </c>
      <c r="AM253" s="55">
        <v>2</v>
      </c>
      <c r="AN253" s="55">
        <v>10</v>
      </c>
      <c r="AO253" s="55">
        <v>10</v>
      </c>
      <c r="AQ253" s="55" t="s">
        <v>64</v>
      </c>
      <c r="AR253" s="55">
        <v>6</v>
      </c>
      <c r="AS253" s="55">
        <v>4</v>
      </c>
      <c r="AT253" s="55">
        <v>66.666666666666671</v>
      </c>
      <c r="AU253" s="55">
        <v>60.833300000000001</v>
      </c>
      <c r="AV253" s="55">
        <v>87</v>
      </c>
    </row>
    <row r="254" spans="1:48" x14ac:dyDescent="0.25">
      <c r="A254" s="55">
        <v>41473</v>
      </c>
      <c r="B254" s="68" t="str">
        <f>VLOOKUP(C254,'[2]SU List with Assignment Master'!$F$2:$G$128,2,FALSE)</f>
        <v>South 5</v>
      </c>
      <c r="C254" s="55" t="s">
        <v>101</v>
      </c>
      <c r="D254" s="55">
        <v>488</v>
      </c>
      <c r="E254" s="55" t="s">
        <v>20</v>
      </c>
      <c r="F254" s="55">
        <v>4</v>
      </c>
      <c r="G254" s="55">
        <v>672</v>
      </c>
      <c r="H254" s="55">
        <v>168</v>
      </c>
      <c r="I254" s="55">
        <v>1</v>
      </c>
      <c r="J254" s="56">
        <v>841</v>
      </c>
      <c r="K254" s="59">
        <v>840</v>
      </c>
      <c r="L254" s="55">
        <v>210.25</v>
      </c>
      <c r="M254" s="59">
        <v>210</v>
      </c>
      <c r="N254" s="55">
        <v>4326</v>
      </c>
      <c r="O254" s="55">
        <v>546.65</v>
      </c>
      <c r="P254" s="55">
        <v>0</v>
      </c>
      <c r="Q254" s="55">
        <v>0</v>
      </c>
      <c r="R254" s="55">
        <v>0</v>
      </c>
      <c r="S254" s="55" t="s">
        <v>64</v>
      </c>
      <c r="T254" s="55" t="s">
        <v>64</v>
      </c>
      <c r="U254" s="55">
        <v>546.65</v>
      </c>
      <c r="V254" s="55">
        <v>3779.35</v>
      </c>
      <c r="W254" s="55">
        <v>3779.35</v>
      </c>
      <c r="X254" s="55">
        <v>0</v>
      </c>
      <c r="Y254" s="55" t="s">
        <v>64</v>
      </c>
      <c r="Z254" s="55" t="s">
        <v>419</v>
      </c>
      <c r="AA254" s="55">
        <v>1</v>
      </c>
      <c r="AB254" s="55">
        <v>0</v>
      </c>
      <c r="AC254" s="55">
        <v>1</v>
      </c>
      <c r="AD254" s="55" t="s">
        <v>63</v>
      </c>
      <c r="AE254" s="55">
        <v>2</v>
      </c>
      <c r="AF254" s="55">
        <v>0</v>
      </c>
      <c r="AG254" s="55">
        <v>15</v>
      </c>
      <c r="AH254" s="55">
        <v>0</v>
      </c>
      <c r="AI254" s="55">
        <v>1</v>
      </c>
      <c r="AJ254" s="56">
        <v>1</v>
      </c>
      <c r="AK254" s="55">
        <v>70</v>
      </c>
      <c r="AL254" s="55">
        <v>43</v>
      </c>
      <c r="AM254" s="55">
        <v>86</v>
      </c>
      <c r="AN254" s="55">
        <v>435</v>
      </c>
      <c r="AO254" s="55">
        <v>435</v>
      </c>
      <c r="AQ254" s="55" t="s">
        <v>64</v>
      </c>
      <c r="AR254" s="55">
        <v>8</v>
      </c>
      <c r="AS254" s="55">
        <v>3</v>
      </c>
      <c r="AT254" s="55">
        <v>50</v>
      </c>
      <c r="AU254" s="55">
        <v>105.125</v>
      </c>
      <c r="AV254" s="55">
        <v>224</v>
      </c>
    </row>
    <row r="255" spans="1:48" x14ac:dyDescent="0.25">
      <c r="A255" s="55">
        <v>44101</v>
      </c>
      <c r="B255" s="68" t="str">
        <f>VLOOKUP(C255,'[2]SU List with Assignment Master'!$F$2:$G$128,2,FALSE)</f>
        <v>South 5</v>
      </c>
      <c r="C255" s="55" t="s">
        <v>101</v>
      </c>
      <c r="D255" s="55">
        <v>488</v>
      </c>
      <c r="E255" s="55" t="s">
        <v>60</v>
      </c>
      <c r="F255" s="55">
        <v>13</v>
      </c>
      <c r="G255" s="55">
        <v>1776</v>
      </c>
      <c r="H255" s="55">
        <v>2234</v>
      </c>
      <c r="I255" s="55">
        <v>23</v>
      </c>
      <c r="J255" s="56">
        <v>4033</v>
      </c>
      <c r="K255" s="59">
        <v>4010</v>
      </c>
      <c r="L255" s="55">
        <v>310.23079999999999</v>
      </c>
      <c r="M255" s="59">
        <v>308.5</v>
      </c>
      <c r="N255" s="55">
        <v>20639</v>
      </c>
      <c r="O255" s="55">
        <v>2621.45</v>
      </c>
      <c r="P255" s="55">
        <v>0</v>
      </c>
      <c r="Q255" s="55">
        <v>0</v>
      </c>
      <c r="R255" s="55">
        <v>80.66</v>
      </c>
      <c r="S255" s="55" t="s">
        <v>64</v>
      </c>
      <c r="T255" s="55" t="s">
        <v>63</v>
      </c>
      <c r="U255" s="55">
        <v>2702.11</v>
      </c>
      <c r="V255" s="55">
        <v>17936.89</v>
      </c>
      <c r="W255" s="55">
        <v>17936.89</v>
      </c>
      <c r="X255" s="55">
        <v>0</v>
      </c>
      <c r="Y255" s="55" t="s">
        <v>64</v>
      </c>
      <c r="Z255" s="55" t="s">
        <v>420</v>
      </c>
      <c r="AA255" s="55">
        <v>1</v>
      </c>
      <c r="AB255" s="55">
        <v>0</v>
      </c>
      <c r="AC255" s="55">
        <v>1</v>
      </c>
      <c r="AD255" s="55" t="s">
        <v>63</v>
      </c>
      <c r="AE255" s="55">
        <v>10</v>
      </c>
      <c r="AF255" s="55">
        <v>0</v>
      </c>
      <c r="AG255" s="55">
        <v>114</v>
      </c>
      <c r="AH255" s="55">
        <v>0</v>
      </c>
      <c r="AI255" s="55">
        <v>21</v>
      </c>
      <c r="AJ255" s="56">
        <v>21</v>
      </c>
      <c r="AK255" s="55">
        <v>1416</v>
      </c>
      <c r="AL255" s="55">
        <v>155.1</v>
      </c>
      <c r="AM255" s="55">
        <v>1551</v>
      </c>
      <c r="AN255" s="55">
        <v>7948</v>
      </c>
      <c r="AO255" s="55">
        <v>7948</v>
      </c>
      <c r="AQ255" s="55" t="s">
        <v>64</v>
      </c>
      <c r="AR255" s="55">
        <v>14</v>
      </c>
      <c r="AS255" s="55">
        <v>12</v>
      </c>
      <c r="AT255" s="55">
        <v>92.857142857142861</v>
      </c>
      <c r="AU255" s="55">
        <v>288.07139999999998</v>
      </c>
      <c r="AV255" s="55">
        <v>148</v>
      </c>
    </row>
    <row r="256" spans="1:48" x14ac:dyDescent="0.25">
      <c r="A256" s="55">
        <v>44124</v>
      </c>
      <c r="B256" s="68" t="str">
        <f>VLOOKUP(C256,'[2]SU List with Assignment Master'!$F$2:$G$128,2,FALSE)</f>
        <v>South 5</v>
      </c>
      <c r="C256" s="55" t="s">
        <v>101</v>
      </c>
      <c r="D256" s="55">
        <v>488</v>
      </c>
      <c r="E256" s="55" t="s">
        <v>19</v>
      </c>
      <c r="F256" s="55">
        <v>2</v>
      </c>
      <c r="G256" s="55">
        <v>0</v>
      </c>
      <c r="H256" s="55">
        <v>196</v>
      </c>
      <c r="I256" s="55">
        <v>1</v>
      </c>
      <c r="J256" s="56">
        <v>197</v>
      </c>
      <c r="K256" s="59">
        <v>196</v>
      </c>
      <c r="L256" s="55">
        <v>98.5</v>
      </c>
      <c r="M256" s="59">
        <v>98</v>
      </c>
      <c r="N256" s="55">
        <v>998</v>
      </c>
      <c r="O256" s="55">
        <v>128.05000000000001</v>
      </c>
      <c r="P256" s="55">
        <v>0</v>
      </c>
      <c r="Q256" s="55">
        <v>0</v>
      </c>
      <c r="R256" s="55">
        <v>0</v>
      </c>
      <c r="S256" s="55" t="s">
        <v>64</v>
      </c>
      <c r="T256" s="55" t="s">
        <v>64</v>
      </c>
      <c r="U256" s="55">
        <v>128.05000000000001</v>
      </c>
      <c r="V256" s="55">
        <v>869.95</v>
      </c>
      <c r="W256" s="55">
        <v>998</v>
      </c>
      <c r="X256" s="55">
        <v>-128.05000000000001</v>
      </c>
      <c r="Y256" s="55" t="s">
        <v>64</v>
      </c>
      <c r="Z256" s="55" t="s">
        <v>421</v>
      </c>
      <c r="AA256" s="55">
        <v>1</v>
      </c>
      <c r="AB256" s="55">
        <v>0</v>
      </c>
      <c r="AC256" s="55">
        <v>1</v>
      </c>
      <c r="AD256" s="55" t="s">
        <v>63</v>
      </c>
      <c r="AE256" s="55">
        <v>2</v>
      </c>
      <c r="AF256" s="55">
        <v>0</v>
      </c>
      <c r="AG256" s="55">
        <v>16</v>
      </c>
      <c r="AH256" s="55">
        <v>0</v>
      </c>
      <c r="AI256" s="55">
        <v>1</v>
      </c>
      <c r="AJ256" s="56">
        <v>1</v>
      </c>
      <c r="AK256" s="55">
        <v>180</v>
      </c>
      <c r="AL256" s="55">
        <v>98.5</v>
      </c>
      <c r="AM256" s="55">
        <v>197</v>
      </c>
      <c r="AN256" s="55">
        <v>998</v>
      </c>
      <c r="AO256" s="55">
        <v>998</v>
      </c>
      <c r="AQ256" s="55" t="s">
        <v>64</v>
      </c>
      <c r="AR256" s="55">
        <v>7</v>
      </c>
      <c r="AS256" s="55">
        <v>0</v>
      </c>
      <c r="AT256" s="55">
        <v>28.571428571428569</v>
      </c>
      <c r="AU256" s="55">
        <v>28.142900000000001</v>
      </c>
      <c r="AV256" s="55">
        <v>0</v>
      </c>
    </row>
    <row r="257" spans="1:48" x14ac:dyDescent="0.25">
      <c r="A257" s="55">
        <v>44125</v>
      </c>
      <c r="B257" s="68" t="str">
        <f>VLOOKUP(C257,'[2]SU List with Assignment Master'!$F$2:$G$128,2,FALSE)</f>
        <v>South 5</v>
      </c>
      <c r="C257" s="55" t="s">
        <v>101</v>
      </c>
      <c r="D257" s="55">
        <v>488</v>
      </c>
      <c r="E257" s="55" t="s">
        <v>19</v>
      </c>
      <c r="F257" s="55">
        <v>7</v>
      </c>
      <c r="G257" s="55">
        <v>2352</v>
      </c>
      <c r="H257" s="55">
        <v>1113</v>
      </c>
      <c r="I257" s="55">
        <v>76</v>
      </c>
      <c r="J257" s="56">
        <v>3541</v>
      </c>
      <c r="K257" s="59">
        <v>3465</v>
      </c>
      <c r="L257" s="55">
        <v>505.8571</v>
      </c>
      <c r="M257" s="59">
        <v>495</v>
      </c>
      <c r="N257" s="55">
        <v>18094</v>
      </c>
      <c r="O257" s="55">
        <v>2301.65</v>
      </c>
      <c r="P257" s="55">
        <v>0</v>
      </c>
      <c r="Q257" s="55">
        <v>0</v>
      </c>
      <c r="R257" s="55">
        <v>0</v>
      </c>
      <c r="S257" s="55" t="s">
        <v>64</v>
      </c>
      <c r="T257" s="55" t="s">
        <v>64</v>
      </c>
      <c r="U257" s="55">
        <v>2301.65</v>
      </c>
      <c r="V257" s="55">
        <v>15792.35</v>
      </c>
      <c r="W257" s="55">
        <v>15792.35</v>
      </c>
      <c r="X257" s="55">
        <v>0</v>
      </c>
      <c r="Y257" s="55" t="s">
        <v>64</v>
      </c>
      <c r="Z257" s="55" t="s">
        <v>422</v>
      </c>
      <c r="AA257" s="55">
        <v>1</v>
      </c>
      <c r="AB257" s="55">
        <v>0</v>
      </c>
      <c r="AC257" s="55">
        <v>1</v>
      </c>
      <c r="AD257" s="55" t="s">
        <v>63</v>
      </c>
      <c r="AE257" s="55">
        <v>7</v>
      </c>
      <c r="AF257" s="55">
        <v>0</v>
      </c>
      <c r="AG257" s="55">
        <v>107</v>
      </c>
      <c r="AH257" s="55">
        <v>0</v>
      </c>
      <c r="AI257" s="55">
        <v>76</v>
      </c>
      <c r="AJ257" s="56">
        <v>76</v>
      </c>
      <c r="AK257" s="55">
        <v>1248</v>
      </c>
      <c r="AL257" s="55">
        <v>204.42859999999999</v>
      </c>
      <c r="AM257" s="55">
        <v>1431</v>
      </c>
      <c r="AN257" s="55">
        <v>7308</v>
      </c>
      <c r="AO257" s="55">
        <v>7308</v>
      </c>
      <c r="AQ257" s="55" t="s">
        <v>64</v>
      </c>
      <c r="AR257" s="55">
        <v>7</v>
      </c>
      <c r="AS257" s="55">
        <v>6</v>
      </c>
      <c r="AT257" s="55">
        <v>100</v>
      </c>
      <c r="AU257" s="55">
        <v>505.8571</v>
      </c>
      <c r="AV257" s="55">
        <v>392</v>
      </c>
    </row>
    <row r="258" spans="1:48" x14ac:dyDescent="0.25">
      <c r="A258" s="55">
        <v>50618</v>
      </c>
      <c r="B258" s="68" t="str">
        <f>VLOOKUP(C258,'[2]SU List with Assignment Master'!$F$2:$G$128,2,FALSE)</f>
        <v>South 5</v>
      </c>
      <c r="C258" s="55" t="s">
        <v>101</v>
      </c>
      <c r="D258" s="55">
        <v>488</v>
      </c>
      <c r="E258" s="55" t="s">
        <v>23</v>
      </c>
      <c r="F258" s="55">
        <v>1</v>
      </c>
      <c r="G258" s="55">
        <v>0</v>
      </c>
      <c r="H258" s="55">
        <v>186</v>
      </c>
      <c r="I258" s="55">
        <v>1</v>
      </c>
      <c r="J258" s="56">
        <v>187</v>
      </c>
      <c r="K258" s="59">
        <v>186</v>
      </c>
      <c r="L258" s="55">
        <v>187</v>
      </c>
      <c r="M258" s="59">
        <v>186</v>
      </c>
      <c r="N258" s="55">
        <v>960</v>
      </c>
      <c r="O258" s="55">
        <v>121.55</v>
      </c>
      <c r="P258" s="55">
        <v>0</v>
      </c>
      <c r="Q258" s="55">
        <v>0</v>
      </c>
      <c r="R258" s="55">
        <v>0</v>
      </c>
      <c r="S258" s="55" t="s">
        <v>64</v>
      </c>
      <c r="T258" s="55" t="s">
        <v>64</v>
      </c>
      <c r="U258" s="55">
        <v>121.55</v>
      </c>
      <c r="V258" s="55">
        <v>838.45</v>
      </c>
      <c r="W258" s="55">
        <v>838.45</v>
      </c>
      <c r="X258" s="55">
        <v>0</v>
      </c>
      <c r="Y258" s="55" t="s">
        <v>64</v>
      </c>
      <c r="Z258" s="55" t="s">
        <v>423</v>
      </c>
      <c r="AA258" s="55">
        <v>1</v>
      </c>
      <c r="AB258" s="55">
        <v>0</v>
      </c>
      <c r="AC258" s="55">
        <v>1</v>
      </c>
      <c r="AD258" s="55" t="s">
        <v>63</v>
      </c>
      <c r="AE258" s="55">
        <v>1</v>
      </c>
      <c r="AF258" s="55">
        <v>0</v>
      </c>
      <c r="AG258" s="55">
        <v>18</v>
      </c>
      <c r="AH258" s="55">
        <v>0</v>
      </c>
      <c r="AI258" s="55">
        <v>1</v>
      </c>
      <c r="AJ258" s="56">
        <v>1</v>
      </c>
      <c r="AK258" s="55">
        <v>51</v>
      </c>
      <c r="AL258" s="55">
        <v>70</v>
      </c>
      <c r="AM258" s="55">
        <v>70</v>
      </c>
      <c r="AN258" s="55">
        <v>352</v>
      </c>
      <c r="AO258" s="55">
        <v>352</v>
      </c>
      <c r="AP258" s="55">
        <v>0</v>
      </c>
      <c r="AQ258" s="55" t="s">
        <v>64</v>
      </c>
      <c r="AR258" s="55">
        <v>1</v>
      </c>
      <c r="AS258" s="55">
        <v>0</v>
      </c>
      <c r="AT258" s="55">
        <v>100</v>
      </c>
      <c r="AU258" s="55">
        <v>187</v>
      </c>
      <c r="AV258" s="55">
        <v>0</v>
      </c>
    </row>
    <row r="259" spans="1:48" x14ac:dyDescent="0.25">
      <c r="A259" s="55">
        <v>90488</v>
      </c>
      <c r="B259" s="68" t="str">
        <f>VLOOKUP(C259,'[2]SU List with Assignment Master'!$F$2:$G$128,2,FALSE)</f>
        <v>South 5</v>
      </c>
      <c r="C259" s="55" t="s">
        <v>101</v>
      </c>
      <c r="D259" s="55">
        <v>488</v>
      </c>
      <c r="E259" s="55" t="s">
        <v>202</v>
      </c>
      <c r="F259" s="55">
        <v>0</v>
      </c>
      <c r="G259" s="55">
        <v>0</v>
      </c>
      <c r="H259" s="55">
        <v>0</v>
      </c>
      <c r="I259" s="55">
        <v>0</v>
      </c>
      <c r="J259" s="56">
        <v>0</v>
      </c>
      <c r="K259" s="59">
        <v>0</v>
      </c>
      <c r="L259" s="55">
        <v>0</v>
      </c>
      <c r="M259" s="59" t="e">
        <v>#DIV/0!</v>
      </c>
      <c r="N259" s="55">
        <v>0</v>
      </c>
      <c r="O259" s="55">
        <v>0</v>
      </c>
      <c r="P259" s="55">
        <v>0</v>
      </c>
      <c r="Q259" s="55">
        <v>0</v>
      </c>
      <c r="R259" s="55">
        <v>0</v>
      </c>
      <c r="S259" s="55" t="s">
        <v>63</v>
      </c>
      <c r="T259" s="55" t="s">
        <v>64</v>
      </c>
      <c r="U259" s="55">
        <v>0</v>
      </c>
      <c r="V259" s="55">
        <v>0</v>
      </c>
      <c r="W259" s="55">
        <v>0</v>
      </c>
      <c r="X259" s="55">
        <v>0</v>
      </c>
      <c r="Y259" s="55" t="s">
        <v>64</v>
      </c>
      <c r="Z259" s="55" t="s">
        <v>406</v>
      </c>
      <c r="AA259" s="55">
        <v>0</v>
      </c>
      <c r="AB259" s="55">
        <v>1</v>
      </c>
      <c r="AC259" s="55">
        <v>1</v>
      </c>
      <c r="AD259" s="55" t="s">
        <v>63</v>
      </c>
      <c r="AE259" s="55">
        <v>0</v>
      </c>
      <c r="AF259" s="55">
        <v>0</v>
      </c>
      <c r="AG259" s="55">
        <v>0</v>
      </c>
      <c r="AH259" s="55">
        <v>0</v>
      </c>
      <c r="AI259" s="55">
        <v>0</v>
      </c>
      <c r="AJ259" s="56">
        <v>0</v>
      </c>
      <c r="AK259" s="55">
        <v>0</v>
      </c>
      <c r="AL259" s="55">
        <v>0</v>
      </c>
      <c r="AM259" s="55">
        <v>0</v>
      </c>
      <c r="AN259" s="55">
        <v>0</v>
      </c>
      <c r="AO259" s="55">
        <v>0</v>
      </c>
      <c r="AQ259" s="55" t="s">
        <v>64</v>
      </c>
      <c r="AR259" s="55">
        <v>3</v>
      </c>
      <c r="AS259" s="55">
        <v>0</v>
      </c>
      <c r="AT259" s="55">
        <v>0</v>
      </c>
      <c r="AU259" s="55">
        <v>0</v>
      </c>
      <c r="AV259" s="55">
        <v>0</v>
      </c>
    </row>
    <row r="260" spans="1:48" x14ac:dyDescent="0.25">
      <c r="A260" s="55">
        <v>90999</v>
      </c>
      <c r="B260" s="68" t="e">
        <f>VLOOKUP(C260,'[2]SU List with Assignment Master'!$F$2:$G$128,2,FALSE)</f>
        <v>#N/A</v>
      </c>
      <c r="C260" s="55" t="s">
        <v>190</v>
      </c>
      <c r="D260" s="55">
        <v>999</v>
      </c>
      <c r="E260" s="55" t="s">
        <v>60</v>
      </c>
      <c r="F260" s="55">
        <v>0</v>
      </c>
      <c r="G260" s="55">
        <v>0</v>
      </c>
      <c r="H260" s="55">
        <v>0</v>
      </c>
      <c r="I260" s="55">
        <v>0</v>
      </c>
      <c r="J260" s="56">
        <v>0</v>
      </c>
      <c r="K260" s="59">
        <v>0</v>
      </c>
      <c r="L260" s="55">
        <v>0</v>
      </c>
      <c r="M260" s="59" t="e">
        <v>#DIV/0!</v>
      </c>
      <c r="N260" s="55">
        <v>0</v>
      </c>
      <c r="O260" s="55">
        <v>0</v>
      </c>
      <c r="P260" s="55">
        <v>0</v>
      </c>
      <c r="Q260" s="55">
        <v>0</v>
      </c>
      <c r="R260" s="55">
        <v>0</v>
      </c>
      <c r="S260" s="55" t="s">
        <v>64</v>
      </c>
      <c r="T260" s="55" t="s">
        <v>64</v>
      </c>
      <c r="U260" s="55">
        <v>0</v>
      </c>
      <c r="V260" s="55">
        <v>0</v>
      </c>
      <c r="W260" s="55">
        <v>0</v>
      </c>
      <c r="X260" s="55">
        <v>0</v>
      </c>
      <c r="Y260" s="55" t="s">
        <v>64</v>
      </c>
      <c r="Z260" s="55" t="s">
        <v>424</v>
      </c>
      <c r="AA260" s="55">
        <v>0</v>
      </c>
      <c r="AB260" s="55">
        <v>1</v>
      </c>
      <c r="AC260" s="55">
        <v>1</v>
      </c>
      <c r="AD260" s="55" t="s">
        <v>63</v>
      </c>
      <c r="AE260" s="55">
        <v>0</v>
      </c>
      <c r="AF260" s="55">
        <v>0</v>
      </c>
      <c r="AG260" s="55">
        <v>0</v>
      </c>
      <c r="AH260" s="55">
        <v>0</v>
      </c>
      <c r="AI260" s="55">
        <v>0</v>
      </c>
      <c r="AJ260" s="56">
        <v>0</v>
      </c>
      <c r="AK260" s="55">
        <v>0</v>
      </c>
      <c r="AL260" s="55">
        <v>0</v>
      </c>
      <c r="AM260" s="55">
        <v>0</v>
      </c>
      <c r="AN260" s="55">
        <v>0</v>
      </c>
      <c r="AO260" s="55">
        <v>0</v>
      </c>
      <c r="AP260" s="55">
        <v>0</v>
      </c>
      <c r="AQ260" s="55" t="s">
        <v>64</v>
      </c>
      <c r="AR260" s="55">
        <v>29</v>
      </c>
      <c r="AS260" s="55">
        <v>0</v>
      </c>
      <c r="AT260" s="55">
        <v>0</v>
      </c>
      <c r="AU260" s="55">
        <v>0</v>
      </c>
      <c r="AV260" s="55">
        <v>0</v>
      </c>
    </row>
    <row r="261" spans="1:48" x14ac:dyDescent="0.25">
      <c r="A261" s="55">
        <v>99999</v>
      </c>
      <c r="B261" s="68" t="e">
        <f>VLOOKUP(C261,'[2]SU List with Assignment Master'!$F$2:$G$128,2,FALSE)</f>
        <v>#N/A</v>
      </c>
      <c r="C261" s="55" t="s">
        <v>190</v>
      </c>
      <c r="D261" s="55">
        <v>999</v>
      </c>
      <c r="E261" s="55" t="s">
        <v>60</v>
      </c>
      <c r="F261" s="55">
        <v>0</v>
      </c>
      <c r="G261" s="55">
        <v>0</v>
      </c>
      <c r="H261" s="55">
        <v>0</v>
      </c>
      <c r="I261" s="55">
        <v>0</v>
      </c>
      <c r="J261" s="56">
        <v>0</v>
      </c>
      <c r="K261" s="59">
        <v>0</v>
      </c>
      <c r="L261" s="55">
        <v>0</v>
      </c>
      <c r="M261" s="59" t="e">
        <v>#DIV/0!</v>
      </c>
      <c r="N261" s="55">
        <v>0</v>
      </c>
      <c r="O261" s="55">
        <v>0</v>
      </c>
      <c r="P261" s="55">
        <v>0</v>
      </c>
      <c r="Q261" s="55">
        <v>0</v>
      </c>
      <c r="R261" s="55">
        <v>0</v>
      </c>
      <c r="S261" s="55" t="s">
        <v>64</v>
      </c>
      <c r="T261" s="55" t="s">
        <v>64</v>
      </c>
      <c r="U261" s="55">
        <v>0</v>
      </c>
      <c r="V261" s="55">
        <v>0</v>
      </c>
      <c r="W261" s="55">
        <v>0</v>
      </c>
      <c r="X261" s="55">
        <v>0</v>
      </c>
      <c r="Y261" s="55" t="s">
        <v>64</v>
      </c>
      <c r="Z261" s="55" t="s">
        <v>425</v>
      </c>
      <c r="AA261" s="55">
        <v>0</v>
      </c>
      <c r="AB261" s="55">
        <v>1</v>
      </c>
      <c r="AC261" s="55">
        <v>1</v>
      </c>
      <c r="AD261" s="55" t="s">
        <v>63</v>
      </c>
      <c r="AE261" s="55">
        <v>0</v>
      </c>
      <c r="AF261" s="55">
        <v>0</v>
      </c>
      <c r="AG261" s="55">
        <v>0</v>
      </c>
      <c r="AH261" s="55">
        <v>0</v>
      </c>
      <c r="AI261" s="55">
        <v>0</v>
      </c>
      <c r="AJ261" s="56">
        <v>0</v>
      </c>
      <c r="AK261" s="55">
        <v>0</v>
      </c>
      <c r="AL261" s="55">
        <v>0</v>
      </c>
      <c r="AM261" s="55">
        <v>0</v>
      </c>
      <c r="AN261" s="55">
        <v>0</v>
      </c>
      <c r="AO261" s="55">
        <v>0</v>
      </c>
      <c r="AQ261" s="55" t="s">
        <v>64</v>
      </c>
      <c r="AR261" s="55">
        <v>36</v>
      </c>
      <c r="AS261" s="55">
        <v>0</v>
      </c>
      <c r="AT261" s="55">
        <v>0</v>
      </c>
      <c r="AU261" s="55">
        <v>0</v>
      </c>
      <c r="AV261" s="55">
        <v>0</v>
      </c>
    </row>
    <row r="262" spans="1:48" x14ac:dyDescent="0.25">
      <c r="A262" s="55">
        <v>40221</v>
      </c>
      <c r="B262" s="68" t="str">
        <f>VLOOKUP(C262,'[2]SU List with Assignment Master'!$F$2:$G$128,2,FALSE)</f>
        <v>South 5</v>
      </c>
      <c r="C262" s="55" t="s">
        <v>100</v>
      </c>
      <c r="D262" s="55">
        <v>460</v>
      </c>
      <c r="E262" s="55" t="s">
        <v>18</v>
      </c>
      <c r="F262" s="55">
        <v>5</v>
      </c>
      <c r="G262" s="55">
        <v>840</v>
      </c>
      <c r="H262" s="55">
        <v>441</v>
      </c>
      <c r="I262" s="55">
        <v>8</v>
      </c>
      <c r="J262" s="56">
        <v>1289</v>
      </c>
      <c r="K262" s="59">
        <v>1281</v>
      </c>
      <c r="L262" s="55">
        <v>257.8</v>
      </c>
      <c r="M262" s="59">
        <v>256.2</v>
      </c>
      <c r="N262" s="55">
        <v>6639</v>
      </c>
      <c r="O262" s="55">
        <v>837.85</v>
      </c>
      <c r="P262" s="55">
        <v>0</v>
      </c>
      <c r="Q262" s="55">
        <v>0</v>
      </c>
      <c r="R262" s="55">
        <v>25.78</v>
      </c>
      <c r="S262" s="55" t="s">
        <v>64</v>
      </c>
      <c r="T262" s="55" t="s">
        <v>63</v>
      </c>
      <c r="U262" s="55">
        <v>863.63</v>
      </c>
      <c r="V262" s="55">
        <v>5775.37</v>
      </c>
      <c r="W262" s="55">
        <v>5775.37</v>
      </c>
      <c r="X262" s="55">
        <v>0</v>
      </c>
      <c r="Y262" s="55" t="s">
        <v>64</v>
      </c>
      <c r="Z262" s="55" t="s">
        <v>426</v>
      </c>
      <c r="AA262" s="55">
        <v>1</v>
      </c>
      <c r="AB262" s="55">
        <v>0</v>
      </c>
      <c r="AC262" s="55">
        <v>1</v>
      </c>
      <c r="AD262" s="55" t="s">
        <v>63</v>
      </c>
      <c r="AE262" s="55">
        <v>3</v>
      </c>
      <c r="AF262" s="55">
        <v>0</v>
      </c>
      <c r="AG262" s="55">
        <v>47</v>
      </c>
      <c r="AH262" s="55">
        <v>0</v>
      </c>
      <c r="AI262" s="55">
        <v>8</v>
      </c>
      <c r="AJ262" s="56">
        <v>8</v>
      </c>
      <c r="AK262" s="55">
        <v>121</v>
      </c>
      <c r="AL262" s="55">
        <v>58.666699999999999</v>
      </c>
      <c r="AM262" s="55">
        <v>176</v>
      </c>
      <c r="AN262" s="55">
        <v>886</v>
      </c>
      <c r="AO262" s="55">
        <v>886</v>
      </c>
      <c r="AQ262" s="55" t="s">
        <v>64</v>
      </c>
      <c r="AR262" s="55">
        <v>6</v>
      </c>
      <c r="AS262" s="55">
        <v>4</v>
      </c>
      <c r="AT262" s="55">
        <v>83.333333333333329</v>
      </c>
      <c r="AU262" s="55">
        <v>214.83330000000001</v>
      </c>
      <c r="AV262" s="55">
        <v>210</v>
      </c>
    </row>
    <row r="263" spans="1:48" x14ac:dyDescent="0.25">
      <c r="A263" s="55">
        <v>40245</v>
      </c>
      <c r="B263" s="68" t="str">
        <f>VLOOKUP(C263,'[2]SU List with Assignment Master'!$F$2:$G$128,2,FALSE)</f>
        <v>South 5</v>
      </c>
      <c r="C263" s="55" t="s">
        <v>100</v>
      </c>
      <c r="D263" s="55">
        <v>460</v>
      </c>
      <c r="E263" s="55" t="s">
        <v>60</v>
      </c>
      <c r="F263" s="55">
        <v>5</v>
      </c>
      <c r="G263" s="55">
        <v>948</v>
      </c>
      <c r="H263" s="55">
        <v>173</v>
      </c>
      <c r="I263" s="55">
        <v>14</v>
      </c>
      <c r="J263" s="56">
        <v>1135</v>
      </c>
      <c r="K263" s="59">
        <v>1121</v>
      </c>
      <c r="L263" s="55">
        <v>227</v>
      </c>
      <c r="M263" s="59">
        <v>224.2</v>
      </c>
      <c r="N263" s="55">
        <v>5800</v>
      </c>
      <c r="O263" s="55">
        <v>737.75</v>
      </c>
      <c r="P263" s="55">
        <v>0</v>
      </c>
      <c r="Q263" s="55">
        <v>0</v>
      </c>
      <c r="R263" s="55">
        <v>0</v>
      </c>
      <c r="S263" s="55" t="s">
        <v>64</v>
      </c>
      <c r="T263" s="55" t="s">
        <v>64</v>
      </c>
      <c r="U263" s="55">
        <v>737.75</v>
      </c>
      <c r="V263" s="55">
        <v>5062.25</v>
      </c>
      <c r="W263" s="55">
        <v>5062.25</v>
      </c>
      <c r="X263" s="55">
        <v>0</v>
      </c>
      <c r="Y263" s="55" t="s">
        <v>64</v>
      </c>
      <c r="Z263" s="55" t="s">
        <v>427</v>
      </c>
      <c r="AA263" s="55">
        <v>1</v>
      </c>
      <c r="AB263" s="55">
        <v>0</v>
      </c>
      <c r="AC263" s="55">
        <v>1</v>
      </c>
      <c r="AD263" s="55" t="s">
        <v>63</v>
      </c>
      <c r="AE263" s="55">
        <v>4</v>
      </c>
      <c r="AF263" s="55">
        <v>0</v>
      </c>
      <c r="AG263" s="55">
        <v>63</v>
      </c>
      <c r="AH263" s="55">
        <v>0</v>
      </c>
      <c r="AI263" s="55">
        <v>2</v>
      </c>
      <c r="AJ263" s="56">
        <v>2</v>
      </c>
      <c r="AK263" s="55">
        <v>121</v>
      </c>
      <c r="AL263" s="55">
        <v>46.5</v>
      </c>
      <c r="AM263" s="55">
        <v>186</v>
      </c>
      <c r="AN263" s="55">
        <v>948</v>
      </c>
      <c r="AO263" s="55">
        <v>948</v>
      </c>
      <c r="AQ263" s="55" t="s">
        <v>64</v>
      </c>
      <c r="AR263" s="55">
        <v>6</v>
      </c>
      <c r="AS263" s="55">
        <v>5</v>
      </c>
      <c r="AT263" s="55">
        <v>83.333333333333329</v>
      </c>
      <c r="AU263" s="55">
        <v>189.16669999999999</v>
      </c>
      <c r="AV263" s="55">
        <v>189.6</v>
      </c>
    </row>
    <row r="264" spans="1:48" x14ac:dyDescent="0.25">
      <c r="A264" s="55">
        <v>42002</v>
      </c>
      <c r="B264" s="68" t="str">
        <f>VLOOKUP(C264,'[2]SU List with Assignment Master'!$F$2:$G$128,2,FALSE)</f>
        <v>South 5</v>
      </c>
      <c r="C264" s="55" t="s">
        <v>100</v>
      </c>
      <c r="D264" s="55">
        <v>460</v>
      </c>
      <c r="E264" s="55" t="s">
        <v>18</v>
      </c>
      <c r="F264" s="55">
        <v>8</v>
      </c>
      <c r="G264" s="55">
        <v>1932</v>
      </c>
      <c r="H264" s="55">
        <v>437</v>
      </c>
      <c r="I264" s="55">
        <v>0</v>
      </c>
      <c r="J264" s="56">
        <v>2369</v>
      </c>
      <c r="K264" s="59">
        <v>2369</v>
      </c>
      <c r="L264" s="55">
        <v>296.125</v>
      </c>
      <c r="M264" s="59">
        <v>296.10000000000002</v>
      </c>
      <c r="N264" s="55">
        <v>12164</v>
      </c>
      <c r="O264" s="55">
        <v>1539.85</v>
      </c>
      <c r="P264" s="55">
        <v>0</v>
      </c>
      <c r="Q264" s="55">
        <v>0</v>
      </c>
      <c r="R264" s="55">
        <v>47.38</v>
      </c>
      <c r="S264" s="55" t="s">
        <v>64</v>
      </c>
      <c r="T264" s="55" t="s">
        <v>63</v>
      </c>
      <c r="U264" s="55">
        <v>1587.23</v>
      </c>
      <c r="V264" s="55">
        <v>10576.77</v>
      </c>
      <c r="W264" s="55">
        <v>10576.77</v>
      </c>
      <c r="X264" s="55">
        <v>0</v>
      </c>
      <c r="Y264" s="55" t="s">
        <v>64</v>
      </c>
      <c r="Z264" s="55" t="s">
        <v>428</v>
      </c>
      <c r="AA264" s="55">
        <v>1</v>
      </c>
      <c r="AB264" s="55">
        <v>0</v>
      </c>
      <c r="AC264" s="55">
        <v>1</v>
      </c>
      <c r="AD264" s="55" t="s">
        <v>63</v>
      </c>
      <c r="AE264" s="55">
        <v>5</v>
      </c>
      <c r="AF264" s="55">
        <v>0</v>
      </c>
      <c r="AG264" s="55">
        <v>50</v>
      </c>
      <c r="AH264" s="55">
        <v>0</v>
      </c>
      <c r="AI264" s="55">
        <v>0</v>
      </c>
      <c r="AJ264" s="56">
        <v>0</v>
      </c>
      <c r="AK264" s="55">
        <v>233</v>
      </c>
      <c r="AL264" s="55">
        <v>56.6</v>
      </c>
      <c r="AM264" s="55">
        <v>283</v>
      </c>
      <c r="AN264" s="55">
        <v>1449</v>
      </c>
      <c r="AO264" s="55">
        <v>1449</v>
      </c>
      <c r="AQ264" s="55" t="s">
        <v>64</v>
      </c>
      <c r="AR264" s="55">
        <v>8</v>
      </c>
      <c r="AS264" s="55">
        <v>7</v>
      </c>
      <c r="AT264" s="55">
        <v>100</v>
      </c>
      <c r="AU264" s="55">
        <v>296.125</v>
      </c>
      <c r="AV264" s="55">
        <v>276</v>
      </c>
    </row>
    <row r="265" spans="1:48" x14ac:dyDescent="0.25">
      <c r="A265" s="55">
        <v>42125</v>
      </c>
      <c r="B265" s="68" t="str">
        <f>VLOOKUP(C265,'[2]SU List with Assignment Master'!$F$2:$G$128,2,FALSE)</f>
        <v>South 5</v>
      </c>
      <c r="C265" s="55" t="s">
        <v>100</v>
      </c>
      <c r="D265" s="55">
        <v>460</v>
      </c>
      <c r="E265" s="55" t="s">
        <v>60</v>
      </c>
      <c r="F265" s="55">
        <v>5</v>
      </c>
      <c r="G265" s="55">
        <v>240</v>
      </c>
      <c r="H265" s="55">
        <v>345</v>
      </c>
      <c r="I265" s="55">
        <v>0</v>
      </c>
      <c r="J265" s="56">
        <v>585</v>
      </c>
      <c r="K265" s="59">
        <v>585</v>
      </c>
      <c r="L265" s="55">
        <v>117</v>
      </c>
      <c r="M265" s="59">
        <v>117</v>
      </c>
      <c r="N265" s="55">
        <v>2990</v>
      </c>
      <c r="O265" s="55">
        <v>380.25</v>
      </c>
      <c r="P265" s="55">
        <v>0</v>
      </c>
      <c r="Q265" s="55">
        <v>0</v>
      </c>
      <c r="R265" s="55">
        <v>11.7</v>
      </c>
      <c r="S265" s="55" t="s">
        <v>64</v>
      </c>
      <c r="T265" s="55" t="s">
        <v>63</v>
      </c>
      <c r="U265" s="55">
        <v>391.95</v>
      </c>
      <c r="V265" s="55">
        <v>2598.0500000000002</v>
      </c>
      <c r="W265" s="55">
        <v>2598.0500000000002</v>
      </c>
      <c r="X265" s="55">
        <v>0</v>
      </c>
      <c r="Y265" s="55" t="s">
        <v>64</v>
      </c>
      <c r="Z265" s="55" t="s">
        <v>429</v>
      </c>
      <c r="AA265" s="55">
        <v>1</v>
      </c>
      <c r="AB265" s="55">
        <v>0</v>
      </c>
      <c r="AC265" s="55">
        <v>1</v>
      </c>
      <c r="AD265" s="55" t="s">
        <v>63</v>
      </c>
      <c r="AE265" s="55">
        <v>2</v>
      </c>
      <c r="AF265" s="55">
        <v>0</v>
      </c>
      <c r="AG265" s="55">
        <v>16</v>
      </c>
      <c r="AH265" s="55">
        <v>0</v>
      </c>
      <c r="AI265" s="55">
        <v>0</v>
      </c>
      <c r="AJ265" s="56">
        <v>0</v>
      </c>
      <c r="AK265" s="55">
        <v>9</v>
      </c>
      <c r="AL265" s="55">
        <v>12.5</v>
      </c>
      <c r="AM265" s="55">
        <v>25</v>
      </c>
      <c r="AN265" s="55">
        <v>127</v>
      </c>
      <c r="AO265" s="55">
        <v>127</v>
      </c>
      <c r="AQ265" s="55" t="s">
        <v>64</v>
      </c>
      <c r="AR265" s="55">
        <v>5</v>
      </c>
      <c r="AS265" s="55">
        <v>0</v>
      </c>
      <c r="AT265" s="55">
        <v>100</v>
      </c>
      <c r="AU265" s="55">
        <v>117</v>
      </c>
      <c r="AV265" s="55">
        <v>0</v>
      </c>
    </row>
    <row r="266" spans="1:48" x14ac:dyDescent="0.25">
      <c r="A266" s="55">
        <v>42203</v>
      </c>
      <c r="B266" s="68" t="str">
        <f>VLOOKUP(C266,'[2]SU List with Assignment Master'!$F$2:$G$128,2,FALSE)</f>
        <v>South 5</v>
      </c>
      <c r="C266" s="55" t="s">
        <v>100</v>
      </c>
      <c r="D266" s="55">
        <v>460</v>
      </c>
      <c r="E266" s="55" t="s">
        <v>20</v>
      </c>
      <c r="F266" s="55">
        <v>5</v>
      </c>
      <c r="G266" s="55">
        <v>1440</v>
      </c>
      <c r="H266" s="55">
        <v>120</v>
      </c>
      <c r="I266" s="55">
        <v>15</v>
      </c>
      <c r="J266" s="56">
        <v>1575</v>
      </c>
      <c r="K266" s="59">
        <v>1560</v>
      </c>
      <c r="L266" s="55">
        <v>315</v>
      </c>
      <c r="M266" s="59">
        <v>312</v>
      </c>
      <c r="N266" s="55">
        <v>8060</v>
      </c>
      <c r="O266" s="55">
        <v>1023.75</v>
      </c>
      <c r="P266" s="55">
        <v>0</v>
      </c>
      <c r="Q266" s="55">
        <v>0</v>
      </c>
      <c r="R266" s="55">
        <v>31.5</v>
      </c>
      <c r="S266" s="55" t="s">
        <v>64</v>
      </c>
      <c r="T266" s="55" t="s">
        <v>63</v>
      </c>
      <c r="U266" s="55">
        <v>1055.25</v>
      </c>
      <c r="V266" s="55">
        <v>7004.75</v>
      </c>
      <c r="W266" s="55">
        <v>7004.75</v>
      </c>
      <c r="X266" s="55">
        <v>0</v>
      </c>
      <c r="Y266" s="55" t="s">
        <v>64</v>
      </c>
      <c r="Z266" s="55" t="s">
        <v>430</v>
      </c>
      <c r="AA266" s="55">
        <v>1</v>
      </c>
      <c r="AB266" s="55">
        <v>0</v>
      </c>
      <c r="AC266" s="55">
        <v>1</v>
      </c>
      <c r="AD266" s="55" t="s">
        <v>63</v>
      </c>
      <c r="AE266" s="55">
        <v>3</v>
      </c>
      <c r="AF266" s="55">
        <v>0</v>
      </c>
      <c r="AG266" s="55">
        <v>18</v>
      </c>
      <c r="AH266" s="55">
        <v>0</v>
      </c>
      <c r="AI266" s="55">
        <v>15</v>
      </c>
      <c r="AJ266" s="56">
        <v>15</v>
      </c>
      <c r="AK266" s="55">
        <v>252</v>
      </c>
      <c r="AL266" s="55">
        <v>95</v>
      </c>
      <c r="AM266" s="55">
        <v>285</v>
      </c>
      <c r="AN266" s="55">
        <v>1462</v>
      </c>
      <c r="AO266" s="55">
        <v>1462</v>
      </c>
      <c r="AQ266" s="55" t="s">
        <v>64</v>
      </c>
      <c r="AR266" s="55">
        <v>5</v>
      </c>
      <c r="AS266" s="55">
        <v>5</v>
      </c>
      <c r="AT266" s="55">
        <v>100</v>
      </c>
      <c r="AU266" s="55">
        <v>315</v>
      </c>
      <c r="AV266" s="55">
        <v>288</v>
      </c>
    </row>
    <row r="267" spans="1:48" x14ac:dyDescent="0.25">
      <c r="A267" s="55">
        <v>46282</v>
      </c>
      <c r="B267" s="68" t="str">
        <f>VLOOKUP(C267,'[2]SU List with Assignment Master'!$F$2:$G$128,2,FALSE)</f>
        <v>South 5</v>
      </c>
      <c r="C267" s="55" t="s">
        <v>100</v>
      </c>
      <c r="D267" s="55">
        <v>460</v>
      </c>
      <c r="E267" s="55" t="s">
        <v>21</v>
      </c>
      <c r="F267" s="55">
        <v>3</v>
      </c>
      <c r="G267" s="55">
        <v>660</v>
      </c>
      <c r="H267" s="55">
        <v>263</v>
      </c>
      <c r="I267" s="55">
        <v>4</v>
      </c>
      <c r="J267" s="56">
        <v>927</v>
      </c>
      <c r="K267" s="59">
        <v>923</v>
      </c>
      <c r="L267" s="55">
        <v>309</v>
      </c>
      <c r="M267" s="59">
        <v>307.7</v>
      </c>
      <c r="N267" s="55">
        <v>4745</v>
      </c>
      <c r="O267" s="55">
        <v>602.54999999999995</v>
      </c>
      <c r="P267" s="55">
        <v>0</v>
      </c>
      <c r="Q267" s="55">
        <v>0</v>
      </c>
      <c r="R267" s="55">
        <v>0</v>
      </c>
      <c r="S267" s="55" t="s">
        <v>64</v>
      </c>
      <c r="T267" s="55" t="s">
        <v>64</v>
      </c>
      <c r="U267" s="55">
        <v>602.54999999999995</v>
      </c>
      <c r="V267" s="55">
        <v>4142.45</v>
      </c>
      <c r="W267" s="55">
        <v>4142.45</v>
      </c>
      <c r="X267" s="55">
        <v>0</v>
      </c>
      <c r="Y267" s="55" t="s">
        <v>64</v>
      </c>
      <c r="Z267" s="55" t="s">
        <v>431</v>
      </c>
      <c r="AA267" s="55">
        <v>1</v>
      </c>
      <c r="AB267" s="55">
        <v>0</v>
      </c>
      <c r="AC267" s="55">
        <v>1</v>
      </c>
      <c r="AD267" s="55" t="s">
        <v>63</v>
      </c>
      <c r="AE267" s="55">
        <v>2</v>
      </c>
      <c r="AF267" s="55">
        <v>0</v>
      </c>
      <c r="AG267" s="55">
        <v>12</v>
      </c>
      <c r="AH267" s="55">
        <v>0</v>
      </c>
      <c r="AI267" s="55">
        <v>0</v>
      </c>
      <c r="AJ267" s="56">
        <v>0</v>
      </c>
      <c r="AK267" s="55">
        <v>166</v>
      </c>
      <c r="AL267" s="55">
        <v>89</v>
      </c>
      <c r="AM267" s="55">
        <v>178</v>
      </c>
      <c r="AN267" s="55">
        <v>912</v>
      </c>
      <c r="AO267" s="55">
        <v>912</v>
      </c>
      <c r="AQ267" s="55" t="s">
        <v>64</v>
      </c>
      <c r="AR267" s="55">
        <v>3</v>
      </c>
      <c r="AS267" s="55">
        <v>3</v>
      </c>
      <c r="AT267" s="55">
        <v>100</v>
      </c>
      <c r="AU267" s="55">
        <v>309</v>
      </c>
      <c r="AV267" s="55">
        <v>220</v>
      </c>
    </row>
    <row r="268" spans="1:48" x14ac:dyDescent="0.25">
      <c r="A268" s="55">
        <v>50708</v>
      </c>
      <c r="B268" s="68" t="str">
        <f>VLOOKUP(C268,'[2]SU List with Assignment Master'!$F$2:$G$128,2,FALSE)</f>
        <v>South 5</v>
      </c>
      <c r="C268" s="55" t="s">
        <v>100</v>
      </c>
      <c r="D268" s="55">
        <v>460</v>
      </c>
      <c r="E268" s="55" t="s">
        <v>60</v>
      </c>
      <c r="F268" s="55">
        <v>3</v>
      </c>
      <c r="G268" s="55">
        <v>2724</v>
      </c>
      <c r="H268" s="55">
        <v>1157</v>
      </c>
      <c r="I268" s="55">
        <v>110</v>
      </c>
      <c r="J268" s="56">
        <v>3991</v>
      </c>
      <c r="K268" s="59">
        <v>3881</v>
      </c>
      <c r="L268" s="55">
        <v>1330.3333</v>
      </c>
      <c r="M268" s="59">
        <v>1293.7</v>
      </c>
      <c r="N268" s="55">
        <v>20416</v>
      </c>
      <c r="O268" s="55">
        <v>2594.15</v>
      </c>
      <c r="P268" s="55">
        <v>0</v>
      </c>
      <c r="Q268" s="55">
        <v>0</v>
      </c>
      <c r="R268" s="55">
        <v>79.819999999999993</v>
      </c>
      <c r="S268" s="55" t="s">
        <v>64</v>
      </c>
      <c r="T268" s="55" t="s">
        <v>63</v>
      </c>
      <c r="U268" s="55">
        <v>2673.97</v>
      </c>
      <c r="V268" s="55">
        <v>17742.03</v>
      </c>
      <c r="W268" s="55">
        <v>17742.03</v>
      </c>
      <c r="X268" s="55">
        <v>0</v>
      </c>
      <c r="Y268" s="55" t="s">
        <v>64</v>
      </c>
      <c r="Z268" s="55" t="s">
        <v>432</v>
      </c>
      <c r="AA268" s="55">
        <v>1</v>
      </c>
      <c r="AB268" s="55">
        <v>0</v>
      </c>
      <c r="AC268" s="55">
        <v>1</v>
      </c>
      <c r="AD268" s="55" t="s">
        <v>63</v>
      </c>
      <c r="AE268" s="55">
        <v>2</v>
      </c>
      <c r="AF268" s="55">
        <v>0</v>
      </c>
      <c r="AG268" s="55">
        <v>233</v>
      </c>
      <c r="AH268" s="55">
        <v>0</v>
      </c>
      <c r="AI268" s="55">
        <v>25</v>
      </c>
      <c r="AJ268" s="56">
        <v>25</v>
      </c>
      <c r="AK268" s="55">
        <v>626</v>
      </c>
      <c r="AL268" s="55">
        <v>442</v>
      </c>
      <c r="AM268" s="55">
        <v>884</v>
      </c>
      <c r="AN268" s="55">
        <v>4532</v>
      </c>
      <c r="AO268" s="55">
        <v>4532</v>
      </c>
      <c r="AQ268" s="55" t="s">
        <v>64</v>
      </c>
      <c r="AR268" s="55">
        <v>4</v>
      </c>
      <c r="AS268" s="55">
        <v>5</v>
      </c>
      <c r="AT268" s="55">
        <v>75</v>
      </c>
      <c r="AU268" s="55">
        <v>997.75</v>
      </c>
      <c r="AV268" s="55">
        <v>544.79999999999995</v>
      </c>
    </row>
    <row r="269" spans="1:48" x14ac:dyDescent="0.25">
      <c r="A269" s="55">
        <v>50709</v>
      </c>
      <c r="B269" s="68" t="str">
        <f>VLOOKUP(C269,'[2]SU List with Assignment Master'!$F$2:$G$128,2,FALSE)</f>
        <v>South 5</v>
      </c>
      <c r="C269" s="55" t="s">
        <v>100</v>
      </c>
      <c r="D269" s="55">
        <v>460</v>
      </c>
      <c r="E269" s="55" t="s">
        <v>60</v>
      </c>
      <c r="F269" s="55">
        <v>2</v>
      </c>
      <c r="G269" s="55">
        <v>0</v>
      </c>
      <c r="H269" s="55">
        <v>145</v>
      </c>
      <c r="I269" s="55">
        <v>0</v>
      </c>
      <c r="J269" s="56">
        <v>145</v>
      </c>
      <c r="K269" s="59">
        <v>145</v>
      </c>
      <c r="L269" s="55">
        <v>72.5</v>
      </c>
      <c r="M269" s="59">
        <v>72.5</v>
      </c>
      <c r="N269" s="55">
        <v>742</v>
      </c>
      <c r="O269" s="55">
        <v>94.25</v>
      </c>
      <c r="P269" s="55">
        <v>0</v>
      </c>
      <c r="Q269" s="55">
        <v>0</v>
      </c>
      <c r="R269" s="55">
        <v>0</v>
      </c>
      <c r="S269" s="55" t="s">
        <v>64</v>
      </c>
      <c r="T269" s="55" t="s">
        <v>64</v>
      </c>
      <c r="U269" s="55">
        <v>94.25</v>
      </c>
      <c r="V269" s="55">
        <v>647.75</v>
      </c>
      <c r="W269" s="55">
        <v>647.75</v>
      </c>
      <c r="X269" s="55">
        <v>0</v>
      </c>
      <c r="Y269" s="55" t="s">
        <v>64</v>
      </c>
      <c r="Z269" s="55" t="s">
        <v>433</v>
      </c>
      <c r="AA269" s="55">
        <v>1</v>
      </c>
      <c r="AB269" s="55">
        <v>0</v>
      </c>
      <c r="AC269" s="55">
        <v>1</v>
      </c>
      <c r="AD269" s="55" t="s">
        <v>63</v>
      </c>
      <c r="AE269" s="55">
        <v>0</v>
      </c>
      <c r="AF269" s="55">
        <v>0</v>
      </c>
      <c r="AG269" s="55">
        <v>0</v>
      </c>
      <c r="AH269" s="55">
        <v>0</v>
      </c>
      <c r="AI269" s="55">
        <v>0</v>
      </c>
      <c r="AJ269" s="56">
        <v>0</v>
      </c>
      <c r="AK269" s="55">
        <v>0</v>
      </c>
      <c r="AL269" s="55">
        <v>0</v>
      </c>
      <c r="AM269" s="55">
        <v>0</v>
      </c>
      <c r="AN269" s="55">
        <v>0</v>
      </c>
      <c r="AO269" s="55">
        <v>0</v>
      </c>
      <c r="AP269" s="55">
        <v>0</v>
      </c>
      <c r="AQ269" s="55" t="s">
        <v>64</v>
      </c>
      <c r="AR269" s="55">
        <v>4</v>
      </c>
      <c r="AS269" s="55">
        <v>0</v>
      </c>
      <c r="AT269" s="55">
        <v>50</v>
      </c>
      <c r="AU269" s="55">
        <v>36.25</v>
      </c>
      <c r="AV269" s="55">
        <v>0</v>
      </c>
    </row>
    <row r="270" spans="1:48" x14ac:dyDescent="0.25">
      <c r="A270" s="55">
        <v>51007</v>
      </c>
      <c r="B270" s="68" t="str">
        <f>VLOOKUP(C270,'[2]SU List with Assignment Master'!$F$2:$G$128,2,FALSE)</f>
        <v>South 5</v>
      </c>
      <c r="C270" s="55" t="s">
        <v>100</v>
      </c>
      <c r="D270" s="55">
        <v>460</v>
      </c>
      <c r="E270" s="55" t="s">
        <v>60</v>
      </c>
      <c r="F270" s="55">
        <v>7</v>
      </c>
      <c r="G270" s="55">
        <v>840</v>
      </c>
      <c r="H270" s="55">
        <v>482</v>
      </c>
      <c r="I270" s="55">
        <v>0</v>
      </c>
      <c r="J270" s="56">
        <v>1322</v>
      </c>
      <c r="K270" s="59">
        <v>1322</v>
      </c>
      <c r="L270" s="55">
        <v>188.8571</v>
      </c>
      <c r="M270" s="59">
        <v>188.9</v>
      </c>
      <c r="N270" s="55">
        <v>6753</v>
      </c>
      <c r="O270" s="55">
        <v>859.3</v>
      </c>
      <c r="P270" s="55">
        <v>0</v>
      </c>
      <c r="Q270" s="55">
        <v>0</v>
      </c>
      <c r="R270" s="55">
        <v>26.44</v>
      </c>
      <c r="S270" s="55" t="s">
        <v>64</v>
      </c>
      <c r="T270" s="55" t="s">
        <v>63</v>
      </c>
      <c r="U270" s="55">
        <v>885.74</v>
      </c>
      <c r="V270" s="55">
        <v>5867.26</v>
      </c>
      <c r="W270" s="55">
        <v>5867.26</v>
      </c>
      <c r="X270" s="55">
        <v>0</v>
      </c>
      <c r="Y270" s="55" t="s">
        <v>64</v>
      </c>
      <c r="Z270" s="55" t="s">
        <v>429</v>
      </c>
      <c r="AA270" s="55">
        <v>1</v>
      </c>
      <c r="AB270" s="55">
        <v>0</v>
      </c>
      <c r="AC270" s="55">
        <v>1</v>
      </c>
      <c r="AD270" s="55" t="s">
        <v>63</v>
      </c>
      <c r="AE270" s="55">
        <v>1</v>
      </c>
      <c r="AF270" s="55">
        <v>0</v>
      </c>
      <c r="AG270" s="55">
        <v>7</v>
      </c>
      <c r="AH270" s="55">
        <v>0</v>
      </c>
      <c r="AI270" s="55">
        <v>0</v>
      </c>
      <c r="AJ270" s="56">
        <v>0</v>
      </c>
      <c r="AK270" s="55">
        <v>5</v>
      </c>
      <c r="AL270" s="55">
        <v>12</v>
      </c>
      <c r="AM270" s="55">
        <v>12</v>
      </c>
      <c r="AN270" s="55">
        <v>60</v>
      </c>
      <c r="AO270" s="55">
        <v>60</v>
      </c>
      <c r="AQ270" s="55" t="s">
        <v>64</v>
      </c>
      <c r="AR270" s="55">
        <v>8</v>
      </c>
      <c r="AS270" s="55">
        <v>0</v>
      </c>
      <c r="AT270" s="55">
        <v>87.5</v>
      </c>
      <c r="AU270" s="55">
        <v>165.25</v>
      </c>
      <c r="AV270" s="55">
        <v>0</v>
      </c>
    </row>
    <row r="271" spans="1:48" x14ac:dyDescent="0.25">
      <c r="A271" s="55">
        <v>51008</v>
      </c>
      <c r="B271" s="68" t="str">
        <f>VLOOKUP(C271,'[2]SU List with Assignment Master'!$F$2:$G$128,2,FALSE)</f>
        <v>South 5</v>
      </c>
      <c r="C271" s="55" t="s">
        <v>100</v>
      </c>
      <c r="D271" s="55">
        <v>460</v>
      </c>
      <c r="E271" s="55" t="s">
        <v>60</v>
      </c>
      <c r="F271" s="55">
        <v>1</v>
      </c>
      <c r="G271" s="55">
        <v>0</v>
      </c>
      <c r="H271" s="55">
        <v>406</v>
      </c>
      <c r="I271" s="55">
        <v>4</v>
      </c>
      <c r="J271" s="56">
        <v>410</v>
      </c>
      <c r="K271" s="59">
        <v>406</v>
      </c>
      <c r="L271" s="55">
        <v>410</v>
      </c>
      <c r="M271" s="59">
        <v>406</v>
      </c>
      <c r="N271" s="55">
        <v>2109</v>
      </c>
      <c r="O271" s="55">
        <v>266.5</v>
      </c>
      <c r="P271" s="55">
        <v>0</v>
      </c>
      <c r="Q271" s="55">
        <v>0</v>
      </c>
      <c r="R271" s="55">
        <v>8.1999999999999993</v>
      </c>
      <c r="S271" s="55" t="s">
        <v>64</v>
      </c>
      <c r="T271" s="55" t="s">
        <v>63</v>
      </c>
      <c r="U271" s="55">
        <v>274.7</v>
      </c>
      <c r="V271" s="55">
        <v>1834.3</v>
      </c>
      <c r="W271" s="55">
        <v>1834.3</v>
      </c>
      <c r="X271" s="55">
        <v>0</v>
      </c>
      <c r="Y271" s="55" t="s">
        <v>64</v>
      </c>
      <c r="Z271" s="55" t="s">
        <v>434</v>
      </c>
      <c r="AA271" s="55">
        <v>1</v>
      </c>
      <c r="AB271" s="55">
        <v>0</v>
      </c>
      <c r="AC271" s="55">
        <v>1</v>
      </c>
      <c r="AD271" s="55" t="s">
        <v>63</v>
      </c>
      <c r="AE271" s="55">
        <v>1</v>
      </c>
      <c r="AF271" s="55">
        <v>0</v>
      </c>
      <c r="AG271" s="55">
        <v>12</v>
      </c>
      <c r="AH271" s="55">
        <v>0</v>
      </c>
      <c r="AI271" s="55">
        <v>4</v>
      </c>
      <c r="AJ271" s="56">
        <v>4</v>
      </c>
      <c r="AK271" s="55">
        <v>78</v>
      </c>
      <c r="AL271" s="55">
        <v>94</v>
      </c>
      <c r="AM271" s="55">
        <v>94</v>
      </c>
      <c r="AN271" s="55">
        <v>481</v>
      </c>
      <c r="AO271" s="55">
        <v>481</v>
      </c>
      <c r="AQ271" s="55" t="s">
        <v>64</v>
      </c>
      <c r="AR271" s="55">
        <v>4</v>
      </c>
      <c r="AS271" s="55">
        <v>0</v>
      </c>
      <c r="AT271" s="55">
        <v>25</v>
      </c>
      <c r="AU271" s="55">
        <v>102.5</v>
      </c>
      <c r="AV271" s="55">
        <v>0</v>
      </c>
    </row>
    <row r="272" spans="1:48" x14ac:dyDescent="0.25">
      <c r="A272" s="55">
        <v>51009</v>
      </c>
      <c r="B272" s="68" t="str">
        <f>VLOOKUP(C272,'[2]SU List with Assignment Master'!$F$2:$G$128,2,FALSE)</f>
        <v>South 5</v>
      </c>
      <c r="C272" s="55" t="s">
        <v>100</v>
      </c>
      <c r="D272" s="55">
        <v>460</v>
      </c>
      <c r="E272" s="55" t="s">
        <v>60</v>
      </c>
      <c r="F272" s="55">
        <v>9</v>
      </c>
      <c r="G272" s="55">
        <v>1332</v>
      </c>
      <c r="H272" s="55">
        <v>159</v>
      </c>
      <c r="I272" s="55">
        <v>0</v>
      </c>
      <c r="J272" s="56">
        <v>1491</v>
      </c>
      <c r="K272" s="59">
        <v>1491</v>
      </c>
      <c r="L272" s="55">
        <v>165.66669999999999</v>
      </c>
      <c r="M272" s="59">
        <v>165.7</v>
      </c>
      <c r="N272" s="55">
        <v>7674</v>
      </c>
      <c r="O272" s="55">
        <v>969.15</v>
      </c>
      <c r="P272" s="55">
        <v>0</v>
      </c>
      <c r="Q272" s="55">
        <v>0</v>
      </c>
      <c r="R272" s="55">
        <v>0</v>
      </c>
      <c r="S272" s="55" t="s">
        <v>64</v>
      </c>
      <c r="T272" s="55" t="s">
        <v>64</v>
      </c>
      <c r="U272" s="55">
        <v>969.15</v>
      </c>
      <c r="V272" s="55">
        <v>6704.85</v>
      </c>
      <c r="W272" s="55">
        <v>6704.85</v>
      </c>
      <c r="X272" s="55">
        <v>0</v>
      </c>
      <c r="Y272" s="55" t="s">
        <v>64</v>
      </c>
      <c r="Z272" s="55" t="s">
        <v>435</v>
      </c>
      <c r="AA272" s="55">
        <v>1</v>
      </c>
      <c r="AB272" s="55">
        <v>0</v>
      </c>
      <c r="AC272" s="55">
        <v>1</v>
      </c>
      <c r="AD272" s="55" t="s">
        <v>63</v>
      </c>
      <c r="AE272" s="55">
        <v>3</v>
      </c>
      <c r="AF272" s="55">
        <v>0</v>
      </c>
      <c r="AG272" s="55">
        <v>15</v>
      </c>
      <c r="AH272" s="55">
        <v>0</v>
      </c>
      <c r="AI272" s="55">
        <v>0</v>
      </c>
      <c r="AJ272" s="56">
        <v>0</v>
      </c>
      <c r="AK272" s="55">
        <v>126</v>
      </c>
      <c r="AL272" s="55">
        <v>47</v>
      </c>
      <c r="AM272" s="55">
        <v>141</v>
      </c>
      <c r="AN272" s="55">
        <v>726</v>
      </c>
      <c r="AO272" s="55">
        <v>726</v>
      </c>
      <c r="AQ272" s="55" t="s">
        <v>64</v>
      </c>
      <c r="AR272" s="55">
        <v>9</v>
      </c>
      <c r="AS272" s="55">
        <v>9</v>
      </c>
      <c r="AT272" s="55">
        <v>100</v>
      </c>
      <c r="AU272" s="55">
        <v>165.66669999999999</v>
      </c>
      <c r="AV272" s="55">
        <v>148</v>
      </c>
    </row>
    <row r="273" spans="1:48" x14ac:dyDescent="0.25">
      <c r="A273" s="55">
        <v>90460</v>
      </c>
      <c r="B273" s="68" t="str">
        <f>VLOOKUP(C273,'[2]SU List with Assignment Master'!$F$2:$G$128,2,FALSE)</f>
        <v>South 5</v>
      </c>
      <c r="C273" s="55" t="s">
        <v>100</v>
      </c>
      <c r="D273" s="55">
        <v>460</v>
      </c>
      <c r="E273" s="55" t="s">
        <v>202</v>
      </c>
      <c r="F273" s="55">
        <v>0</v>
      </c>
      <c r="G273" s="55">
        <v>0</v>
      </c>
      <c r="H273" s="55">
        <v>0</v>
      </c>
      <c r="I273" s="55">
        <v>0</v>
      </c>
      <c r="J273" s="56">
        <v>0</v>
      </c>
      <c r="K273" s="59">
        <v>0</v>
      </c>
      <c r="L273" s="55">
        <v>0</v>
      </c>
      <c r="M273" s="59" t="e">
        <v>#DIV/0!</v>
      </c>
      <c r="N273" s="55">
        <v>0</v>
      </c>
      <c r="O273" s="55">
        <v>0</v>
      </c>
      <c r="P273" s="55">
        <v>0</v>
      </c>
      <c r="Q273" s="55">
        <v>0</v>
      </c>
      <c r="R273" s="55">
        <v>0</v>
      </c>
      <c r="S273" s="55" t="s">
        <v>63</v>
      </c>
      <c r="T273" s="55" t="s">
        <v>64</v>
      </c>
      <c r="U273" s="55">
        <v>0</v>
      </c>
      <c r="V273" s="55">
        <v>0</v>
      </c>
      <c r="W273" s="55">
        <v>0</v>
      </c>
      <c r="X273" s="55">
        <v>0</v>
      </c>
      <c r="Y273" s="55" t="s">
        <v>64</v>
      </c>
      <c r="AA273" s="55">
        <v>0</v>
      </c>
      <c r="AB273" s="55">
        <v>1</v>
      </c>
      <c r="AC273" s="55">
        <v>1</v>
      </c>
      <c r="AD273" s="55" t="s">
        <v>63</v>
      </c>
      <c r="AE273" s="55">
        <v>0</v>
      </c>
      <c r="AF273" s="55">
        <v>0</v>
      </c>
      <c r="AG273" s="55">
        <v>0</v>
      </c>
      <c r="AH273" s="55">
        <v>0</v>
      </c>
      <c r="AI273" s="55">
        <v>0</v>
      </c>
      <c r="AJ273" s="56">
        <v>0</v>
      </c>
      <c r="AK273" s="55">
        <v>0</v>
      </c>
      <c r="AL273" s="55">
        <v>0</v>
      </c>
      <c r="AM273" s="55">
        <v>0</v>
      </c>
      <c r="AN273" s="55">
        <v>0</v>
      </c>
      <c r="AO273" s="55">
        <v>0</v>
      </c>
      <c r="AQ273" s="55" t="s">
        <v>64</v>
      </c>
      <c r="AR273" s="55">
        <v>2</v>
      </c>
      <c r="AS273" s="55">
        <v>0</v>
      </c>
      <c r="AT273" s="55">
        <v>0</v>
      </c>
      <c r="AU273" s="55">
        <v>0</v>
      </c>
      <c r="AV273" s="55">
        <v>0</v>
      </c>
    </row>
    <row r="274" spans="1:48" x14ac:dyDescent="0.25">
      <c r="A274" s="55">
        <v>30000</v>
      </c>
      <c r="B274" s="68" t="str">
        <f>VLOOKUP(C274,'[2]SU List with Assignment Master'!$F$2:$G$128,2,FALSE)</f>
        <v>North 3</v>
      </c>
      <c r="C274" s="55" t="s">
        <v>99</v>
      </c>
      <c r="D274" s="55">
        <v>290</v>
      </c>
      <c r="E274" s="55" t="s">
        <v>60</v>
      </c>
      <c r="F274" s="55">
        <v>1</v>
      </c>
      <c r="G274" s="55">
        <v>396</v>
      </c>
      <c r="H274" s="55">
        <v>336</v>
      </c>
      <c r="I274" s="55">
        <v>0</v>
      </c>
      <c r="J274" s="56">
        <v>732</v>
      </c>
      <c r="K274" s="59">
        <v>732</v>
      </c>
      <c r="L274" s="55">
        <v>732</v>
      </c>
      <c r="M274" s="59">
        <v>732</v>
      </c>
      <c r="N274" s="55">
        <v>3749</v>
      </c>
      <c r="O274" s="55">
        <v>475.8</v>
      </c>
      <c r="P274" s="55">
        <v>0</v>
      </c>
      <c r="Q274" s="55">
        <v>0</v>
      </c>
      <c r="R274" s="55">
        <v>14.64</v>
      </c>
      <c r="S274" s="55" t="s">
        <v>64</v>
      </c>
      <c r="T274" s="55" t="s">
        <v>63</v>
      </c>
      <c r="U274" s="55">
        <v>490.44</v>
      </c>
      <c r="V274" s="55">
        <v>3258.56</v>
      </c>
      <c r="W274" s="55">
        <v>3258.56</v>
      </c>
      <c r="X274" s="55">
        <v>0</v>
      </c>
      <c r="Y274" s="55" t="s">
        <v>64</v>
      </c>
      <c r="Z274" s="55" t="s">
        <v>436</v>
      </c>
      <c r="AA274" s="55">
        <v>1</v>
      </c>
      <c r="AB274" s="55">
        <v>0</v>
      </c>
      <c r="AC274" s="55">
        <v>1</v>
      </c>
      <c r="AD274" s="55" t="s">
        <v>63</v>
      </c>
      <c r="AE274" s="55">
        <v>1</v>
      </c>
      <c r="AF274" s="55">
        <v>0</v>
      </c>
      <c r="AG274" s="55">
        <v>8</v>
      </c>
      <c r="AH274" s="55">
        <v>0</v>
      </c>
      <c r="AI274" s="55">
        <v>0</v>
      </c>
      <c r="AJ274" s="56">
        <v>0</v>
      </c>
      <c r="AK274" s="55">
        <v>0</v>
      </c>
      <c r="AL274" s="55">
        <v>8</v>
      </c>
      <c r="AM274" s="55">
        <v>8</v>
      </c>
      <c r="AN274" s="55">
        <v>41</v>
      </c>
      <c r="AO274" s="55">
        <v>41</v>
      </c>
      <c r="AP274" s="55">
        <v>0</v>
      </c>
      <c r="AQ274" s="55" t="s">
        <v>64</v>
      </c>
      <c r="AR274" s="55">
        <v>3</v>
      </c>
      <c r="AS274" s="55">
        <v>1</v>
      </c>
      <c r="AT274" s="55">
        <v>33.333333333333343</v>
      </c>
      <c r="AU274" s="55">
        <v>244</v>
      </c>
      <c r="AV274" s="55">
        <v>396</v>
      </c>
    </row>
    <row r="275" spans="1:48" x14ac:dyDescent="0.25">
      <c r="A275" s="55">
        <v>30217</v>
      </c>
      <c r="B275" s="68" t="str">
        <f>VLOOKUP(C275,'[2]SU List with Assignment Master'!$F$2:$G$128,2,FALSE)</f>
        <v>North 3</v>
      </c>
      <c r="C275" s="55" t="s">
        <v>99</v>
      </c>
      <c r="D275" s="55">
        <v>290</v>
      </c>
      <c r="E275" s="55" t="s">
        <v>24</v>
      </c>
      <c r="F275" s="55">
        <v>3</v>
      </c>
      <c r="G275" s="55">
        <v>636</v>
      </c>
      <c r="H275" s="55">
        <v>60</v>
      </c>
      <c r="I275" s="55">
        <v>2</v>
      </c>
      <c r="J275" s="56">
        <v>698</v>
      </c>
      <c r="K275" s="59">
        <v>696</v>
      </c>
      <c r="L275" s="55">
        <v>232.66669999999999</v>
      </c>
      <c r="M275" s="59">
        <v>232</v>
      </c>
      <c r="N275" s="55">
        <v>3567</v>
      </c>
      <c r="O275" s="55">
        <v>453.7</v>
      </c>
      <c r="P275" s="55">
        <v>0</v>
      </c>
      <c r="Q275" s="55">
        <v>0</v>
      </c>
      <c r="R275" s="55">
        <v>13.96</v>
      </c>
      <c r="S275" s="55" t="s">
        <v>64</v>
      </c>
      <c r="T275" s="55" t="s">
        <v>63</v>
      </c>
      <c r="U275" s="55">
        <v>467.66</v>
      </c>
      <c r="V275" s="55">
        <v>3099.34</v>
      </c>
      <c r="W275" s="55">
        <v>3099.34</v>
      </c>
      <c r="X275" s="55">
        <v>0</v>
      </c>
      <c r="Y275" s="55" t="s">
        <v>64</v>
      </c>
      <c r="Z275" s="55" t="s">
        <v>437</v>
      </c>
      <c r="AA275" s="55">
        <v>1</v>
      </c>
      <c r="AB275" s="55">
        <v>0</v>
      </c>
      <c r="AC275" s="55">
        <v>1</v>
      </c>
      <c r="AD275" s="55" t="s">
        <v>63</v>
      </c>
      <c r="AE275" s="55">
        <v>2</v>
      </c>
      <c r="AF275" s="55">
        <v>0</v>
      </c>
      <c r="AG275" s="55">
        <v>0</v>
      </c>
      <c r="AH275" s="55">
        <v>0</v>
      </c>
      <c r="AI275" s="55">
        <v>2</v>
      </c>
      <c r="AJ275" s="56">
        <v>2</v>
      </c>
      <c r="AK275" s="55">
        <v>53</v>
      </c>
      <c r="AL275" s="55">
        <v>27.5</v>
      </c>
      <c r="AM275" s="55">
        <v>55</v>
      </c>
      <c r="AN275" s="55">
        <v>277</v>
      </c>
      <c r="AO275" s="55">
        <v>277</v>
      </c>
      <c r="AQ275" s="55" t="s">
        <v>64</v>
      </c>
      <c r="AR275" s="55">
        <v>6</v>
      </c>
      <c r="AS275" s="55">
        <v>2</v>
      </c>
      <c r="AT275" s="55">
        <v>50</v>
      </c>
      <c r="AU275" s="55">
        <v>116.33329999999999</v>
      </c>
      <c r="AV275" s="55">
        <v>318</v>
      </c>
    </row>
    <row r="276" spans="1:48" x14ac:dyDescent="0.25">
      <c r="A276" s="55">
        <v>30291</v>
      </c>
      <c r="B276" s="68" t="str">
        <f>VLOOKUP(C276,'[2]SU List with Assignment Master'!$F$2:$G$128,2,FALSE)</f>
        <v>North 3</v>
      </c>
      <c r="C276" s="55" t="s">
        <v>99</v>
      </c>
      <c r="D276" s="55">
        <v>290</v>
      </c>
      <c r="E276" s="55" t="s">
        <v>21</v>
      </c>
      <c r="F276" s="55">
        <v>3</v>
      </c>
      <c r="G276" s="55">
        <v>108</v>
      </c>
      <c r="H276" s="55">
        <v>56</v>
      </c>
      <c r="I276" s="55">
        <v>0</v>
      </c>
      <c r="J276" s="56">
        <v>164</v>
      </c>
      <c r="K276" s="59">
        <v>164</v>
      </c>
      <c r="L276" s="55">
        <v>54.666699999999999</v>
      </c>
      <c r="M276" s="59">
        <v>54.7</v>
      </c>
      <c r="N276" s="55">
        <v>852</v>
      </c>
      <c r="O276" s="55">
        <v>106.6</v>
      </c>
      <c r="P276" s="55">
        <v>0</v>
      </c>
      <c r="Q276" s="55">
        <v>0</v>
      </c>
      <c r="R276" s="55">
        <v>3.28</v>
      </c>
      <c r="S276" s="55" t="s">
        <v>64</v>
      </c>
      <c r="T276" s="55" t="s">
        <v>63</v>
      </c>
      <c r="U276" s="55">
        <v>109.88</v>
      </c>
      <c r="V276" s="55">
        <v>742.12</v>
      </c>
      <c r="W276" s="55">
        <v>742.12</v>
      </c>
      <c r="X276" s="55">
        <v>0</v>
      </c>
      <c r="Y276" s="55" t="s">
        <v>64</v>
      </c>
      <c r="Z276" s="55" t="s">
        <v>438</v>
      </c>
      <c r="AA276" s="55">
        <v>1</v>
      </c>
      <c r="AB276" s="55">
        <v>0</v>
      </c>
      <c r="AC276" s="55">
        <v>1</v>
      </c>
      <c r="AD276" s="55" t="s">
        <v>63</v>
      </c>
      <c r="AE276" s="55">
        <v>2</v>
      </c>
      <c r="AF276" s="55">
        <v>0</v>
      </c>
      <c r="AG276" s="55">
        <v>0</v>
      </c>
      <c r="AH276" s="55">
        <v>0</v>
      </c>
      <c r="AI276" s="55">
        <v>0</v>
      </c>
      <c r="AJ276" s="56">
        <v>0</v>
      </c>
      <c r="AK276" s="55">
        <v>33</v>
      </c>
      <c r="AL276" s="55">
        <v>16.5</v>
      </c>
      <c r="AM276" s="55">
        <v>33</v>
      </c>
      <c r="AN276" s="55">
        <v>173</v>
      </c>
      <c r="AO276" s="55">
        <v>173</v>
      </c>
      <c r="AP276" s="55">
        <v>0</v>
      </c>
      <c r="AQ276" s="55" t="s">
        <v>64</v>
      </c>
      <c r="AR276" s="55">
        <v>3</v>
      </c>
      <c r="AS276" s="55">
        <v>2</v>
      </c>
      <c r="AT276" s="55">
        <v>100</v>
      </c>
      <c r="AU276" s="55">
        <v>54.666699999999999</v>
      </c>
      <c r="AV276" s="55">
        <v>54</v>
      </c>
    </row>
    <row r="277" spans="1:48" x14ac:dyDescent="0.25">
      <c r="A277" s="55">
        <v>30471</v>
      </c>
      <c r="B277" s="68" t="str">
        <f>VLOOKUP(C277,'[2]SU List with Assignment Master'!$F$2:$G$128,2,FALSE)</f>
        <v>North 3</v>
      </c>
      <c r="C277" s="55" t="s">
        <v>99</v>
      </c>
      <c r="D277" s="55">
        <v>290</v>
      </c>
      <c r="E277" s="55" t="s">
        <v>60</v>
      </c>
      <c r="F277" s="55">
        <v>2</v>
      </c>
      <c r="G277" s="55">
        <v>372</v>
      </c>
      <c r="H277" s="55">
        <v>-24</v>
      </c>
      <c r="I277" s="55">
        <v>0</v>
      </c>
      <c r="J277" s="56">
        <v>348</v>
      </c>
      <c r="K277" s="59">
        <v>348</v>
      </c>
      <c r="L277" s="55">
        <v>174</v>
      </c>
      <c r="M277" s="59">
        <v>174</v>
      </c>
      <c r="N277" s="55">
        <v>1776</v>
      </c>
      <c r="O277" s="55">
        <v>226.2</v>
      </c>
      <c r="P277" s="55">
        <v>0</v>
      </c>
      <c r="Q277" s="55">
        <v>0</v>
      </c>
      <c r="R277" s="55">
        <v>6.96</v>
      </c>
      <c r="S277" s="55" t="s">
        <v>64</v>
      </c>
      <c r="T277" s="55" t="s">
        <v>63</v>
      </c>
      <c r="U277" s="55">
        <v>233.16</v>
      </c>
      <c r="V277" s="55">
        <v>1542.84</v>
      </c>
      <c r="W277" s="55">
        <v>1542.84</v>
      </c>
      <c r="X277" s="55">
        <v>0</v>
      </c>
      <c r="Y277" s="55" t="s">
        <v>64</v>
      </c>
      <c r="Z277" s="55" t="s">
        <v>439</v>
      </c>
      <c r="AA277" s="55">
        <v>1</v>
      </c>
      <c r="AB277" s="55">
        <v>0</v>
      </c>
      <c r="AC277" s="55">
        <v>1</v>
      </c>
      <c r="AD277" s="55" t="s">
        <v>63</v>
      </c>
      <c r="AE277" s="55">
        <v>1</v>
      </c>
      <c r="AF277" s="55">
        <v>0</v>
      </c>
      <c r="AG277" s="55">
        <v>0</v>
      </c>
      <c r="AH277" s="55">
        <v>0</v>
      </c>
      <c r="AI277" s="55">
        <v>0</v>
      </c>
      <c r="AJ277" s="56">
        <v>0</v>
      </c>
      <c r="AK277" s="55">
        <v>66</v>
      </c>
      <c r="AL277" s="55">
        <v>66</v>
      </c>
      <c r="AM277" s="55">
        <v>66</v>
      </c>
      <c r="AN277" s="55">
        <v>331</v>
      </c>
      <c r="AO277" s="55">
        <v>331</v>
      </c>
      <c r="AQ277" s="55" t="s">
        <v>64</v>
      </c>
      <c r="AR277" s="55">
        <v>3</v>
      </c>
      <c r="AS277" s="55">
        <v>2</v>
      </c>
      <c r="AT277" s="55">
        <v>66.666666666666671</v>
      </c>
      <c r="AU277" s="55">
        <v>116</v>
      </c>
      <c r="AV277" s="55">
        <v>186</v>
      </c>
    </row>
    <row r="278" spans="1:48" x14ac:dyDescent="0.25">
      <c r="A278" s="55">
        <v>30558</v>
      </c>
      <c r="B278" s="68" t="str">
        <f>VLOOKUP(C278,'[2]SU List with Assignment Master'!$F$2:$G$128,2,FALSE)</f>
        <v>North 3</v>
      </c>
      <c r="C278" s="55" t="s">
        <v>99</v>
      </c>
      <c r="D278" s="55">
        <v>290</v>
      </c>
      <c r="E278" s="55" t="s">
        <v>18</v>
      </c>
      <c r="F278" s="55">
        <v>7</v>
      </c>
      <c r="G278" s="55">
        <v>2688</v>
      </c>
      <c r="H278" s="55">
        <v>998</v>
      </c>
      <c r="I278" s="55">
        <v>13</v>
      </c>
      <c r="J278" s="56">
        <v>3699</v>
      </c>
      <c r="K278" s="59">
        <v>3686</v>
      </c>
      <c r="L278" s="55">
        <v>528.42859999999996</v>
      </c>
      <c r="M278" s="59">
        <v>526.6</v>
      </c>
      <c r="N278" s="55">
        <v>18863</v>
      </c>
      <c r="O278" s="55">
        <v>2404.35</v>
      </c>
      <c r="P278" s="55">
        <v>0</v>
      </c>
      <c r="Q278" s="55">
        <v>0</v>
      </c>
      <c r="R278" s="55">
        <v>73.98</v>
      </c>
      <c r="S278" s="55" t="s">
        <v>64</v>
      </c>
      <c r="T278" s="55" t="s">
        <v>63</v>
      </c>
      <c r="U278" s="55">
        <v>2478.33</v>
      </c>
      <c r="V278" s="55">
        <v>16384.669999999998</v>
      </c>
      <c r="W278" s="55">
        <v>16384.669999999998</v>
      </c>
      <c r="X278" s="55">
        <v>0</v>
      </c>
      <c r="Y278" s="55" t="s">
        <v>64</v>
      </c>
      <c r="Z278" s="55" t="s">
        <v>440</v>
      </c>
      <c r="AA278" s="55">
        <v>1</v>
      </c>
      <c r="AB278" s="55">
        <v>0</v>
      </c>
      <c r="AC278" s="55">
        <v>1</v>
      </c>
      <c r="AD278" s="55" t="s">
        <v>63</v>
      </c>
      <c r="AE278" s="55">
        <v>3</v>
      </c>
      <c r="AF278" s="55">
        <v>0</v>
      </c>
      <c r="AG278" s="55">
        <v>85</v>
      </c>
      <c r="AH278" s="55">
        <v>0</v>
      </c>
      <c r="AI278" s="55">
        <v>8</v>
      </c>
      <c r="AJ278" s="56">
        <v>8</v>
      </c>
      <c r="AK278" s="55">
        <v>414</v>
      </c>
      <c r="AL278" s="55">
        <v>169</v>
      </c>
      <c r="AM278" s="55">
        <v>507</v>
      </c>
      <c r="AN278" s="55">
        <v>2595</v>
      </c>
      <c r="AO278" s="55">
        <v>2595</v>
      </c>
      <c r="AQ278" s="55" t="s">
        <v>64</v>
      </c>
      <c r="AR278" s="55">
        <v>8</v>
      </c>
      <c r="AS278" s="55">
        <v>6</v>
      </c>
      <c r="AT278" s="55">
        <v>87.5</v>
      </c>
      <c r="AU278" s="55">
        <v>462.375</v>
      </c>
      <c r="AV278" s="55">
        <v>448</v>
      </c>
    </row>
    <row r="279" spans="1:48" x14ac:dyDescent="0.25">
      <c r="A279" s="55">
        <v>30694</v>
      </c>
      <c r="B279" s="68" t="str">
        <f>VLOOKUP(C279,'[2]SU List with Assignment Master'!$F$2:$G$128,2,FALSE)</f>
        <v>North 3</v>
      </c>
      <c r="C279" s="55" t="s">
        <v>99</v>
      </c>
      <c r="D279" s="55">
        <v>290</v>
      </c>
      <c r="E279" s="55" t="s">
        <v>18</v>
      </c>
      <c r="F279" s="55">
        <v>8</v>
      </c>
      <c r="G279" s="55">
        <v>1584</v>
      </c>
      <c r="H279" s="55">
        <v>436</v>
      </c>
      <c r="I279" s="55">
        <v>21</v>
      </c>
      <c r="J279" s="56">
        <v>2041</v>
      </c>
      <c r="K279" s="59">
        <v>2020</v>
      </c>
      <c r="L279" s="55">
        <v>255.125</v>
      </c>
      <c r="M279" s="59">
        <v>252.5</v>
      </c>
      <c r="N279" s="55">
        <v>10434</v>
      </c>
      <c r="O279" s="55">
        <v>1326.65</v>
      </c>
      <c r="P279" s="55">
        <v>0</v>
      </c>
      <c r="Q279" s="55">
        <v>0</v>
      </c>
      <c r="R279" s="55">
        <v>40.82</v>
      </c>
      <c r="S279" s="55" t="s">
        <v>64</v>
      </c>
      <c r="T279" s="55" t="s">
        <v>63</v>
      </c>
      <c r="U279" s="55">
        <v>1367.47</v>
      </c>
      <c r="V279" s="55">
        <v>9066.5300000000007</v>
      </c>
      <c r="W279" s="55">
        <v>9066.5300000000007</v>
      </c>
      <c r="X279" s="55">
        <v>0</v>
      </c>
      <c r="Y279" s="55" t="s">
        <v>64</v>
      </c>
      <c r="Z279" s="55" t="s">
        <v>441</v>
      </c>
      <c r="AA279" s="55">
        <v>1</v>
      </c>
      <c r="AB279" s="55">
        <v>0</v>
      </c>
      <c r="AC279" s="55">
        <v>1</v>
      </c>
      <c r="AD279" s="55" t="s">
        <v>63</v>
      </c>
      <c r="AE279" s="55">
        <v>3</v>
      </c>
      <c r="AF279" s="55">
        <v>0</v>
      </c>
      <c r="AG279" s="55">
        <v>27</v>
      </c>
      <c r="AH279" s="55">
        <v>0</v>
      </c>
      <c r="AI279" s="55">
        <v>21</v>
      </c>
      <c r="AJ279" s="56">
        <v>21</v>
      </c>
      <c r="AK279" s="55">
        <v>157</v>
      </c>
      <c r="AL279" s="55">
        <v>68.333299999999994</v>
      </c>
      <c r="AM279" s="55">
        <v>205</v>
      </c>
      <c r="AN279" s="55">
        <v>1041</v>
      </c>
      <c r="AO279" s="55">
        <v>1041</v>
      </c>
      <c r="AQ279" s="55" t="s">
        <v>64</v>
      </c>
      <c r="AR279" s="55">
        <v>11</v>
      </c>
      <c r="AS279" s="55">
        <v>8</v>
      </c>
      <c r="AT279" s="55">
        <v>72.727272727272734</v>
      </c>
      <c r="AU279" s="55">
        <v>185.5455</v>
      </c>
      <c r="AV279" s="55">
        <v>198</v>
      </c>
    </row>
    <row r="280" spans="1:48" x14ac:dyDescent="0.25">
      <c r="A280" s="55">
        <v>30971</v>
      </c>
      <c r="B280" s="68" t="str">
        <f>VLOOKUP(C280,'[2]SU List with Assignment Master'!$F$2:$G$128,2,FALSE)</f>
        <v>North 3</v>
      </c>
      <c r="C280" s="55" t="s">
        <v>99</v>
      </c>
      <c r="D280" s="55">
        <v>290</v>
      </c>
      <c r="E280" s="55" t="s">
        <v>20</v>
      </c>
      <c r="F280" s="55">
        <v>8</v>
      </c>
      <c r="G280" s="55">
        <v>1116</v>
      </c>
      <c r="H280" s="55">
        <v>-20</v>
      </c>
      <c r="I280" s="55">
        <v>10</v>
      </c>
      <c r="J280" s="56">
        <v>1106</v>
      </c>
      <c r="K280" s="59">
        <v>1096</v>
      </c>
      <c r="L280" s="55">
        <v>138.25</v>
      </c>
      <c r="M280" s="59">
        <v>137</v>
      </c>
      <c r="N280" s="55">
        <v>5704</v>
      </c>
      <c r="O280" s="55">
        <v>718.9</v>
      </c>
      <c r="P280" s="55">
        <v>0</v>
      </c>
      <c r="Q280" s="55">
        <v>0</v>
      </c>
      <c r="R280" s="55">
        <v>22.12</v>
      </c>
      <c r="S280" s="55" t="s">
        <v>64</v>
      </c>
      <c r="T280" s="55" t="s">
        <v>63</v>
      </c>
      <c r="U280" s="55">
        <v>741.02</v>
      </c>
      <c r="V280" s="55">
        <v>4962.9799999999996</v>
      </c>
      <c r="W280" s="55">
        <v>4962.9799999999996</v>
      </c>
      <c r="X280" s="55">
        <v>0</v>
      </c>
      <c r="Y280" s="55" t="s">
        <v>64</v>
      </c>
      <c r="Z280" s="55" t="s">
        <v>442</v>
      </c>
      <c r="AA280" s="55">
        <v>1</v>
      </c>
      <c r="AB280" s="55">
        <v>0</v>
      </c>
      <c r="AC280" s="55">
        <v>1</v>
      </c>
      <c r="AD280" s="55" t="s">
        <v>63</v>
      </c>
      <c r="AE280" s="55">
        <v>3</v>
      </c>
      <c r="AF280" s="55">
        <v>0</v>
      </c>
      <c r="AG280" s="55">
        <v>10</v>
      </c>
      <c r="AH280" s="55">
        <v>0</v>
      </c>
      <c r="AI280" s="55">
        <v>10</v>
      </c>
      <c r="AJ280" s="56">
        <v>10</v>
      </c>
      <c r="AK280" s="55">
        <v>110</v>
      </c>
      <c r="AL280" s="55">
        <v>43.333300000000001</v>
      </c>
      <c r="AM280" s="55">
        <v>130</v>
      </c>
      <c r="AN280" s="55">
        <v>669</v>
      </c>
      <c r="AO280" s="55">
        <v>669</v>
      </c>
      <c r="AQ280" s="55" t="s">
        <v>64</v>
      </c>
      <c r="AR280" s="55">
        <v>11</v>
      </c>
      <c r="AS280" s="55">
        <v>4</v>
      </c>
      <c r="AT280" s="55">
        <v>72.727272727272734</v>
      </c>
      <c r="AU280" s="55">
        <v>100.5455</v>
      </c>
      <c r="AV280" s="55">
        <v>279</v>
      </c>
    </row>
    <row r="281" spans="1:48" x14ac:dyDescent="0.25">
      <c r="A281" s="55">
        <v>30984</v>
      </c>
      <c r="B281" s="68" t="str">
        <f>VLOOKUP(C281,'[2]SU List with Assignment Master'!$F$2:$G$128,2,FALSE)</f>
        <v>North 3</v>
      </c>
      <c r="C281" s="55" t="s">
        <v>99</v>
      </c>
      <c r="D281" s="55">
        <v>290</v>
      </c>
      <c r="E281" s="55" t="s">
        <v>60</v>
      </c>
      <c r="F281" s="55">
        <v>4</v>
      </c>
      <c r="G281" s="55">
        <v>492</v>
      </c>
      <c r="H281" s="55">
        <v>49</v>
      </c>
      <c r="I281" s="55">
        <v>0</v>
      </c>
      <c r="J281" s="56">
        <v>541</v>
      </c>
      <c r="K281" s="59">
        <v>541</v>
      </c>
      <c r="L281" s="55">
        <v>135.25</v>
      </c>
      <c r="M281" s="59">
        <v>135.30000000000001</v>
      </c>
      <c r="N281" s="55">
        <v>2758</v>
      </c>
      <c r="O281" s="55">
        <v>351.65</v>
      </c>
      <c r="P281" s="55">
        <v>0</v>
      </c>
      <c r="Q281" s="55">
        <v>0</v>
      </c>
      <c r="R281" s="55">
        <v>0</v>
      </c>
      <c r="S281" s="55" t="s">
        <v>64</v>
      </c>
      <c r="T281" s="55" t="s">
        <v>64</v>
      </c>
      <c r="U281" s="55">
        <v>351.65</v>
      </c>
      <c r="V281" s="55">
        <v>2406.35</v>
      </c>
      <c r="W281" s="55">
        <v>2406.35</v>
      </c>
      <c r="X281" s="55">
        <v>0</v>
      </c>
      <c r="Y281" s="55" t="s">
        <v>64</v>
      </c>
      <c r="Z281" s="55" t="s">
        <v>443</v>
      </c>
      <c r="AA281" s="55">
        <v>1</v>
      </c>
      <c r="AB281" s="55">
        <v>0</v>
      </c>
      <c r="AC281" s="55">
        <v>1</v>
      </c>
      <c r="AD281" s="55" t="s">
        <v>63</v>
      </c>
      <c r="AE281" s="55">
        <v>1</v>
      </c>
      <c r="AF281" s="55">
        <v>0</v>
      </c>
      <c r="AG281" s="55">
        <v>8</v>
      </c>
      <c r="AH281" s="55">
        <v>0</v>
      </c>
      <c r="AI281" s="55">
        <v>0</v>
      </c>
      <c r="AJ281" s="56">
        <v>0</v>
      </c>
      <c r="AK281" s="55">
        <v>0</v>
      </c>
      <c r="AL281" s="55">
        <v>8</v>
      </c>
      <c r="AM281" s="55">
        <v>8</v>
      </c>
      <c r="AN281" s="55">
        <v>40</v>
      </c>
      <c r="AO281" s="55">
        <v>40</v>
      </c>
      <c r="AQ281" s="55" t="s">
        <v>64</v>
      </c>
      <c r="AR281" s="55">
        <v>4</v>
      </c>
      <c r="AS281" s="55">
        <v>4</v>
      </c>
      <c r="AT281" s="55">
        <v>100</v>
      </c>
      <c r="AU281" s="55">
        <v>135.25</v>
      </c>
      <c r="AV281" s="55">
        <v>123</v>
      </c>
    </row>
    <row r="282" spans="1:48" x14ac:dyDescent="0.25">
      <c r="A282" s="55">
        <v>31025</v>
      </c>
      <c r="B282" s="68" t="str">
        <f>VLOOKUP(C282,'[2]SU List with Assignment Master'!$F$2:$G$128,2,FALSE)</f>
        <v>North 3</v>
      </c>
      <c r="C282" s="55" t="s">
        <v>99</v>
      </c>
      <c r="D282" s="55">
        <v>290</v>
      </c>
      <c r="E282" s="55" t="s">
        <v>20</v>
      </c>
      <c r="F282" s="55">
        <v>10</v>
      </c>
      <c r="G282" s="55">
        <v>1968</v>
      </c>
      <c r="H282" s="55">
        <v>2035</v>
      </c>
      <c r="I282" s="55">
        <v>11</v>
      </c>
      <c r="J282" s="56">
        <v>4014</v>
      </c>
      <c r="K282" s="59">
        <v>4003</v>
      </c>
      <c r="L282" s="55">
        <v>401.4</v>
      </c>
      <c r="M282" s="59">
        <v>400.3</v>
      </c>
      <c r="N282" s="55">
        <v>20506</v>
      </c>
      <c r="O282" s="55">
        <v>2609.1</v>
      </c>
      <c r="P282" s="55">
        <v>0</v>
      </c>
      <c r="Q282" s="55">
        <v>0</v>
      </c>
      <c r="R282" s="55">
        <v>80.28</v>
      </c>
      <c r="S282" s="55" t="s">
        <v>64</v>
      </c>
      <c r="T282" s="55" t="s">
        <v>63</v>
      </c>
      <c r="U282" s="55">
        <v>2689.38</v>
      </c>
      <c r="V282" s="55">
        <v>17816.62</v>
      </c>
      <c r="W282" s="55">
        <v>17816.62</v>
      </c>
      <c r="X282" s="55">
        <v>0</v>
      </c>
      <c r="Y282" s="55" t="s">
        <v>64</v>
      </c>
      <c r="Z282" s="55" t="s">
        <v>444</v>
      </c>
      <c r="AA282" s="55">
        <v>1</v>
      </c>
      <c r="AB282" s="55">
        <v>0</v>
      </c>
      <c r="AC282" s="55">
        <v>1</v>
      </c>
      <c r="AD282" s="55" t="s">
        <v>63</v>
      </c>
      <c r="AE282" s="55">
        <v>6</v>
      </c>
      <c r="AF282" s="55">
        <v>0</v>
      </c>
      <c r="AG282" s="55">
        <v>83</v>
      </c>
      <c r="AH282" s="55">
        <v>0</v>
      </c>
      <c r="AI282" s="55">
        <v>11</v>
      </c>
      <c r="AJ282" s="56">
        <v>11</v>
      </c>
      <c r="AK282" s="55">
        <v>402</v>
      </c>
      <c r="AL282" s="55">
        <v>82.666700000000006</v>
      </c>
      <c r="AM282" s="55">
        <v>496</v>
      </c>
      <c r="AN282" s="55">
        <v>2539</v>
      </c>
      <c r="AO282" s="55">
        <v>2539</v>
      </c>
      <c r="AQ282" s="55" t="s">
        <v>64</v>
      </c>
      <c r="AR282" s="55">
        <v>11</v>
      </c>
      <c r="AS282" s="55">
        <v>7</v>
      </c>
      <c r="AT282" s="55">
        <v>90.909090909090907</v>
      </c>
      <c r="AU282" s="55">
        <v>364.90910000000002</v>
      </c>
      <c r="AV282" s="55">
        <v>281.1429</v>
      </c>
    </row>
    <row r="283" spans="1:48" x14ac:dyDescent="0.25">
      <c r="A283" s="55">
        <v>33018</v>
      </c>
      <c r="B283" s="68" t="str">
        <f>VLOOKUP(C283,'[2]SU List with Assignment Master'!$F$2:$G$128,2,FALSE)</f>
        <v>North 3</v>
      </c>
      <c r="C283" s="55" t="s">
        <v>99</v>
      </c>
      <c r="D283" s="55">
        <v>290</v>
      </c>
      <c r="E283" s="55" t="s">
        <v>19</v>
      </c>
      <c r="F283" s="55">
        <v>8</v>
      </c>
      <c r="G283" s="55">
        <v>1164</v>
      </c>
      <c r="H283" s="55">
        <v>565</v>
      </c>
      <c r="I283" s="55">
        <v>6</v>
      </c>
      <c r="J283" s="56">
        <v>1735</v>
      </c>
      <c r="K283" s="59">
        <v>1729</v>
      </c>
      <c r="L283" s="55">
        <v>216.875</v>
      </c>
      <c r="M283" s="59">
        <v>216.1</v>
      </c>
      <c r="N283" s="55">
        <v>8910</v>
      </c>
      <c r="O283" s="55">
        <v>1127.75</v>
      </c>
      <c r="P283" s="55">
        <v>0</v>
      </c>
      <c r="Q283" s="55">
        <v>0</v>
      </c>
      <c r="R283" s="55">
        <v>34.700000000000003</v>
      </c>
      <c r="S283" s="55" t="s">
        <v>64</v>
      </c>
      <c r="T283" s="55" t="s">
        <v>63</v>
      </c>
      <c r="U283" s="55">
        <v>1162.45</v>
      </c>
      <c r="V283" s="55">
        <v>7747.55</v>
      </c>
      <c r="W283" s="55">
        <v>7747.55</v>
      </c>
      <c r="X283" s="55">
        <v>0</v>
      </c>
      <c r="Y283" s="55" t="s">
        <v>64</v>
      </c>
      <c r="Z283" s="55" t="s">
        <v>440</v>
      </c>
      <c r="AA283" s="55">
        <v>1</v>
      </c>
      <c r="AB283" s="55">
        <v>0</v>
      </c>
      <c r="AC283" s="55">
        <v>1</v>
      </c>
      <c r="AD283" s="55" t="s">
        <v>63</v>
      </c>
      <c r="AE283" s="55">
        <v>5</v>
      </c>
      <c r="AF283" s="55">
        <v>0</v>
      </c>
      <c r="AG283" s="55">
        <v>32</v>
      </c>
      <c r="AH283" s="55">
        <v>0</v>
      </c>
      <c r="AI283" s="55">
        <v>0</v>
      </c>
      <c r="AJ283" s="56">
        <v>0</v>
      </c>
      <c r="AK283" s="55">
        <v>124</v>
      </c>
      <c r="AL283" s="55">
        <v>31.2</v>
      </c>
      <c r="AM283" s="55">
        <v>156</v>
      </c>
      <c r="AN283" s="55">
        <v>793</v>
      </c>
      <c r="AO283" s="55">
        <v>793</v>
      </c>
      <c r="AQ283" s="55" t="s">
        <v>64</v>
      </c>
      <c r="AR283" s="55">
        <v>9</v>
      </c>
      <c r="AS283" s="55">
        <v>4</v>
      </c>
      <c r="AT283" s="55">
        <v>88.888888888888886</v>
      </c>
      <c r="AU283" s="55">
        <v>192.77780000000001</v>
      </c>
      <c r="AV283" s="55">
        <v>291</v>
      </c>
    </row>
    <row r="284" spans="1:48" x14ac:dyDescent="0.25">
      <c r="A284" s="55">
        <v>80104</v>
      </c>
      <c r="B284" s="68" t="str">
        <f>VLOOKUP(C284,'[2]SU List with Assignment Master'!$F$2:$G$128,2,FALSE)</f>
        <v>North 3</v>
      </c>
      <c r="C284" s="55" t="s">
        <v>99</v>
      </c>
      <c r="D284" s="55">
        <v>290</v>
      </c>
      <c r="E284" s="55" t="s">
        <v>22</v>
      </c>
      <c r="F284" s="55">
        <v>8</v>
      </c>
      <c r="G284" s="55">
        <v>1248</v>
      </c>
      <c r="H284" s="55">
        <v>2217</v>
      </c>
      <c r="I284" s="55">
        <v>9</v>
      </c>
      <c r="J284" s="56">
        <v>3474</v>
      </c>
      <c r="K284" s="59">
        <v>3465</v>
      </c>
      <c r="L284" s="55">
        <v>434.25</v>
      </c>
      <c r="M284" s="59">
        <v>433.1</v>
      </c>
      <c r="N284" s="55">
        <v>17762</v>
      </c>
      <c r="O284" s="55">
        <v>2258.1</v>
      </c>
      <c r="P284" s="55">
        <v>0</v>
      </c>
      <c r="Q284" s="55">
        <v>0</v>
      </c>
      <c r="R284" s="55">
        <v>0</v>
      </c>
      <c r="S284" s="55" t="s">
        <v>64</v>
      </c>
      <c r="T284" s="55" t="s">
        <v>64</v>
      </c>
      <c r="U284" s="55">
        <v>2258.1</v>
      </c>
      <c r="V284" s="55">
        <v>15503.9</v>
      </c>
      <c r="W284" s="55">
        <v>15503.9</v>
      </c>
      <c r="X284" s="55">
        <v>0</v>
      </c>
      <c r="Y284" s="55" t="s">
        <v>64</v>
      </c>
      <c r="Z284" s="55" t="s">
        <v>445</v>
      </c>
      <c r="AA284" s="55">
        <v>1</v>
      </c>
      <c r="AB284" s="55">
        <v>0</v>
      </c>
      <c r="AC284" s="55">
        <v>1</v>
      </c>
      <c r="AD284" s="55" t="s">
        <v>63</v>
      </c>
      <c r="AE284" s="55">
        <v>5</v>
      </c>
      <c r="AF284" s="55">
        <v>0</v>
      </c>
      <c r="AG284" s="55">
        <v>58</v>
      </c>
      <c r="AH284" s="55">
        <v>0</v>
      </c>
      <c r="AI284" s="55">
        <v>0</v>
      </c>
      <c r="AJ284" s="56">
        <v>0</v>
      </c>
      <c r="AK284" s="55">
        <v>89</v>
      </c>
      <c r="AL284" s="55">
        <v>29.4</v>
      </c>
      <c r="AM284" s="55">
        <v>147</v>
      </c>
      <c r="AN284" s="55">
        <v>751</v>
      </c>
      <c r="AO284" s="55">
        <v>751</v>
      </c>
      <c r="AQ284" s="55" t="s">
        <v>64</v>
      </c>
      <c r="AR284" s="55">
        <v>9</v>
      </c>
      <c r="AS284" s="55">
        <v>7</v>
      </c>
      <c r="AT284" s="55">
        <v>88.888888888888886</v>
      </c>
      <c r="AU284" s="55">
        <v>386</v>
      </c>
      <c r="AV284" s="55">
        <v>178.28569999999999</v>
      </c>
    </row>
    <row r="285" spans="1:48" x14ac:dyDescent="0.25">
      <c r="A285" s="55">
        <v>80106</v>
      </c>
      <c r="B285" s="68" t="str">
        <f>VLOOKUP(C285,'[2]SU List with Assignment Master'!$F$2:$G$128,2,FALSE)</f>
        <v>North 3</v>
      </c>
      <c r="C285" s="55" t="s">
        <v>99</v>
      </c>
      <c r="D285" s="55">
        <v>290</v>
      </c>
      <c r="E285" s="55" t="s">
        <v>19</v>
      </c>
      <c r="F285" s="55">
        <v>3</v>
      </c>
      <c r="G285" s="55">
        <v>840</v>
      </c>
      <c r="H285" s="55">
        <v>198</v>
      </c>
      <c r="I285" s="55">
        <v>15</v>
      </c>
      <c r="J285" s="56">
        <v>1053</v>
      </c>
      <c r="K285" s="59">
        <v>1038</v>
      </c>
      <c r="L285" s="55">
        <v>351</v>
      </c>
      <c r="M285" s="59">
        <v>346</v>
      </c>
      <c r="N285" s="55">
        <v>5372</v>
      </c>
      <c r="O285" s="55">
        <v>684.45</v>
      </c>
      <c r="P285" s="55">
        <v>0</v>
      </c>
      <c r="Q285" s="55">
        <v>0</v>
      </c>
      <c r="R285" s="55">
        <v>0</v>
      </c>
      <c r="S285" s="55" t="s">
        <v>64</v>
      </c>
      <c r="T285" s="55" t="s">
        <v>64</v>
      </c>
      <c r="U285" s="55">
        <v>684.45</v>
      </c>
      <c r="V285" s="55">
        <v>4687.55</v>
      </c>
      <c r="W285" s="55">
        <v>4687.55</v>
      </c>
      <c r="X285" s="55">
        <v>0</v>
      </c>
      <c r="Y285" s="55" t="s">
        <v>64</v>
      </c>
      <c r="Z285" s="55" t="s">
        <v>445</v>
      </c>
      <c r="AA285" s="55">
        <v>1</v>
      </c>
      <c r="AB285" s="55">
        <v>0</v>
      </c>
      <c r="AC285" s="55">
        <v>1</v>
      </c>
      <c r="AD285" s="55" t="s">
        <v>63</v>
      </c>
      <c r="AE285" s="55">
        <v>2</v>
      </c>
      <c r="AF285" s="55">
        <v>0</v>
      </c>
      <c r="AG285" s="55">
        <v>38</v>
      </c>
      <c r="AH285" s="55">
        <v>0</v>
      </c>
      <c r="AI285" s="55">
        <v>5</v>
      </c>
      <c r="AJ285" s="56">
        <v>5</v>
      </c>
      <c r="AK285" s="55">
        <v>93</v>
      </c>
      <c r="AL285" s="55">
        <v>68</v>
      </c>
      <c r="AM285" s="55">
        <v>136</v>
      </c>
      <c r="AN285" s="55">
        <v>692</v>
      </c>
      <c r="AO285" s="55">
        <v>692</v>
      </c>
      <c r="AQ285" s="55" t="s">
        <v>64</v>
      </c>
      <c r="AR285" s="55">
        <v>5</v>
      </c>
      <c r="AS285" s="55">
        <v>3</v>
      </c>
      <c r="AT285" s="55">
        <v>60</v>
      </c>
      <c r="AU285" s="55">
        <v>210.6</v>
      </c>
      <c r="AV285" s="55">
        <v>280</v>
      </c>
    </row>
    <row r="286" spans="1:48" x14ac:dyDescent="0.25">
      <c r="A286" s="55">
        <v>90290</v>
      </c>
      <c r="B286" s="68" t="str">
        <f>VLOOKUP(C286,'[2]SU List with Assignment Master'!$F$2:$G$128,2,FALSE)</f>
        <v>North 3</v>
      </c>
      <c r="C286" s="55" t="s">
        <v>99</v>
      </c>
      <c r="D286" s="55">
        <v>290</v>
      </c>
      <c r="E286" s="55" t="s">
        <v>202</v>
      </c>
      <c r="F286" s="55">
        <v>0</v>
      </c>
      <c r="G286" s="55">
        <v>0</v>
      </c>
      <c r="H286" s="55">
        <v>0</v>
      </c>
      <c r="I286" s="55">
        <v>0</v>
      </c>
      <c r="J286" s="56">
        <v>0</v>
      </c>
      <c r="K286" s="59">
        <v>0</v>
      </c>
      <c r="L286" s="55">
        <v>0</v>
      </c>
      <c r="M286" s="59" t="e">
        <v>#DIV/0!</v>
      </c>
      <c r="N286" s="55">
        <v>0</v>
      </c>
      <c r="O286" s="55">
        <v>0</v>
      </c>
      <c r="P286" s="55">
        <v>0</v>
      </c>
      <c r="Q286" s="55">
        <v>0</v>
      </c>
      <c r="R286" s="55">
        <v>0</v>
      </c>
      <c r="S286" s="55" t="s">
        <v>63</v>
      </c>
      <c r="T286" s="55" t="s">
        <v>64</v>
      </c>
      <c r="U286" s="55">
        <v>0</v>
      </c>
      <c r="V286" s="55">
        <v>0</v>
      </c>
      <c r="W286" s="55">
        <v>0</v>
      </c>
      <c r="X286" s="55">
        <v>0</v>
      </c>
      <c r="Y286" s="55" t="s">
        <v>64</v>
      </c>
      <c r="Z286" s="55" t="s">
        <v>446</v>
      </c>
      <c r="AA286" s="55">
        <v>0</v>
      </c>
      <c r="AB286" s="55">
        <v>1</v>
      </c>
      <c r="AC286" s="55">
        <v>1</v>
      </c>
      <c r="AD286" s="55" t="s">
        <v>63</v>
      </c>
      <c r="AE286" s="55">
        <v>0</v>
      </c>
      <c r="AF286" s="55">
        <v>0</v>
      </c>
      <c r="AG286" s="55">
        <v>0</v>
      </c>
      <c r="AH286" s="55">
        <v>0</v>
      </c>
      <c r="AI286" s="55">
        <v>0</v>
      </c>
      <c r="AJ286" s="56">
        <v>0</v>
      </c>
      <c r="AK286" s="55">
        <v>0</v>
      </c>
      <c r="AL286" s="55">
        <v>0</v>
      </c>
      <c r="AM286" s="55">
        <v>0</v>
      </c>
      <c r="AN286" s="55">
        <v>0</v>
      </c>
      <c r="AO286" s="55">
        <v>0</v>
      </c>
      <c r="AQ286" s="55" t="s">
        <v>64</v>
      </c>
      <c r="AR286" s="55">
        <v>0</v>
      </c>
      <c r="AS286" s="55">
        <v>0</v>
      </c>
      <c r="AT286" s="55">
        <v>0</v>
      </c>
      <c r="AU286" s="55">
        <v>0</v>
      </c>
      <c r="AV286" s="55">
        <v>0</v>
      </c>
    </row>
    <row r="287" spans="1:48" x14ac:dyDescent="0.25">
      <c r="A287" s="55">
        <v>31001</v>
      </c>
      <c r="B287" s="68" t="str">
        <f>VLOOKUP(C287,'[2]SU List with Assignment Master'!$F$2:$G$128,2,FALSE)</f>
        <v>North 2</v>
      </c>
      <c r="C287" s="55" t="s">
        <v>98</v>
      </c>
      <c r="D287" s="55">
        <v>250</v>
      </c>
      <c r="E287" s="55" t="s">
        <v>60</v>
      </c>
      <c r="F287" s="55">
        <v>7</v>
      </c>
      <c r="G287" s="55">
        <v>1764</v>
      </c>
      <c r="H287" s="55">
        <v>126</v>
      </c>
      <c r="I287" s="55">
        <v>2</v>
      </c>
      <c r="J287" s="56">
        <v>1892</v>
      </c>
      <c r="K287" s="59">
        <v>1890</v>
      </c>
      <c r="L287" s="55">
        <v>270.28570000000002</v>
      </c>
      <c r="M287" s="59">
        <v>270</v>
      </c>
      <c r="N287" s="55">
        <v>9616</v>
      </c>
      <c r="O287" s="55">
        <v>1229.8</v>
      </c>
      <c r="P287" s="55">
        <v>0</v>
      </c>
      <c r="Q287" s="55">
        <v>0</v>
      </c>
      <c r="R287" s="55">
        <v>37.840000000000003</v>
      </c>
      <c r="S287" s="55" t="s">
        <v>64</v>
      </c>
      <c r="T287" s="55" t="s">
        <v>63</v>
      </c>
      <c r="U287" s="55">
        <v>1267.6400000000001</v>
      </c>
      <c r="V287" s="55">
        <v>8348.36</v>
      </c>
      <c r="W287" s="55">
        <v>8348.36</v>
      </c>
      <c r="X287" s="55">
        <v>0</v>
      </c>
      <c r="Y287" s="55" t="s">
        <v>64</v>
      </c>
      <c r="Z287" s="55" t="s">
        <v>447</v>
      </c>
      <c r="AA287" s="55">
        <v>1</v>
      </c>
      <c r="AB287" s="55">
        <v>0</v>
      </c>
      <c r="AC287" s="55">
        <v>1</v>
      </c>
      <c r="AD287" s="55" t="s">
        <v>63</v>
      </c>
      <c r="AE287" s="55">
        <v>4</v>
      </c>
      <c r="AF287" s="55">
        <v>0</v>
      </c>
      <c r="AG287" s="55">
        <v>10</v>
      </c>
      <c r="AH287" s="55">
        <v>0</v>
      </c>
      <c r="AI287" s="55">
        <v>2</v>
      </c>
      <c r="AJ287" s="56">
        <v>2</v>
      </c>
      <c r="AK287" s="55">
        <v>142</v>
      </c>
      <c r="AL287" s="55">
        <v>38.5</v>
      </c>
      <c r="AM287" s="55">
        <v>154</v>
      </c>
      <c r="AN287" s="55">
        <v>773</v>
      </c>
      <c r="AO287" s="55">
        <v>773</v>
      </c>
      <c r="AQ287" s="55" t="s">
        <v>64</v>
      </c>
      <c r="AR287" s="55">
        <v>12</v>
      </c>
      <c r="AS287" s="55">
        <v>6</v>
      </c>
      <c r="AT287" s="55">
        <v>58.333333333333343</v>
      </c>
      <c r="AU287" s="55">
        <v>157.66669999999999</v>
      </c>
      <c r="AV287" s="55">
        <v>294</v>
      </c>
    </row>
    <row r="288" spans="1:48" x14ac:dyDescent="0.25">
      <c r="A288" s="55">
        <v>90250</v>
      </c>
      <c r="B288" s="68" t="str">
        <f>VLOOKUP(C288,'[2]SU List with Assignment Master'!$F$2:$G$128,2,FALSE)</f>
        <v>North 2</v>
      </c>
      <c r="C288" s="55" t="s">
        <v>98</v>
      </c>
      <c r="D288" s="55">
        <v>250</v>
      </c>
      <c r="E288" s="55" t="s">
        <v>202</v>
      </c>
      <c r="F288" s="55">
        <v>0</v>
      </c>
      <c r="G288" s="55">
        <v>0</v>
      </c>
      <c r="H288" s="55">
        <v>0</v>
      </c>
      <c r="I288" s="55">
        <v>0</v>
      </c>
      <c r="J288" s="56">
        <v>0</v>
      </c>
      <c r="K288" s="59">
        <v>0</v>
      </c>
      <c r="L288" s="55">
        <v>0</v>
      </c>
      <c r="M288" s="59" t="e">
        <v>#DIV/0!</v>
      </c>
      <c r="N288" s="55">
        <v>0</v>
      </c>
      <c r="O288" s="55">
        <v>0</v>
      </c>
      <c r="P288" s="55">
        <v>0</v>
      </c>
      <c r="Q288" s="55">
        <v>0</v>
      </c>
      <c r="R288" s="55">
        <v>0</v>
      </c>
      <c r="S288" s="55" t="s">
        <v>63</v>
      </c>
      <c r="T288" s="55" t="s">
        <v>64</v>
      </c>
      <c r="U288" s="55">
        <v>0</v>
      </c>
      <c r="V288" s="55">
        <v>0</v>
      </c>
      <c r="W288" s="55">
        <v>0</v>
      </c>
      <c r="X288" s="55">
        <v>0</v>
      </c>
      <c r="Y288" s="55" t="s">
        <v>64</v>
      </c>
      <c r="Z288" s="55" t="s">
        <v>447</v>
      </c>
      <c r="AA288" s="55">
        <v>0</v>
      </c>
      <c r="AB288" s="55">
        <v>1</v>
      </c>
      <c r="AC288" s="55">
        <v>1</v>
      </c>
      <c r="AD288" s="55" t="s">
        <v>63</v>
      </c>
      <c r="AE288" s="55">
        <v>0</v>
      </c>
      <c r="AF288" s="55">
        <v>0</v>
      </c>
      <c r="AG288" s="55">
        <v>0</v>
      </c>
      <c r="AH288" s="55">
        <v>0</v>
      </c>
      <c r="AI288" s="55">
        <v>0</v>
      </c>
      <c r="AJ288" s="56">
        <v>0</v>
      </c>
      <c r="AK288" s="55">
        <v>0</v>
      </c>
      <c r="AL288" s="55">
        <v>0</v>
      </c>
      <c r="AM288" s="55">
        <v>0</v>
      </c>
      <c r="AN288" s="55">
        <v>0</v>
      </c>
      <c r="AO288" s="55">
        <v>0</v>
      </c>
      <c r="AQ288" s="55" t="s">
        <v>64</v>
      </c>
      <c r="AR288" s="55">
        <v>0</v>
      </c>
      <c r="AS288" s="55">
        <v>0</v>
      </c>
      <c r="AT288" s="55">
        <v>0</v>
      </c>
      <c r="AU288" s="55">
        <v>0</v>
      </c>
      <c r="AV288" s="55">
        <v>0</v>
      </c>
    </row>
    <row r="289" spans="1:48" x14ac:dyDescent="0.25">
      <c r="A289" s="55">
        <v>40075</v>
      </c>
      <c r="B289" s="68" t="str">
        <f>VLOOKUP(C289,'[2]SU List with Assignment Master'!$F$2:$G$128,2,FALSE)</f>
        <v>South 5</v>
      </c>
      <c r="C289" s="55" t="s">
        <v>97</v>
      </c>
      <c r="D289" s="55">
        <v>513</v>
      </c>
      <c r="E289" s="55" t="s">
        <v>60</v>
      </c>
      <c r="F289" s="55">
        <v>4</v>
      </c>
      <c r="G289" s="55">
        <v>1104</v>
      </c>
      <c r="H289" s="55">
        <v>81</v>
      </c>
      <c r="I289" s="55">
        <v>2</v>
      </c>
      <c r="J289" s="56">
        <v>1187</v>
      </c>
      <c r="K289" s="59">
        <v>1185</v>
      </c>
      <c r="L289" s="55">
        <v>296.75</v>
      </c>
      <c r="M289" s="59">
        <v>296.3</v>
      </c>
      <c r="N289" s="55">
        <v>6048</v>
      </c>
      <c r="O289" s="55">
        <v>771.55</v>
      </c>
      <c r="P289" s="55">
        <v>0</v>
      </c>
      <c r="Q289" s="55">
        <v>0</v>
      </c>
      <c r="R289" s="55">
        <v>0</v>
      </c>
      <c r="S289" s="55" t="s">
        <v>64</v>
      </c>
      <c r="T289" s="55" t="s">
        <v>64</v>
      </c>
      <c r="U289" s="55">
        <v>771.55</v>
      </c>
      <c r="V289" s="55">
        <v>5276.45</v>
      </c>
      <c r="W289" s="55">
        <v>5276.45</v>
      </c>
      <c r="X289" s="55">
        <v>0</v>
      </c>
      <c r="Y289" s="55" t="s">
        <v>64</v>
      </c>
      <c r="Z289" s="55" t="s">
        <v>448</v>
      </c>
      <c r="AA289" s="55">
        <v>1</v>
      </c>
      <c r="AB289" s="55">
        <v>0</v>
      </c>
      <c r="AC289" s="55">
        <v>1</v>
      </c>
      <c r="AD289" s="55" t="s">
        <v>63</v>
      </c>
      <c r="AE289" s="55">
        <v>3</v>
      </c>
      <c r="AF289" s="55">
        <v>0</v>
      </c>
      <c r="AG289" s="55">
        <v>17</v>
      </c>
      <c r="AH289" s="55">
        <v>0</v>
      </c>
      <c r="AI289" s="55">
        <v>2</v>
      </c>
      <c r="AJ289" s="56">
        <v>2</v>
      </c>
      <c r="AK289" s="55">
        <v>215</v>
      </c>
      <c r="AL289" s="55">
        <v>78</v>
      </c>
      <c r="AM289" s="55">
        <v>234</v>
      </c>
      <c r="AN289" s="55">
        <v>1193</v>
      </c>
      <c r="AO289" s="55">
        <v>1193</v>
      </c>
      <c r="AQ289" s="55" t="s">
        <v>64</v>
      </c>
      <c r="AR289" s="55">
        <v>6</v>
      </c>
      <c r="AS289" s="55">
        <v>4</v>
      </c>
      <c r="AT289" s="55">
        <v>66.666666666666671</v>
      </c>
      <c r="AU289" s="55">
        <v>197.83330000000001</v>
      </c>
      <c r="AV289" s="55">
        <v>276</v>
      </c>
    </row>
    <row r="290" spans="1:48" x14ac:dyDescent="0.25">
      <c r="A290" s="55">
        <v>41421</v>
      </c>
      <c r="B290" s="68" t="str">
        <f>VLOOKUP(C290,'[2]SU List with Assignment Master'!$F$2:$G$128,2,FALSE)</f>
        <v>South 5</v>
      </c>
      <c r="C290" s="55" t="s">
        <v>97</v>
      </c>
      <c r="D290" s="55">
        <v>513</v>
      </c>
      <c r="E290" s="55" t="s">
        <v>60</v>
      </c>
      <c r="F290" s="55">
        <v>9</v>
      </c>
      <c r="G290" s="55">
        <v>312</v>
      </c>
      <c r="H290" s="55">
        <v>695</v>
      </c>
      <c r="I290" s="55">
        <v>9</v>
      </c>
      <c r="J290" s="56">
        <v>1016</v>
      </c>
      <c r="K290" s="59">
        <v>1007</v>
      </c>
      <c r="L290" s="55">
        <v>112.88890000000001</v>
      </c>
      <c r="M290" s="59">
        <v>111.9</v>
      </c>
      <c r="N290" s="55">
        <v>5204</v>
      </c>
      <c r="O290" s="55">
        <v>660.4</v>
      </c>
      <c r="P290" s="55">
        <v>0</v>
      </c>
      <c r="Q290" s="55">
        <v>0</v>
      </c>
      <c r="R290" s="55">
        <v>20.32</v>
      </c>
      <c r="S290" s="55" t="s">
        <v>64</v>
      </c>
      <c r="T290" s="55" t="s">
        <v>63</v>
      </c>
      <c r="U290" s="55">
        <v>680.72</v>
      </c>
      <c r="V290" s="55">
        <v>4523.28</v>
      </c>
      <c r="W290" s="55">
        <v>4523.28</v>
      </c>
      <c r="X290" s="55">
        <v>0</v>
      </c>
      <c r="Y290" s="55" t="s">
        <v>64</v>
      </c>
      <c r="Z290" s="55" t="s">
        <v>449</v>
      </c>
      <c r="AA290" s="55">
        <v>1</v>
      </c>
      <c r="AB290" s="55">
        <v>0</v>
      </c>
      <c r="AC290" s="55">
        <v>1</v>
      </c>
      <c r="AD290" s="55" t="s">
        <v>63</v>
      </c>
      <c r="AE290" s="55">
        <v>7</v>
      </c>
      <c r="AF290" s="55">
        <v>0</v>
      </c>
      <c r="AG290" s="55">
        <v>105</v>
      </c>
      <c r="AH290" s="55">
        <v>0</v>
      </c>
      <c r="AI290" s="55">
        <v>9</v>
      </c>
      <c r="AJ290" s="56">
        <v>9</v>
      </c>
      <c r="AK290" s="55">
        <v>211</v>
      </c>
      <c r="AL290" s="55">
        <v>46.428600000000003</v>
      </c>
      <c r="AM290" s="55">
        <v>325</v>
      </c>
      <c r="AN290" s="55">
        <v>1661</v>
      </c>
      <c r="AO290" s="55">
        <v>1661</v>
      </c>
      <c r="AQ290" s="55" t="s">
        <v>64</v>
      </c>
      <c r="AR290" s="55">
        <v>9</v>
      </c>
      <c r="AS290" s="55">
        <v>4</v>
      </c>
      <c r="AT290" s="55">
        <v>100</v>
      </c>
      <c r="AU290" s="55">
        <v>112.88890000000001</v>
      </c>
      <c r="AV290" s="55">
        <v>78</v>
      </c>
    </row>
    <row r="291" spans="1:48" x14ac:dyDescent="0.25">
      <c r="A291" s="55">
        <v>50736</v>
      </c>
      <c r="B291" s="68" t="str">
        <f>VLOOKUP(C291,'[2]SU List with Assignment Master'!$F$2:$G$128,2,FALSE)</f>
        <v>South 5</v>
      </c>
      <c r="C291" s="55" t="s">
        <v>97</v>
      </c>
      <c r="D291" s="55">
        <v>513</v>
      </c>
      <c r="E291" s="55" t="s">
        <v>60</v>
      </c>
      <c r="F291" s="55">
        <v>11</v>
      </c>
      <c r="G291" s="55">
        <v>2424</v>
      </c>
      <c r="H291" s="55">
        <v>368</v>
      </c>
      <c r="I291" s="55">
        <v>22</v>
      </c>
      <c r="J291" s="56">
        <v>2814</v>
      </c>
      <c r="K291" s="59">
        <v>2792</v>
      </c>
      <c r="L291" s="55">
        <v>255.81819999999999</v>
      </c>
      <c r="M291" s="59">
        <v>253.8</v>
      </c>
      <c r="N291" s="55">
        <v>14374</v>
      </c>
      <c r="O291" s="55">
        <v>1829.1</v>
      </c>
      <c r="P291" s="55">
        <v>0</v>
      </c>
      <c r="Q291" s="55">
        <v>0</v>
      </c>
      <c r="R291" s="55">
        <v>56.28</v>
      </c>
      <c r="S291" s="55" t="s">
        <v>64</v>
      </c>
      <c r="T291" s="55" t="s">
        <v>63</v>
      </c>
      <c r="U291" s="55">
        <v>1885.38</v>
      </c>
      <c r="V291" s="55">
        <v>12488.62</v>
      </c>
      <c r="W291" s="55">
        <v>12488.62</v>
      </c>
      <c r="X291" s="55">
        <v>0</v>
      </c>
      <c r="Y291" s="55" t="s">
        <v>64</v>
      </c>
      <c r="Z291" s="55" t="s">
        <v>450</v>
      </c>
      <c r="AA291" s="55">
        <v>1</v>
      </c>
      <c r="AB291" s="55">
        <v>0</v>
      </c>
      <c r="AC291" s="55">
        <v>1</v>
      </c>
      <c r="AD291" s="55" t="s">
        <v>63</v>
      </c>
      <c r="AE291" s="55">
        <v>6</v>
      </c>
      <c r="AF291" s="55">
        <v>0</v>
      </c>
      <c r="AG291" s="55">
        <v>62</v>
      </c>
      <c r="AH291" s="55">
        <v>0</v>
      </c>
      <c r="AI291" s="55">
        <v>22</v>
      </c>
      <c r="AJ291" s="56">
        <v>22</v>
      </c>
      <c r="AK291" s="55">
        <v>256</v>
      </c>
      <c r="AL291" s="55">
        <v>56.666699999999999</v>
      </c>
      <c r="AM291" s="55">
        <v>340</v>
      </c>
      <c r="AN291" s="55">
        <v>1719</v>
      </c>
      <c r="AO291" s="55">
        <v>1719</v>
      </c>
      <c r="AQ291" s="55" t="s">
        <v>64</v>
      </c>
      <c r="AR291" s="55">
        <v>11</v>
      </c>
      <c r="AS291" s="55">
        <v>10</v>
      </c>
      <c r="AT291" s="55">
        <v>100</v>
      </c>
      <c r="AU291" s="55">
        <v>255.81819999999999</v>
      </c>
      <c r="AV291" s="55">
        <v>242.4</v>
      </c>
    </row>
    <row r="292" spans="1:48" x14ac:dyDescent="0.25">
      <c r="A292" s="55">
        <v>50737</v>
      </c>
      <c r="B292" s="68" t="str">
        <f>VLOOKUP(C292,'[2]SU List with Assignment Master'!$F$2:$G$128,2,FALSE)</f>
        <v>South 5</v>
      </c>
      <c r="C292" s="55" t="s">
        <v>97</v>
      </c>
      <c r="D292" s="55">
        <v>513</v>
      </c>
      <c r="E292" s="55" t="s">
        <v>60</v>
      </c>
      <c r="F292" s="55">
        <v>8</v>
      </c>
      <c r="G292" s="55">
        <v>1296</v>
      </c>
      <c r="H292" s="55">
        <v>1322</v>
      </c>
      <c r="I292" s="55">
        <v>2</v>
      </c>
      <c r="J292" s="56">
        <v>2620</v>
      </c>
      <c r="K292" s="59">
        <v>2618</v>
      </c>
      <c r="L292" s="55">
        <v>327.5</v>
      </c>
      <c r="M292" s="59">
        <v>327.3</v>
      </c>
      <c r="N292" s="55">
        <v>13319</v>
      </c>
      <c r="O292" s="55">
        <v>1703</v>
      </c>
      <c r="P292" s="55">
        <v>0</v>
      </c>
      <c r="Q292" s="55">
        <v>0</v>
      </c>
      <c r="R292" s="55">
        <v>0</v>
      </c>
      <c r="S292" s="55" t="s">
        <v>64</v>
      </c>
      <c r="T292" s="55" t="s">
        <v>64</v>
      </c>
      <c r="U292" s="55">
        <v>1703</v>
      </c>
      <c r="V292" s="55">
        <v>11616</v>
      </c>
      <c r="W292" s="55">
        <v>11616</v>
      </c>
      <c r="X292" s="55">
        <v>0</v>
      </c>
      <c r="Y292" s="55" t="s">
        <v>64</v>
      </c>
      <c r="Z292" s="55" t="s">
        <v>451</v>
      </c>
      <c r="AA292" s="55">
        <v>1</v>
      </c>
      <c r="AB292" s="55">
        <v>0</v>
      </c>
      <c r="AC292" s="55">
        <v>1</v>
      </c>
      <c r="AD292" s="55" t="s">
        <v>63</v>
      </c>
      <c r="AE292" s="55">
        <v>4</v>
      </c>
      <c r="AF292" s="55">
        <v>0</v>
      </c>
      <c r="AG292" s="55">
        <v>98</v>
      </c>
      <c r="AH292" s="55">
        <v>0</v>
      </c>
      <c r="AI292" s="55">
        <v>2</v>
      </c>
      <c r="AJ292" s="56">
        <v>2</v>
      </c>
      <c r="AK292" s="55">
        <v>59</v>
      </c>
      <c r="AL292" s="55">
        <v>39.75</v>
      </c>
      <c r="AM292" s="55">
        <v>159</v>
      </c>
      <c r="AN292" s="55">
        <v>812</v>
      </c>
      <c r="AO292" s="55">
        <v>812</v>
      </c>
      <c r="AQ292" s="55" t="s">
        <v>64</v>
      </c>
      <c r="AR292" s="55">
        <v>8</v>
      </c>
      <c r="AS292" s="55">
        <v>7</v>
      </c>
      <c r="AT292" s="55">
        <v>100</v>
      </c>
      <c r="AU292" s="55">
        <v>327.5</v>
      </c>
      <c r="AV292" s="55">
        <v>185.1429</v>
      </c>
    </row>
    <row r="293" spans="1:48" x14ac:dyDescent="0.25">
      <c r="A293" s="55">
        <v>90513</v>
      </c>
      <c r="B293" s="68" t="str">
        <f>VLOOKUP(C293,'[2]SU List with Assignment Master'!$F$2:$G$128,2,FALSE)</f>
        <v>South 5</v>
      </c>
      <c r="C293" s="55" t="s">
        <v>97</v>
      </c>
      <c r="D293" s="55">
        <v>513</v>
      </c>
      <c r="E293" s="55" t="s">
        <v>202</v>
      </c>
      <c r="F293" s="55">
        <v>3</v>
      </c>
      <c r="G293" s="55">
        <v>288</v>
      </c>
      <c r="H293" s="55">
        <v>608</v>
      </c>
      <c r="I293" s="55">
        <v>11</v>
      </c>
      <c r="J293" s="56">
        <v>907</v>
      </c>
      <c r="K293" s="59">
        <v>896</v>
      </c>
      <c r="L293" s="55">
        <v>302.33330000000001</v>
      </c>
      <c r="M293" s="59">
        <v>298.7</v>
      </c>
      <c r="N293" s="55">
        <v>4634</v>
      </c>
      <c r="O293" s="55">
        <v>589.54999999999995</v>
      </c>
      <c r="P293" s="55">
        <v>0</v>
      </c>
      <c r="Q293" s="55">
        <v>0</v>
      </c>
      <c r="R293" s="55">
        <v>-589.54999999999995</v>
      </c>
      <c r="S293" s="55" t="s">
        <v>63</v>
      </c>
      <c r="T293" s="55" t="s">
        <v>64</v>
      </c>
      <c r="U293" s="55">
        <v>0</v>
      </c>
      <c r="V293" s="55">
        <v>4634</v>
      </c>
      <c r="W293" s="55">
        <v>4634</v>
      </c>
      <c r="X293" s="55">
        <v>0</v>
      </c>
      <c r="Y293" s="55" t="s">
        <v>64</v>
      </c>
      <c r="Z293" s="55" t="s">
        <v>450</v>
      </c>
      <c r="AA293" s="55">
        <v>1</v>
      </c>
      <c r="AB293" s="55">
        <v>0</v>
      </c>
      <c r="AC293" s="55">
        <v>1</v>
      </c>
      <c r="AD293" s="55" t="s">
        <v>63</v>
      </c>
      <c r="AE293" s="55">
        <v>3</v>
      </c>
      <c r="AF293" s="55">
        <v>0</v>
      </c>
      <c r="AG293" s="55">
        <v>68</v>
      </c>
      <c r="AH293" s="55">
        <v>0</v>
      </c>
      <c r="AI293" s="55">
        <v>11</v>
      </c>
      <c r="AJ293" s="56">
        <v>11</v>
      </c>
      <c r="AK293" s="55">
        <v>253</v>
      </c>
      <c r="AL293" s="55">
        <v>110.66670000000001</v>
      </c>
      <c r="AM293" s="55">
        <v>332</v>
      </c>
      <c r="AN293" s="55">
        <v>1690</v>
      </c>
      <c r="AO293" s="55">
        <v>1690</v>
      </c>
      <c r="AQ293" s="55" t="s">
        <v>64</v>
      </c>
      <c r="AR293" s="55">
        <v>3</v>
      </c>
      <c r="AS293" s="55">
        <v>1</v>
      </c>
      <c r="AT293" s="55">
        <v>100</v>
      </c>
      <c r="AU293" s="55">
        <v>302.33330000000001</v>
      </c>
      <c r="AV293" s="55">
        <v>288</v>
      </c>
    </row>
    <row r="294" spans="1:48" x14ac:dyDescent="0.25">
      <c r="A294" s="55">
        <v>30481</v>
      </c>
      <c r="B294" s="68" t="str">
        <f>VLOOKUP(C294,'[2]SU List with Assignment Master'!$F$2:$G$128,2,FALSE)</f>
        <v>North 3</v>
      </c>
      <c r="C294" s="55" t="s">
        <v>96</v>
      </c>
      <c r="D294" s="55">
        <v>283</v>
      </c>
      <c r="E294" s="55" t="s">
        <v>60</v>
      </c>
      <c r="F294" s="55">
        <v>8</v>
      </c>
      <c r="G294" s="55">
        <v>3324</v>
      </c>
      <c r="H294" s="55">
        <v>1651</v>
      </c>
      <c r="I294" s="55">
        <v>8</v>
      </c>
      <c r="J294" s="56">
        <v>4983</v>
      </c>
      <c r="K294" s="59">
        <v>4975</v>
      </c>
      <c r="L294" s="55">
        <v>622.875</v>
      </c>
      <c r="M294" s="59">
        <v>621.9</v>
      </c>
      <c r="N294" s="55">
        <v>25499</v>
      </c>
      <c r="O294" s="55">
        <v>3238.95</v>
      </c>
      <c r="P294" s="55">
        <v>0</v>
      </c>
      <c r="Q294" s="55">
        <v>0</v>
      </c>
      <c r="R294" s="55">
        <v>99.66</v>
      </c>
      <c r="S294" s="55" t="s">
        <v>64</v>
      </c>
      <c r="T294" s="55" t="s">
        <v>63</v>
      </c>
      <c r="U294" s="55">
        <v>3338.61</v>
      </c>
      <c r="V294" s="55">
        <v>22160.39</v>
      </c>
      <c r="W294" s="55">
        <v>22160.39</v>
      </c>
      <c r="X294" s="55">
        <v>0</v>
      </c>
      <c r="Y294" s="55" t="s">
        <v>64</v>
      </c>
      <c r="Z294" s="55" t="s">
        <v>452</v>
      </c>
      <c r="AA294" s="55">
        <v>1</v>
      </c>
      <c r="AB294" s="55">
        <v>0</v>
      </c>
      <c r="AC294" s="55">
        <v>1</v>
      </c>
      <c r="AD294" s="55" t="s">
        <v>63</v>
      </c>
      <c r="AE294" s="55">
        <v>6</v>
      </c>
      <c r="AF294" s="55">
        <v>0</v>
      </c>
      <c r="AG294" s="55">
        <v>120</v>
      </c>
      <c r="AH294" s="55">
        <v>0</v>
      </c>
      <c r="AI294" s="55">
        <v>8</v>
      </c>
      <c r="AJ294" s="56">
        <v>8</v>
      </c>
      <c r="AK294" s="55">
        <v>427</v>
      </c>
      <c r="AL294" s="55">
        <v>92.5</v>
      </c>
      <c r="AM294" s="55">
        <v>555</v>
      </c>
      <c r="AN294" s="55">
        <v>2830</v>
      </c>
      <c r="AO294" s="55">
        <v>2830</v>
      </c>
      <c r="AQ294" s="55" t="s">
        <v>64</v>
      </c>
      <c r="AR294" s="55">
        <v>12</v>
      </c>
      <c r="AS294" s="55">
        <v>8</v>
      </c>
      <c r="AT294" s="55">
        <v>66.666666666666671</v>
      </c>
      <c r="AU294" s="55">
        <v>415.25</v>
      </c>
      <c r="AV294" s="55">
        <v>415.5</v>
      </c>
    </row>
    <row r="295" spans="1:48" x14ac:dyDescent="0.25">
      <c r="A295" s="55">
        <v>90283</v>
      </c>
      <c r="B295" s="68" t="str">
        <f>VLOOKUP(C295,'[2]SU List with Assignment Master'!$F$2:$G$128,2,FALSE)</f>
        <v>North 3</v>
      </c>
      <c r="C295" s="55" t="s">
        <v>96</v>
      </c>
      <c r="D295" s="55">
        <v>283</v>
      </c>
      <c r="E295" s="55" t="s">
        <v>202</v>
      </c>
      <c r="F295" s="55">
        <v>1</v>
      </c>
      <c r="G295" s="55">
        <v>0</v>
      </c>
      <c r="H295" s="55">
        <v>126</v>
      </c>
      <c r="I295" s="55">
        <v>0</v>
      </c>
      <c r="J295" s="56">
        <v>126</v>
      </c>
      <c r="K295" s="59">
        <v>126</v>
      </c>
      <c r="L295" s="55">
        <v>126</v>
      </c>
      <c r="M295" s="59">
        <v>126</v>
      </c>
      <c r="N295" s="55">
        <v>639</v>
      </c>
      <c r="O295" s="55">
        <v>81.900000000000006</v>
      </c>
      <c r="P295" s="55">
        <v>0</v>
      </c>
      <c r="Q295" s="55">
        <v>0</v>
      </c>
      <c r="R295" s="55">
        <v>-81.900000000000006</v>
      </c>
      <c r="S295" s="55" t="s">
        <v>63</v>
      </c>
      <c r="T295" s="55" t="s">
        <v>64</v>
      </c>
      <c r="U295" s="55">
        <v>0</v>
      </c>
      <c r="V295" s="55">
        <v>639</v>
      </c>
      <c r="W295" s="55">
        <v>639</v>
      </c>
      <c r="X295" s="55">
        <v>0</v>
      </c>
      <c r="Y295" s="55" t="s">
        <v>64</v>
      </c>
      <c r="AA295" s="55">
        <v>1</v>
      </c>
      <c r="AB295" s="55">
        <v>0</v>
      </c>
      <c r="AC295" s="55">
        <v>1</v>
      </c>
      <c r="AD295" s="55" t="s">
        <v>63</v>
      </c>
      <c r="AE295" s="55">
        <v>1</v>
      </c>
      <c r="AF295" s="55">
        <v>0</v>
      </c>
      <c r="AG295" s="55">
        <v>73</v>
      </c>
      <c r="AH295" s="55">
        <v>0</v>
      </c>
      <c r="AI295" s="55">
        <v>0</v>
      </c>
      <c r="AJ295" s="56">
        <v>0</v>
      </c>
      <c r="AK295" s="55">
        <v>0</v>
      </c>
      <c r="AL295" s="55">
        <v>73</v>
      </c>
      <c r="AM295" s="55">
        <v>73</v>
      </c>
      <c r="AN295" s="55">
        <v>373</v>
      </c>
      <c r="AO295" s="55">
        <v>373</v>
      </c>
      <c r="AQ295" s="55" t="s">
        <v>64</v>
      </c>
      <c r="AR295" s="55">
        <v>1</v>
      </c>
      <c r="AS295" s="55">
        <v>0</v>
      </c>
      <c r="AT295" s="55">
        <v>100</v>
      </c>
      <c r="AU295" s="55">
        <v>126</v>
      </c>
      <c r="AV295" s="55">
        <v>0</v>
      </c>
    </row>
    <row r="296" spans="1:48" x14ac:dyDescent="0.25">
      <c r="A296" s="55">
        <v>40078</v>
      </c>
      <c r="B296" s="68" t="str">
        <f>VLOOKUP(C296,'[2]SU List with Assignment Master'!$F$2:$G$128,2,FALSE)</f>
        <v>South 6</v>
      </c>
      <c r="C296" s="55" t="s">
        <v>95</v>
      </c>
      <c r="D296" s="55">
        <v>515</v>
      </c>
      <c r="E296" s="55" t="s">
        <v>60</v>
      </c>
      <c r="F296" s="55">
        <v>11</v>
      </c>
      <c r="G296" s="55">
        <v>1536</v>
      </c>
      <c r="H296" s="55">
        <v>441</v>
      </c>
      <c r="I296" s="55">
        <v>6</v>
      </c>
      <c r="J296" s="56">
        <v>1983</v>
      </c>
      <c r="K296" s="59">
        <v>1977</v>
      </c>
      <c r="L296" s="55">
        <v>180.27269999999999</v>
      </c>
      <c r="M296" s="59">
        <v>179.7</v>
      </c>
      <c r="N296" s="55">
        <v>10212</v>
      </c>
      <c r="O296" s="55">
        <v>1288.95</v>
      </c>
      <c r="P296" s="55">
        <v>0</v>
      </c>
      <c r="Q296" s="55">
        <v>0</v>
      </c>
      <c r="R296" s="55">
        <v>0</v>
      </c>
      <c r="S296" s="55" t="s">
        <v>64</v>
      </c>
      <c r="T296" s="55" t="s">
        <v>64</v>
      </c>
      <c r="U296" s="55">
        <v>1288.95</v>
      </c>
      <c r="V296" s="55">
        <v>8923.0499999999993</v>
      </c>
      <c r="W296" s="55">
        <v>8923.0499999999993</v>
      </c>
      <c r="X296" s="55">
        <v>0</v>
      </c>
      <c r="Y296" s="55" t="s">
        <v>64</v>
      </c>
      <c r="Z296" s="55" t="s">
        <v>453</v>
      </c>
      <c r="AA296" s="55">
        <v>1</v>
      </c>
      <c r="AB296" s="55">
        <v>0</v>
      </c>
      <c r="AC296" s="55">
        <v>1</v>
      </c>
      <c r="AD296" s="55" t="s">
        <v>63</v>
      </c>
      <c r="AE296" s="55">
        <v>7</v>
      </c>
      <c r="AF296" s="55">
        <v>0</v>
      </c>
      <c r="AG296" s="55">
        <v>44</v>
      </c>
      <c r="AH296" s="55">
        <v>0</v>
      </c>
      <c r="AI296" s="55">
        <v>6</v>
      </c>
      <c r="AJ296" s="56">
        <v>6</v>
      </c>
      <c r="AK296" s="55">
        <v>358</v>
      </c>
      <c r="AL296" s="55">
        <v>58.285699999999999</v>
      </c>
      <c r="AM296" s="55">
        <v>408</v>
      </c>
      <c r="AN296" s="55">
        <v>2101</v>
      </c>
      <c r="AO296" s="55">
        <v>2101</v>
      </c>
      <c r="AQ296" s="55" t="s">
        <v>64</v>
      </c>
      <c r="AR296" s="55">
        <v>13</v>
      </c>
      <c r="AS296" s="55">
        <v>5</v>
      </c>
      <c r="AT296" s="55">
        <v>84.615384615384613</v>
      </c>
      <c r="AU296" s="55">
        <v>152.5385</v>
      </c>
      <c r="AV296" s="55">
        <v>307.2</v>
      </c>
    </row>
    <row r="297" spans="1:48" x14ac:dyDescent="0.25">
      <c r="A297" s="55">
        <v>40265</v>
      </c>
      <c r="B297" s="68" t="str">
        <f>VLOOKUP(C297,'[2]SU List with Assignment Master'!$F$2:$G$128,2,FALSE)</f>
        <v>South 6</v>
      </c>
      <c r="C297" s="55" t="s">
        <v>95</v>
      </c>
      <c r="D297" s="55">
        <v>515</v>
      </c>
      <c r="E297" s="55" t="s">
        <v>24</v>
      </c>
      <c r="F297" s="55">
        <v>3</v>
      </c>
      <c r="G297" s="55">
        <v>960</v>
      </c>
      <c r="H297" s="55">
        <v>695</v>
      </c>
      <c r="I297" s="55">
        <v>39</v>
      </c>
      <c r="J297" s="56">
        <v>1694</v>
      </c>
      <c r="K297" s="59">
        <v>1655</v>
      </c>
      <c r="L297" s="55">
        <v>564.66669999999999</v>
      </c>
      <c r="M297" s="59">
        <v>551.70000000000005</v>
      </c>
      <c r="N297" s="55">
        <v>8693</v>
      </c>
      <c r="O297" s="55">
        <v>1101.0999999999999</v>
      </c>
      <c r="P297" s="55">
        <v>0</v>
      </c>
      <c r="Q297" s="55">
        <v>0</v>
      </c>
      <c r="R297" s="55">
        <v>33.880000000000003</v>
      </c>
      <c r="S297" s="55" t="s">
        <v>64</v>
      </c>
      <c r="T297" s="55" t="s">
        <v>63</v>
      </c>
      <c r="U297" s="55">
        <v>1134.98</v>
      </c>
      <c r="V297" s="55">
        <v>7558.02</v>
      </c>
      <c r="W297" s="55">
        <v>7558.02</v>
      </c>
      <c r="X297" s="55">
        <v>0</v>
      </c>
      <c r="Y297" s="55" t="s">
        <v>64</v>
      </c>
      <c r="Z297" s="55" t="s">
        <v>454</v>
      </c>
      <c r="AA297" s="55">
        <v>1</v>
      </c>
      <c r="AB297" s="55">
        <v>0</v>
      </c>
      <c r="AC297" s="55">
        <v>1</v>
      </c>
      <c r="AD297" s="55" t="s">
        <v>63</v>
      </c>
      <c r="AE297" s="55">
        <v>3</v>
      </c>
      <c r="AF297" s="55">
        <v>0</v>
      </c>
      <c r="AG297" s="55">
        <v>64</v>
      </c>
      <c r="AH297" s="55">
        <v>0</v>
      </c>
      <c r="AI297" s="55">
        <v>27</v>
      </c>
      <c r="AJ297" s="56">
        <v>27</v>
      </c>
      <c r="AK297" s="55">
        <v>486</v>
      </c>
      <c r="AL297" s="55">
        <v>192.33330000000001</v>
      </c>
      <c r="AM297" s="55">
        <v>577</v>
      </c>
      <c r="AN297" s="55">
        <v>2962</v>
      </c>
      <c r="AO297" s="55">
        <v>2962</v>
      </c>
      <c r="AP297" s="55">
        <v>0</v>
      </c>
      <c r="AQ297" s="55" t="s">
        <v>64</v>
      </c>
      <c r="AR297" s="55">
        <v>3</v>
      </c>
      <c r="AS297" s="55">
        <v>3</v>
      </c>
      <c r="AT297" s="55">
        <v>100</v>
      </c>
      <c r="AU297" s="55">
        <v>564.66669999999999</v>
      </c>
      <c r="AV297" s="55">
        <v>320</v>
      </c>
    </row>
    <row r="298" spans="1:48" x14ac:dyDescent="0.25">
      <c r="A298" s="55">
        <v>53124</v>
      </c>
      <c r="B298" s="68" t="str">
        <f>VLOOKUP(C298,'[2]SU List with Assignment Master'!$F$2:$G$128,2,FALSE)</f>
        <v>South 6</v>
      </c>
      <c r="C298" s="55" t="s">
        <v>95</v>
      </c>
      <c r="D298" s="55">
        <v>515</v>
      </c>
      <c r="E298" s="55" t="s">
        <v>22</v>
      </c>
      <c r="F298" s="55">
        <v>7</v>
      </c>
      <c r="G298" s="55">
        <v>552</v>
      </c>
      <c r="H298" s="55">
        <v>1943</v>
      </c>
      <c r="I298" s="55">
        <v>12</v>
      </c>
      <c r="J298" s="56">
        <v>2507</v>
      </c>
      <c r="K298" s="59">
        <v>2495</v>
      </c>
      <c r="L298" s="55">
        <v>358.1429</v>
      </c>
      <c r="M298" s="59">
        <v>356.4</v>
      </c>
      <c r="N298" s="55">
        <v>12844</v>
      </c>
      <c r="O298" s="55">
        <v>1629.55</v>
      </c>
      <c r="P298" s="55">
        <v>0</v>
      </c>
      <c r="Q298" s="55">
        <v>0</v>
      </c>
      <c r="R298" s="55">
        <v>0</v>
      </c>
      <c r="S298" s="55" t="s">
        <v>64</v>
      </c>
      <c r="T298" s="55" t="s">
        <v>64</v>
      </c>
      <c r="U298" s="55">
        <v>1629.55</v>
      </c>
      <c r="V298" s="55">
        <v>11214.45</v>
      </c>
      <c r="W298" s="55">
        <v>11214.45</v>
      </c>
      <c r="X298" s="55">
        <v>0</v>
      </c>
      <c r="Y298" s="55" t="s">
        <v>64</v>
      </c>
      <c r="Z298" s="55" t="s">
        <v>455</v>
      </c>
      <c r="AA298" s="55">
        <v>1</v>
      </c>
      <c r="AB298" s="55">
        <v>0</v>
      </c>
      <c r="AC298" s="55">
        <v>1</v>
      </c>
      <c r="AD298" s="55" t="s">
        <v>63</v>
      </c>
      <c r="AE298" s="55">
        <v>4</v>
      </c>
      <c r="AF298" s="55">
        <v>0</v>
      </c>
      <c r="AG298" s="55">
        <v>51</v>
      </c>
      <c r="AH298" s="55">
        <v>0</v>
      </c>
      <c r="AI298" s="55">
        <v>12</v>
      </c>
      <c r="AJ298" s="56">
        <v>12</v>
      </c>
      <c r="AK298" s="55">
        <v>518</v>
      </c>
      <c r="AL298" s="55">
        <v>145.25</v>
      </c>
      <c r="AM298" s="55">
        <v>581</v>
      </c>
      <c r="AN298" s="55">
        <v>2964</v>
      </c>
      <c r="AO298" s="55">
        <v>2964</v>
      </c>
      <c r="AP298" s="55">
        <v>0</v>
      </c>
      <c r="AQ298" s="55" t="s">
        <v>64</v>
      </c>
      <c r="AR298" s="55">
        <v>8</v>
      </c>
      <c r="AS298" s="55">
        <v>2</v>
      </c>
      <c r="AT298" s="55">
        <v>87.5</v>
      </c>
      <c r="AU298" s="55">
        <v>313.375</v>
      </c>
      <c r="AV298" s="55">
        <v>276</v>
      </c>
    </row>
    <row r="299" spans="1:48" x14ac:dyDescent="0.25">
      <c r="A299" s="55">
        <v>90515</v>
      </c>
      <c r="B299" s="68" t="str">
        <f>VLOOKUP(C299,'[2]SU List with Assignment Master'!$F$2:$G$128,2,FALSE)</f>
        <v>South 6</v>
      </c>
      <c r="C299" s="55" t="s">
        <v>95</v>
      </c>
      <c r="D299" s="55">
        <v>515</v>
      </c>
      <c r="E299" s="55" t="s">
        <v>202</v>
      </c>
      <c r="F299" s="55">
        <v>0</v>
      </c>
      <c r="G299" s="55">
        <v>0</v>
      </c>
      <c r="H299" s="55">
        <v>0</v>
      </c>
      <c r="I299" s="55">
        <v>0</v>
      </c>
      <c r="J299" s="56">
        <v>0</v>
      </c>
      <c r="K299" s="59">
        <v>0</v>
      </c>
      <c r="L299" s="55">
        <v>0</v>
      </c>
      <c r="M299" s="59" t="e">
        <v>#DIV/0!</v>
      </c>
      <c r="N299" s="55">
        <v>0</v>
      </c>
      <c r="O299" s="55">
        <v>0</v>
      </c>
      <c r="P299" s="55">
        <v>0</v>
      </c>
      <c r="Q299" s="55">
        <v>0</v>
      </c>
      <c r="R299" s="55">
        <v>0</v>
      </c>
      <c r="S299" s="55" t="s">
        <v>63</v>
      </c>
      <c r="T299" s="55" t="s">
        <v>64</v>
      </c>
      <c r="U299" s="55">
        <v>0</v>
      </c>
      <c r="V299" s="55">
        <v>0</v>
      </c>
      <c r="W299" s="55">
        <v>0</v>
      </c>
      <c r="X299" s="55">
        <v>0</v>
      </c>
      <c r="Y299" s="55" t="s">
        <v>64</v>
      </c>
      <c r="Z299" s="55" t="s">
        <v>456</v>
      </c>
      <c r="AA299" s="55">
        <v>0</v>
      </c>
      <c r="AB299" s="55">
        <v>1</v>
      </c>
      <c r="AC299" s="55">
        <v>1</v>
      </c>
      <c r="AD299" s="55" t="s">
        <v>63</v>
      </c>
      <c r="AE299" s="55">
        <v>0</v>
      </c>
      <c r="AF299" s="55">
        <v>0</v>
      </c>
      <c r="AG299" s="55">
        <v>0</v>
      </c>
      <c r="AH299" s="55">
        <v>0</v>
      </c>
      <c r="AI299" s="55">
        <v>0</v>
      </c>
      <c r="AJ299" s="56">
        <v>0</v>
      </c>
      <c r="AK299" s="55">
        <v>0</v>
      </c>
      <c r="AL299" s="55">
        <v>0</v>
      </c>
      <c r="AM299" s="55">
        <v>0</v>
      </c>
      <c r="AN299" s="55">
        <v>0</v>
      </c>
      <c r="AO299" s="55">
        <v>0</v>
      </c>
      <c r="AQ299" s="55" t="s">
        <v>64</v>
      </c>
      <c r="AR299" s="55">
        <v>0</v>
      </c>
      <c r="AS299" s="55">
        <v>0</v>
      </c>
      <c r="AT299" s="55">
        <v>0</v>
      </c>
      <c r="AU299" s="55">
        <v>0</v>
      </c>
      <c r="AV299" s="55">
        <v>0</v>
      </c>
    </row>
    <row r="300" spans="1:48" x14ac:dyDescent="0.25">
      <c r="A300" s="55">
        <v>10044</v>
      </c>
      <c r="B300" s="68" t="str">
        <f>VLOOKUP(C300,'[2]SU List with Assignment Master'!$F$2:$G$128,2,FALSE)</f>
        <v>North 1</v>
      </c>
      <c r="C300" s="55" t="s">
        <v>186</v>
      </c>
      <c r="D300" s="55">
        <v>158</v>
      </c>
      <c r="E300" s="55" t="s">
        <v>18</v>
      </c>
      <c r="F300" s="55">
        <v>2</v>
      </c>
      <c r="G300" s="55">
        <v>420</v>
      </c>
      <c r="H300" s="55">
        <v>-71</v>
      </c>
      <c r="I300" s="55">
        <v>0</v>
      </c>
      <c r="J300" s="56">
        <v>349</v>
      </c>
      <c r="K300" s="59">
        <v>349</v>
      </c>
      <c r="L300" s="55">
        <v>174.5</v>
      </c>
      <c r="M300" s="59">
        <v>174.5</v>
      </c>
      <c r="N300" s="55">
        <v>1807</v>
      </c>
      <c r="O300" s="55">
        <v>226.85</v>
      </c>
      <c r="P300" s="55">
        <v>0</v>
      </c>
      <c r="Q300" s="55">
        <v>0</v>
      </c>
      <c r="R300" s="55">
        <v>0</v>
      </c>
      <c r="S300" s="55" t="s">
        <v>64</v>
      </c>
      <c r="T300" s="55" t="s">
        <v>64</v>
      </c>
      <c r="U300" s="55">
        <v>226.85</v>
      </c>
      <c r="V300" s="55">
        <v>1580.15</v>
      </c>
      <c r="W300" s="55">
        <v>1580.15</v>
      </c>
      <c r="X300" s="55">
        <v>0</v>
      </c>
      <c r="Y300" s="55" t="s">
        <v>64</v>
      </c>
      <c r="Z300" s="55" t="s">
        <v>457</v>
      </c>
      <c r="AA300" s="55">
        <v>1</v>
      </c>
      <c r="AB300" s="55">
        <v>0</v>
      </c>
      <c r="AC300" s="55">
        <v>1</v>
      </c>
      <c r="AD300" s="55" t="s">
        <v>63</v>
      </c>
      <c r="AE300" s="55">
        <v>1</v>
      </c>
      <c r="AF300" s="55">
        <v>0</v>
      </c>
      <c r="AG300" s="55">
        <v>0</v>
      </c>
      <c r="AH300" s="55">
        <v>0</v>
      </c>
      <c r="AI300" s="55">
        <v>0</v>
      </c>
      <c r="AJ300" s="56">
        <v>0</v>
      </c>
      <c r="AK300" s="55">
        <v>81</v>
      </c>
      <c r="AL300" s="55">
        <v>81</v>
      </c>
      <c r="AM300" s="55">
        <v>81</v>
      </c>
      <c r="AN300" s="55">
        <v>414</v>
      </c>
      <c r="AO300" s="55">
        <v>414</v>
      </c>
      <c r="AP300" s="55">
        <v>0</v>
      </c>
      <c r="AQ300" s="55" t="s">
        <v>64</v>
      </c>
      <c r="AR300" s="55">
        <v>2</v>
      </c>
      <c r="AS300" s="55">
        <v>2</v>
      </c>
      <c r="AT300" s="55">
        <v>100</v>
      </c>
      <c r="AU300" s="55">
        <v>174.5</v>
      </c>
      <c r="AV300" s="55">
        <v>210</v>
      </c>
    </row>
    <row r="301" spans="1:48" x14ac:dyDescent="0.25">
      <c r="A301" s="55">
        <v>10065</v>
      </c>
      <c r="B301" s="68" t="str">
        <f>VLOOKUP(C301,'[2]SU List with Assignment Master'!$F$2:$G$128,2,FALSE)</f>
        <v>North 1</v>
      </c>
      <c r="C301" s="55" t="s">
        <v>186</v>
      </c>
      <c r="D301" s="55">
        <v>158</v>
      </c>
      <c r="E301" s="55" t="s">
        <v>24</v>
      </c>
      <c r="F301" s="55">
        <v>2</v>
      </c>
      <c r="G301" s="55">
        <v>876</v>
      </c>
      <c r="H301" s="55">
        <v>-115</v>
      </c>
      <c r="I301" s="55">
        <v>25</v>
      </c>
      <c r="J301" s="56">
        <v>786</v>
      </c>
      <c r="K301" s="59">
        <v>761</v>
      </c>
      <c r="L301" s="55">
        <v>393</v>
      </c>
      <c r="M301" s="59">
        <v>380.5</v>
      </c>
      <c r="N301" s="55">
        <v>4001</v>
      </c>
      <c r="O301" s="55">
        <v>510.9</v>
      </c>
      <c r="P301" s="55">
        <v>0</v>
      </c>
      <c r="Q301" s="55">
        <v>0</v>
      </c>
      <c r="R301" s="55">
        <v>0</v>
      </c>
      <c r="S301" s="55" t="s">
        <v>64</v>
      </c>
      <c r="T301" s="55" t="s">
        <v>64</v>
      </c>
      <c r="U301" s="55">
        <v>510.9</v>
      </c>
      <c r="V301" s="55">
        <v>3490.1</v>
      </c>
      <c r="W301" s="55">
        <v>3490.1</v>
      </c>
      <c r="X301" s="55">
        <v>0</v>
      </c>
      <c r="Y301" s="55" t="s">
        <v>64</v>
      </c>
      <c r="Z301" s="55" t="s">
        <v>458</v>
      </c>
      <c r="AA301" s="55">
        <v>1</v>
      </c>
      <c r="AB301" s="55">
        <v>0</v>
      </c>
      <c r="AC301" s="55">
        <v>1</v>
      </c>
      <c r="AD301" s="55" t="s">
        <v>63</v>
      </c>
      <c r="AE301" s="55">
        <v>1</v>
      </c>
      <c r="AF301" s="55">
        <v>0</v>
      </c>
      <c r="AG301" s="55">
        <v>6</v>
      </c>
      <c r="AH301" s="55">
        <v>0</v>
      </c>
      <c r="AI301" s="55">
        <v>12</v>
      </c>
      <c r="AJ301" s="56">
        <v>12</v>
      </c>
      <c r="AK301" s="55">
        <v>207</v>
      </c>
      <c r="AL301" s="55">
        <v>225</v>
      </c>
      <c r="AM301" s="55">
        <v>225</v>
      </c>
      <c r="AN301" s="55">
        <v>1151</v>
      </c>
      <c r="AO301" s="55">
        <v>1151</v>
      </c>
      <c r="AQ301" s="55" t="s">
        <v>64</v>
      </c>
      <c r="AR301" s="55">
        <v>2</v>
      </c>
      <c r="AS301" s="55">
        <v>2</v>
      </c>
      <c r="AT301" s="55">
        <v>100</v>
      </c>
      <c r="AU301" s="55">
        <v>393</v>
      </c>
      <c r="AV301" s="55">
        <v>438</v>
      </c>
    </row>
    <row r="302" spans="1:48" x14ac:dyDescent="0.25">
      <c r="A302" s="55">
        <v>10243</v>
      </c>
      <c r="B302" s="68" t="str">
        <f>VLOOKUP(C302,'[2]SU List with Assignment Master'!$F$2:$G$128,2,FALSE)</f>
        <v>North 1</v>
      </c>
      <c r="C302" s="55" t="s">
        <v>186</v>
      </c>
      <c r="D302" s="55">
        <v>158</v>
      </c>
      <c r="E302" s="55" t="s">
        <v>20</v>
      </c>
      <c r="F302" s="55">
        <v>4</v>
      </c>
      <c r="G302" s="55">
        <v>1920</v>
      </c>
      <c r="H302" s="55">
        <v>242</v>
      </c>
      <c r="I302" s="55">
        <v>62</v>
      </c>
      <c r="J302" s="56">
        <v>2224</v>
      </c>
      <c r="K302" s="59">
        <v>2162</v>
      </c>
      <c r="L302" s="55">
        <v>556</v>
      </c>
      <c r="M302" s="59">
        <v>540.5</v>
      </c>
      <c r="N302" s="55">
        <v>11268</v>
      </c>
      <c r="O302" s="55">
        <v>1445.6</v>
      </c>
      <c r="P302" s="55">
        <v>0</v>
      </c>
      <c r="Q302" s="55">
        <v>0</v>
      </c>
      <c r="R302" s="55">
        <v>44.48</v>
      </c>
      <c r="S302" s="55" t="s">
        <v>64</v>
      </c>
      <c r="T302" s="55" t="s">
        <v>63</v>
      </c>
      <c r="U302" s="55">
        <v>1490.08</v>
      </c>
      <c r="V302" s="55">
        <v>9777.92</v>
      </c>
      <c r="W302" s="55">
        <v>9777.92</v>
      </c>
      <c r="X302" s="55">
        <v>0</v>
      </c>
      <c r="Y302" s="55" t="s">
        <v>64</v>
      </c>
      <c r="Z302" s="55" t="s">
        <v>459</v>
      </c>
      <c r="AA302" s="55">
        <v>1</v>
      </c>
      <c r="AB302" s="55">
        <v>0</v>
      </c>
      <c r="AC302" s="55">
        <v>1</v>
      </c>
      <c r="AD302" s="55" t="s">
        <v>63</v>
      </c>
      <c r="AE302" s="55">
        <v>4</v>
      </c>
      <c r="AF302" s="55">
        <v>0</v>
      </c>
      <c r="AG302" s="55">
        <v>67</v>
      </c>
      <c r="AH302" s="55">
        <v>0</v>
      </c>
      <c r="AI302" s="55">
        <v>4</v>
      </c>
      <c r="AJ302" s="56">
        <v>4</v>
      </c>
      <c r="AK302" s="55">
        <v>758</v>
      </c>
      <c r="AL302" s="55">
        <v>207.25</v>
      </c>
      <c r="AM302" s="55">
        <v>829</v>
      </c>
      <c r="AN302" s="55">
        <v>4216</v>
      </c>
      <c r="AO302" s="55">
        <v>4216</v>
      </c>
      <c r="AP302" s="55">
        <v>1900</v>
      </c>
      <c r="AQ302" s="55" t="s">
        <v>64</v>
      </c>
      <c r="AR302" s="55">
        <v>4</v>
      </c>
      <c r="AS302" s="55">
        <v>4</v>
      </c>
      <c r="AT302" s="55">
        <v>100</v>
      </c>
      <c r="AU302" s="55">
        <v>556</v>
      </c>
      <c r="AV302" s="55">
        <v>480</v>
      </c>
    </row>
    <row r="303" spans="1:48" x14ac:dyDescent="0.25">
      <c r="A303" s="55">
        <v>10254</v>
      </c>
      <c r="B303" s="68" t="str">
        <f>VLOOKUP(C303,'[2]SU List with Assignment Master'!$F$2:$G$128,2,FALSE)</f>
        <v>North 1</v>
      </c>
      <c r="C303" s="55" t="s">
        <v>186</v>
      </c>
      <c r="D303" s="55">
        <v>158</v>
      </c>
      <c r="E303" s="55" t="s">
        <v>60</v>
      </c>
      <c r="F303" s="55">
        <v>6</v>
      </c>
      <c r="G303" s="55">
        <v>5760</v>
      </c>
      <c r="H303" s="55">
        <v>1409</v>
      </c>
      <c r="I303" s="55">
        <v>128</v>
      </c>
      <c r="J303" s="56">
        <v>7297</v>
      </c>
      <c r="K303" s="59">
        <v>7169</v>
      </c>
      <c r="L303" s="55">
        <v>1216.1667</v>
      </c>
      <c r="M303" s="59">
        <v>1194.8</v>
      </c>
      <c r="N303" s="55">
        <v>37346</v>
      </c>
      <c r="O303" s="55">
        <v>4743.05</v>
      </c>
      <c r="P303" s="55">
        <v>0</v>
      </c>
      <c r="Q303" s="55">
        <v>0</v>
      </c>
      <c r="R303" s="55">
        <v>145.94</v>
      </c>
      <c r="S303" s="55" t="s">
        <v>64</v>
      </c>
      <c r="T303" s="55" t="s">
        <v>63</v>
      </c>
      <c r="U303" s="55">
        <v>4888.99</v>
      </c>
      <c r="V303" s="55">
        <v>32457.01</v>
      </c>
      <c r="W303" s="55">
        <v>32457.01</v>
      </c>
      <c r="X303" s="55">
        <v>0</v>
      </c>
      <c r="Y303" s="55" t="s">
        <v>64</v>
      </c>
      <c r="Z303" s="55" t="s">
        <v>460</v>
      </c>
      <c r="AA303" s="55">
        <v>1</v>
      </c>
      <c r="AB303" s="55">
        <v>0</v>
      </c>
      <c r="AC303" s="55">
        <v>1</v>
      </c>
      <c r="AD303" s="55" t="s">
        <v>63</v>
      </c>
      <c r="AE303" s="55">
        <v>6</v>
      </c>
      <c r="AF303" s="55">
        <v>0</v>
      </c>
      <c r="AG303" s="55">
        <v>127</v>
      </c>
      <c r="AH303" s="55">
        <v>0</v>
      </c>
      <c r="AI303" s="55">
        <v>42</v>
      </c>
      <c r="AJ303" s="56">
        <v>42</v>
      </c>
      <c r="AK303" s="55">
        <v>2354</v>
      </c>
      <c r="AL303" s="55">
        <v>420.5</v>
      </c>
      <c r="AM303" s="55">
        <v>2523</v>
      </c>
      <c r="AN303" s="55">
        <v>12893</v>
      </c>
      <c r="AO303" s="55">
        <v>12893</v>
      </c>
      <c r="AQ303" s="55" t="s">
        <v>64</v>
      </c>
      <c r="AR303" s="55">
        <v>7</v>
      </c>
      <c r="AS303" s="55">
        <v>5</v>
      </c>
      <c r="AT303" s="55">
        <v>85.714285714285708</v>
      </c>
      <c r="AU303" s="55">
        <v>1042.4286</v>
      </c>
      <c r="AV303" s="55">
        <v>1152</v>
      </c>
    </row>
    <row r="304" spans="1:48" x14ac:dyDescent="0.25">
      <c r="A304" s="55">
        <v>10300</v>
      </c>
      <c r="B304" s="68" t="str">
        <f>VLOOKUP(C304,'[2]SU List with Assignment Master'!$F$2:$G$128,2,FALSE)</f>
        <v>North 1</v>
      </c>
      <c r="C304" s="55" t="s">
        <v>186</v>
      </c>
      <c r="D304" s="55">
        <v>158</v>
      </c>
      <c r="E304" s="55" t="s">
        <v>60</v>
      </c>
      <c r="F304" s="55">
        <v>5</v>
      </c>
      <c r="G304" s="55">
        <v>0</v>
      </c>
      <c r="H304" s="55">
        <v>2459</v>
      </c>
      <c r="I304" s="55">
        <v>41</v>
      </c>
      <c r="J304" s="56">
        <v>2500</v>
      </c>
      <c r="K304" s="59">
        <v>2459</v>
      </c>
      <c r="L304" s="55">
        <v>500</v>
      </c>
      <c r="M304" s="59">
        <v>491.8</v>
      </c>
      <c r="N304" s="55">
        <v>12767</v>
      </c>
      <c r="O304" s="55">
        <v>1625</v>
      </c>
      <c r="P304" s="55">
        <v>0</v>
      </c>
      <c r="Q304" s="55">
        <v>0</v>
      </c>
      <c r="R304" s="55">
        <v>0</v>
      </c>
      <c r="S304" s="55" t="s">
        <v>64</v>
      </c>
      <c r="T304" s="55" t="s">
        <v>64</v>
      </c>
      <c r="U304" s="55">
        <v>1625</v>
      </c>
      <c r="V304" s="55">
        <v>11142</v>
      </c>
      <c r="W304" s="55">
        <v>11142</v>
      </c>
      <c r="X304" s="55">
        <v>0</v>
      </c>
      <c r="Y304" s="55" t="s">
        <v>64</v>
      </c>
      <c r="Z304" s="55" t="s">
        <v>461</v>
      </c>
      <c r="AA304" s="55">
        <v>1</v>
      </c>
      <c r="AB304" s="55">
        <v>0</v>
      </c>
      <c r="AC304" s="55">
        <v>1</v>
      </c>
      <c r="AD304" s="55" t="s">
        <v>63</v>
      </c>
      <c r="AE304" s="55">
        <v>5</v>
      </c>
      <c r="AF304" s="55">
        <v>0</v>
      </c>
      <c r="AG304" s="55">
        <v>244</v>
      </c>
      <c r="AH304" s="55">
        <v>0</v>
      </c>
      <c r="AI304" s="55">
        <v>17</v>
      </c>
      <c r="AJ304" s="56">
        <v>17</v>
      </c>
      <c r="AK304" s="55">
        <v>1130</v>
      </c>
      <c r="AL304" s="55">
        <v>278.2</v>
      </c>
      <c r="AM304" s="55">
        <v>1391</v>
      </c>
      <c r="AN304" s="55">
        <v>7093</v>
      </c>
      <c r="AO304" s="55">
        <v>7093</v>
      </c>
      <c r="AP304" s="55">
        <v>0</v>
      </c>
      <c r="AQ304" s="55" t="s">
        <v>64</v>
      </c>
      <c r="AR304" s="55">
        <v>5</v>
      </c>
      <c r="AS304" s="55">
        <v>0</v>
      </c>
      <c r="AT304" s="55">
        <v>100</v>
      </c>
      <c r="AU304" s="55">
        <v>500</v>
      </c>
      <c r="AV304" s="55">
        <v>0</v>
      </c>
    </row>
    <row r="305" spans="1:48" x14ac:dyDescent="0.25">
      <c r="A305" s="55">
        <v>10330</v>
      </c>
      <c r="B305" s="68" t="str">
        <f>VLOOKUP(C305,'[2]SU List with Assignment Master'!$F$2:$G$128,2,FALSE)</f>
        <v>North 1</v>
      </c>
      <c r="C305" s="55" t="s">
        <v>186</v>
      </c>
      <c r="D305" s="55">
        <v>158</v>
      </c>
      <c r="E305" s="55" t="s">
        <v>19</v>
      </c>
      <c r="F305" s="55">
        <v>5</v>
      </c>
      <c r="G305" s="55">
        <v>7032</v>
      </c>
      <c r="H305" s="55">
        <v>1814</v>
      </c>
      <c r="I305" s="55">
        <v>46</v>
      </c>
      <c r="J305" s="56">
        <v>8892</v>
      </c>
      <c r="K305" s="59">
        <v>8846</v>
      </c>
      <c r="L305" s="55">
        <v>1778.4</v>
      </c>
      <c r="M305" s="59">
        <v>1769.2</v>
      </c>
      <c r="N305" s="55">
        <v>45447</v>
      </c>
      <c r="O305" s="55">
        <v>5779.8</v>
      </c>
      <c r="P305" s="55">
        <v>0</v>
      </c>
      <c r="Q305" s="55">
        <v>0</v>
      </c>
      <c r="R305" s="55">
        <v>177.84</v>
      </c>
      <c r="S305" s="55" t="s">
        <v>64</v>
      </c>
      <c r="T305" s="55" t="s">
        <v>63</v>
      </c>
      <c r="U305" s="55">
        <v>5957.64</v>
      </c>
      <c r="V305" s="55">
        <v>39489.360000000001</v>
      </c>
      <c r="W305" s="55">
        <v>39489.360000000001</v>
      </c>
      <c r="X305" s="55">
        <v>0</v>
      </c>
      <c r="Y305" s="55" t="s">
        <v>64</v>
      </c>
      <c r="Z305" s="55" t="s">
        <v>462</v>
      </c>
      <c r="AA305" s="55">
        <v>1</v>
      </c>
      <c r="AB305" s="55">
        <v>0</v>
      </c>
      <c r="AC305" s="55">
        <v>1</v>
      </c>
      <c r="AD305" s="55" t="s">
        <v>63</v>
      </c>
      <c r="AE305" s="55">
        <v>5</v>
      </c>
      <c r="AF305" s="55">
        <v>0</v>
      </c>
      <c r="AG305" s="55">
        <v>134</v>
      </c>
      <c r="AH305" s="55">
        <v>0</v>
      </c>
      <c r="AI305" s="55">
        <v>46</v>
      </c>
      <c r="AJ305" s="56">
        <v>46</v>
      </c>
      <c r="AK305" s="55">
        <v>2416</v>
      </c>
      <c r="AL305" s="55">
        <v>519.20000000000005</v>
      </c>
      <c r="AM305" s="55">
        <v>2596</v>
      </c>
      <c r="AN305" s="55">
        <v>13293</v>
      </c>
      <c r="AO305" s="55">
        <v>13293</v>
      </c>
      <c r="AP305" s="55">
        <v>0</v>
      </c>
      <c r="AQ305" s="55" t="s">
        <v>64</v>
      </c>
      <c r="AR305" s="55">
        <v>6</v>
      </c>
      <c r="AS305" s="55">
        <v>6</v>
      </c>
      <c r="AT305" s="55">
        <v>83.333333333333329</v>
      </c>
      <c r="AU305" s="55">
        <v>1482</v>
      </c>
      <c r="AV305" s="55">
        <v>1172</v>
      </c>
    </row>
    <row r="306" spans="1:48" x14ac:dyDescent="0.25">
      <c r="A306" s="55">
        <v>10338</v>
      </c>
      <c r="B306" s="68" t="str">
        <f>VLOOKUP(C306,'[2]SU List with Assignment Master'!$F$2:$G$128,2,FALSE)</f>
        <v>North 1</v>
      </c>
      <c r="C306" s="55" t="s">
        <v>186</v>
      </c>
      <c r="D306" s="55">
        <v>158</v>
      </c>
      <c r="E306" s="55" t="s">
        <v>19</v>
      </c>
      <c r="F306" s="55">
        <v>7</v>
      </c>
      <c r="G306" s="55">
        <v>2592</v>
      </c>
      <c r="H306" s="55">
        <v>773</v>
      </c>
      <c r="I306" s="55">
        <v>85</v>
      </c>
      <c r="J306" s="56">
        <v>3450</v>
      </c>
      <c r="K306" s="59">
        <v>3365</v>
      </c>
      <c r="L306" s="55">
        <v>492.8571</v>
      </c>
      <c r="M306" s="59">
        <v>480.7</v>
      </c>
      <c r="N306" s="55">
        <v>17641</v>
      </c>
      <c r="O306" s="55">
        <v>2242.5</v>
      </c>
      <c r="P306" s="55">
        <v>0</v>
      </c>
      <c r="Q306" s="55">
        <v>0</v>
      </c>
      <c r="R306" s="55">
        <v>69</v>
      </c>
      <c r="S306" s="55" t="s">
        <v>64</v>
      </c>
      <c r="T306" s="55" t="s">
        <v>63</v>
      </c>
      <c r="U306" s="55">
        <v>2311.5</v>
      </c>
      <c r="V306" s="55">
        <v>15329.5</v>
      </c>
      <c r="W306" s="55">
        <v>15329.5</v>
      </c>
      <c r="X306" s="55">
        <v>0</v>
      </c>
      <c r="Y306" s="55" t="s">
        <v>64</v>
      </c>
      <c r="Z306" s="55" t="s">
        <v>463</v>
      </c>
      <c r="AA306" s="55">
        <v>1</v>
      </c>
      <c r="AB306" s="55">
        <v>0</v>
      </c>
      <c r="AC306" s="55">
        <v>1</v>
      </c>
      <c r="AD306" s="55" t="s">
        <v>63</v>
      </c>
      <c r="AE306" s="55">
        <v>6</v>
      </c>
      <c r="AF306" s="55">
        <v>0</v>
      </c>
      <c r="AG306" s="55">
        <v>194</v>
      </c>
      <c r="AH306" s="55">
        <v>0</v>
      </c>
      <c r="AI306" s="55">
        <v>34</v>
      </c>
      <c r="AJ306" s="56">
        <v>34</v>
      </c>
      <c r="AK306" s="55">
        <v>1140</v>
      </c>
      <c r="AL306" s="55">
        <v>228</v>
      </c>
      <c r="AM306" s="55">
        <v>1368</v>
      </c>
      <c r="AN306" s="55">
        <v>7005</v>
      </c>
      <c r="AO306" s="55">
        <v>7005</v>
      </c>
      <c r="AP306" s="55">
        <v>0</v>
      </c>
      <c r="AQ306" s="55" t="s">
        <v>64</v>
      </c>
      <c r="AR306" s="55">
        <v>8</v>
      </c>
      <c r="AS306" s="55">
        <v>7</v>
      </c>
      <c r="AT306" s="55">
        <v>87.5</v>
      </c>
      <c r="AU306" s="55">
        <v>431.25</v>
      </c>
      <c r="AV306" s="55">
        <v>370.28570000000002</v>
      </c>
    </row>
    <row r="307" spans="1:48" x14ac:dyDescent="0.25">
      <c r="A307" s="55">
        <v>10341</v>
      </c>
      <c r="B307" s="68" t="str">
        <f>VLOOKUP(C307,'[2]SU List with Assignment Master'!$F$2:$G$128,2,FALSE)</f>
        <v>North 1</v>
      </c>
      <c r="C307" s="55" t="s">
        <v>186</v>
      </c>
      <c r="D307" s="55">
        <v>158</v>
      </c>
      <c r="E307" s="55" t="s">
        <v>20</v>
      </c>
      <c r="F307" s="55">
        <v>4</v>
      </c>
      <c r="G307" s="55">
        <v>1380</v>
      </c>
      <c r="H307" s="55">
        <v>911</v>
      </c>
      <c r="I307" s="55">
        <v>25</v>
      </c>
      <c r="J307" s="56">
        <v>2316</v>
      </c>
      <c r="K307" s="59">
        <v>2291</v>
      </c>
      <c r="L307" s="55">
        <v>579</v>
      </c>
      <c r="M307" s="59">
        <v>572.79999999999995</v>
      </c>
      <c r="N307" s="55">
        <v>11814</v>
      </c>
      <c r="O307" s="55">
        <v>1505.4</v>
      </c>
      <c r="P307" s="55">
        <v>0</v>
      </c>
      <c r="Q307" s="55">
        <v>0</v>
      </c>
      <c r="R307" s="55">
        <v>0</v>
      </c>
      <c r="S307" s="55" t="s">
        <v>64</v>
      </c>
      <c r="T307" s="55" t="s">
        <v>64</v>
      </c>
      <c r="U307" s="55">
        <v>1505.4</v>
      </c>
      <c r="V307" s="55">
        <v>10308.6</v>
      </c>
      <c r="W307" s="55">
        <v>10308.6</v>
      </c>
      <c r="X307" s="55">
        <v>0</v>
      </c>
      <c r="Y307" s="55" t="s">
        <v>64</v>
      </c>
      <c r="Z307" s="55" t="s">
        <v>464</v>
      </c>
      <c r="AA307" s="55">
        <v>1</v>
      </c>
      <c r="AB307" s="55">
        <v>0</v>
      </c>
      <c r="AC307" s="55">
        <v>1</v>
      </c>
      <c r="AD307" s="55" t="s">
        <v>63</v>
      </c>
      <c r="AE307" s="55">
        <v>3</v>
      </c>
      <c r="AF307" s="55">
        <v>0</v>
      </c>
      <c r="AG307" s="55">
        <v>59</v>
      </c>
      <c r="AH307" s="55">
        <v>0</v>
      </c>
      <c r="AI307" s="55">
        <v>7</v>
      </c>
      <c r="AJ307" s="56">
        <v>7</v>
      </c>
      <c r="AK307" s="55">
        <v>398</v>
      </c>
      <c r="AL307" s="55">
        <v>154.66669999999999</v>
      </c>
      <c r="AM307" s="55">
        <v>464</v>
      </c>
      <c r="AN307" s="55">
        <v>2378</v>
      </c>
      <c r="AO307" s="55">
        <v>2378</v>
      </c>
      <c r="AQ307" s="55" t="s">
        <v>64</v>
      </c>
      <c r="AR307" s="55">
        <v>9</v>
      </c>
      <c r="AS307" s="55">
        <v>4</v>
      </c>
      <c r="AT307" s="55">
        <v>44.444444444444443</v>
      </c>
      <c r="AU307" s="55">
        <v>257.33330000000001</v>
      </c>
      <c r="AV307" s="55">
        <v>345</v>
      </c>
    </row>
    <row r="308" spans="1:48" x14ac:dyDescent="0.25">
      <c r="A308" s="55">
        <v>10348</v>
      </c>
      <c r="B308" s="68" t="str">
        <f>VLOOKUP(C308,'[2]SU List with Assignment Master'!$F$2:$G$128,2,FALSE)</f>
        <v>North 1</v>
      </c>
      <c r="C308" s="55" t="s">
        <v>186</v>
      </c>
      <c r="D308" s="55">
        <v>158</v>
      </c>
      <c r="E308" s="55" t="s">
        <v>60</v>
      </c>
      <c r="F308" s="55">
        <v>8</v>
      </c>
      <c r="G308" s="55">
        <v>8628</v>
      </c>
      <c r="H308" s="55">
        <v>1571</v>
      </c>
      <c r="I308" s="55">
        <v>107</v>
      </c>
      <c r="J308" s="56">
        <v>10306</v>
      </c>
      <c r="K308" s="59">
        <v>10199</v>
      </c>
      <c r="L308" s="55">
        <v>1288.25</v>
      </c>
      <c r="M308" s="59">
        <v>1274.9000000000001</v>
      </c>
      <c r="N308" s="55">
        <v>52550</v>
      </c>
      <c r="O308" s="55">
        <v>6698.9</v>
      </c>
      <c r="P308" s="55">
        <v>0</v>
      </c>
      <c r="Q308" s="55">
        <v>0</v>
      </c>
      <c r="R308" s="55">
        <v>206.12</v>
      </c>
      <c r="S308" s="55" t="s">
        <v>64</v>
      </c>
      <c r="T308" s="55" t="s">
        <v>63</v>
      </c>
      <c r="U308" s="55">
        <v>6905.02</v>
      </c>
      <c r="V308" s="55">
        <v>45644.98</v>
      </c>
      <c r="W308" s="55">
        <v>45644.98</v>
      </c>
      <c r="X308" s="55">
        <v>0</v>
      </c>
      <c r="Y308" s="55" t="s">
        <v>64</v>
      </c>
      <c r="Z308" s="55" t="s">
        <v>465</v>
      </c>
      <c r="AA308" s="55">
        <v>1</v>
      </c>
      <c r="AB308" s="55">
        <v>0</v>
      </c>
      <c r="AC308" s="55">
        <v>1</v>
      </c>
      <c r="AD308" s="55" t="s">
        <v>63</v>
      </c>
      <c r="AE308" s="55">
        <v>8</v>
      </c>
      <c r="AF308" s="55">
        <v>0</v>
      </c>
      <c r="AG308" s="55">
        <v>266</v>
      </c>
      <c r="AH308" s="55">
        <v>0</v>
      </c>
      <c r="AI308" s="55">
        <v>46</v>
      </c>
      <c r="AJ308" s="56">
        <v>46</v>
      </c>
      <c r="AK308" s="55">
        <v>2658</v>
      </c>
      <c r="AL308" s="55">
        <v>371.25</v>
      </c>
      <c r="AM308" s="55">
        <v>2970</v>
      </c>
      <c r="AN308" s="55">
        <v>15191</v>
      </c>
      <c r="AO308" s="55">
        <v>15191</v>
      </c>
      <c r="AQ308" s="55" t="s">
        <v>64</v>
      </c>
      <c r="AR308" s="55">
        <v>12</v>
      </c>
      <c r="AS308" s="55">
        <v>8</v>
      </c>
      <c r="AT308" s="55">
        <v>66.666666666666671</v>
      </c>
      <c r="AU308" s="55">
        <v>858.83330000000001</v>
      </c>
      <c r="AV308" s="55">
        <v>1078.5</v>
      </c>
    </row>
    <row r="309" spans="1:48" x14ac:dyDescent="0.25">
      <c r="A309" s="55">
        <v>10354</v>
      </c>
      <c r="B309" s="68" t="str">
        <f>VLOOKUP(C309,'[2]SU List with Assignment Master'!$F$2:$G$128,2,FALSE)</f>
        <v>North 1</v>
      </c>
      <c r="C309" s="55" t="s">
        <v>186</v>
      </c>
      <c r="D309" s="55">
        <v>158</v>
      </c>
      <c r="E309" s="55" t="s">
        <v>60</v>
      </c>
      <c r="F309" s="55">
        <v>9</v>
      </c>
      <c r="G309" s="55">
        <v>1440</v>
      </c>
      <c r="H309" s="55">
        <v>294</v>
      </c>
      <c r="I309" s="55">
        <v>0</v>
      </c>
      <c r="J309" s="56">
        <v>1734</v>
      </c>
      <c r="K309" s="59">
        <v>1734</v>
      </c>
      <c r="L309" s="55">
        <v>192.66669999999999</v>
      </c>
      <c r="M309" s="59">
        <v>192.7</v>
      </c>
      <c r="N309" s="55">
        <v>8904</v>
      </c>
      <c r="O309" s="55">
        <v>1127.0999999999999</v>
      </c>
      <c r="P309" s="55">
        <v>0</v>
      </c>
      <c r="Q309" s="55">
        <v>0</v>
      </c>
      <c r="R309" s="55">
        <v>0</v>
      </c>
      <c r="S309" s="55" t="s">
        <v>64</v>
      </c>
      <c r="T309" s="55" t="s">
        <v>64</v>
      </c>
      <c r="U309" s="55">
        <v>1127.0999999999999</v>
      </c>
      <c r="V309" s="55">
        <v>7776.9</v>
      </c>
      <c r="W309" s="55">
        <v>7776.9</v>
      </c>
      <c r="X309" s="55">
        <v>0</v>
      </c>
      <c r="Y309" s="55" t="s">
        <v>64</v>
      </c>
      <c r="Z309" s="55" t="s">
        <v>466</v>
      </c>
      <c r="AA309" s="55">
        <v>1</v>
      </c>
      <c r="AB309" s="55">
        <v>0</v>
      </c>
      <c r="AC309" s="55">
        <v>1</v>
      </c>
      <c r="AD309" s="55" t="s">
        <v>63</v>
      </c>
      <c r="AE309" s="55">
        <v>5</v>
      </c>
      <c r="AF309" s="55">
        <v>0</v>
      </c>
      <c r="AG309" s="55">
        <v>42</v>
      </c>
      <c r="AH309" s="55">
        <v>0</v>
      </c>
      <c r="AI309" s="55">
        <v>0</v>
      </c>
      <c r="AJ309" s="56">
        <v>0</v>
      </c>
      <c r="AK309" s="55">
        <v>388</v>
      </c>
      <c r="AL309" s="55">
        <v>86</v>
      </c>
      <c r="AM309" s="55">
        <v>430</v>
      </c>
      <c r="AN309" s="55">
        <v>2194</v>
      </c>
      <c r="AO309" s="55">
        <v>2194</v>
      </c>
      <c r="AP309" s="55">
        <v>0</v>
      </c>
      <c r="AQ309" s="55" t="s">
        <v>64</v>
      </c>
      <c r="AR309" s="55">
        <v>10</v>
      </c>
      <c r="AS309" s="55">
        <v>0</v>
      </c>
      <c r="AT309" s="55">
        <v>90</v>
      </c>
      <c r="AU309" s="55">
        <v>173.4</v>
      </c>
      <c r="AV309" s="55">
        <v>0</v>
      </c>
    </row>
    <row r="310" spans="1:48" x14ac:dyDescent="0.25">
      <c r="A310" s="55">
        <v>10355</v>
      </c>
      <c r="B310" s="68" t="str">
        <f>VLOOKUP(C310,'[2]SU List with Assignment Master'!$F$2:$G$128,2,FALSE)</f>
        <v>North 1</v>
      </c>
      <c r="C310" s="55" t="s">
        <v>186</v>
      </c>
      <c r="D310" s="55">
        <v>158</v>
      </c>
      <c r="E310" s="55" t="s">
        <v>60</v>
      </c>
      <c r="F310" s="55">
        <v>17</v>
      </c>
      <c r="G310" s="55">
        <v>6372</v>
      </c>
      <c r="H310" s="55">
        <v>558</v>
      </c>
      <c r="I310" s="55">
        <v>45</v>
      </c>
      <c r="J310" s="56">
        <v>6975</v>
      </c>
      <c r="K310" s="59">
        <v>6930</v>
      </c>
      <c r="L310" s="55">
        <v>410.29410000000001</v>
      </c>
      <c r="M310" s="59">
        <v>407.6</v>
      </c>
      <c r="N310" s="55">
        <v>35875</v>
      </c>
      <c r="O310" s="55">
        <v>4533.75</v>
      </c>
      <c r="P310" s="55">
        <v>0</v>
      </c>
      <c r="Q310" s="55">
        <v>0</v>
      </c>
      <c r="R310" s="55">
        <v>139.5</v>
      </c>
      <c r="S310" s="55" t="s">
        <v>64</v>
      </c>
      <c r="T310" s="55" t="s">
        <v>63</v>
      </c>
      <c r="U310" s="55">
        <v>4673.25</v>
      </c>
      <c r="V310" s="55">
        <v>31201.75</v>
      </c>
      <c r="W310" s="55">
        <v>31201.75</v>
      </c>
      <c r="X310" s="55">
        <v>0</v>
      </c>
      <c r="Y310" s="55" t="s">
        <v>64</v>
      </c>
      <c r="Z310" s="55" t="s">
        <v>467</v>
      </c>
      <c r="AA310" s="55">
        <v>1</v>
      </c>
      <c r="AB310" s="55">
        <v>0</v>
      </c>
      <c r="AC310" s="55">
        <v>1</v>
      </c>
      <c r="AD310" s="55" t="s">
        <v>63</v>
      </c>
      <c r="AE310" s="55">
        <v>17</v>
      </c>
      <c r="AF310" s="55">
        <v>0</v>
      </c>
      <c r="AG310" s="55">
        <v>378</v>
      </c>
      <c r="AH310" s="55">
        <v>0</v>
      </c>
      <c r="AI310" s="55">
        <v>45</v>
      </c>
      <c r="AJ310" s="56">
        <v>45</v>
      </c>
      <c r="AK310" s="55">
        <v>1528</v>
      </c>
      <c r="AL310" s="55">
        <v>114.7647</v>
      </c>
      <c r="AM310" s="55">
        <v>1951</v>
      </c>
      <c r="AN310" s="55">
        <v>10024</v>
      </c>
      <c r="AO310" s="55">
        <v>10024</v>
      </c>
      <c r="AP310" s="55">
        <v>6300</v>
      </c>
      <c r="AQ310" s="55" t="s">
        <v>64</v>
      </c>
      <c r="AR310" s="55">
        <v>23</v>
      </c>
      <c r="AS310" s="55">
        <v>20</v>
      </c>
      <c r="AT310" s="55">
        <v>73.913043478260875</v>
      </c>
      <c r="AU310" s="55">
        <v>303.26089999999999</v>
      </c>
      <c r="AV310" s="55">
        <v>318.60000000000002</v>
      </c>
    </row>
    <row r="311" spans="1:48" x14ac:dyDescent="0.25">
      <c r="A311" s="55">
        <v>10357</v>
      </c>
      <c r="B311" s="68" t="str">
        <f>VLOOKUP(C311,'[2]SU List with Assignment Master'!$F$2:$G$128,2,FALSE)</f>
        <v>North 1</v>
      </c>
      <c r="C311" s="55" t="s">
        <v>186</v>
      </c>
      <c r="D311" s="55">
        <v>158</v>
      </c>
      <c r="E311" s="55" t="s">
        <v>22</v>
      </c>
      <c r="F311" s="55">
        <v>0</v>
      </c>
      <c r="G311" s="55">
        <v>0</v>
      </c>
      <c r="H311" s="55">
        <v>0</v>
      </c>
      <c r="I311" s="55">
        <v>0</v>
      </c>
      <c r="J311" s="56">
        <v>0</v>
      </c>
      <c r="K311" s="59">
        <v>0</v>
      </c>
      <c r="L311" s="55">
        <v>0</v>
      </c>
      <c r="M311" s="59" t="e">
        <v>#DIV/0!</v>
      </c>
      <c r="N311" s="55">
        <v>0</v>
      </c>
      <c r="O311" s="55">
        <v>0</v>
      </c>
      <c r="P311" s="55">
        <v>0</v>
      </c>
      <c r="Q311" s="55">
        <v>0</v>
      </c>
      <c r="R311" s="55">
        <v>0</v>
      </c>
      <c r="S311" s="55" t="s">
        <v>64</v>
      </c>
      <c r="T311" s="55" t="s">
        <v>64</v>
      </c>
      <c r="U311" s="55">
        <v>0</v>
      </c>
      <c r="V311" s="55">
        <v>0</v>
      </c>
      <c r="W311" s="55">
        <v>0</v>
      </c>
      <c r="X311" s="55">
        <v>0</v>
      </c>
      <c r="Y311" s="55" t="s">
        <v>64</v>
      </c>
      <c r="Z311" s="55" t="s">
        <v>466</v>
      </c>
      <c r="AA311" s="55">
        <v>0</v>
      </c>
      <c r="AB311" s="55">
        <v>1</v>
      </c>
      <c r="AC311" s="55">
        <v>1</v>
      </c>
      <c r="AD311" s="55" t="s">
        <v>63</v>
      </c>
      <c r="AE311" s="55">
        <v>0</v>
      </c>
      <c r="AF311" s="55">
        <v>0</v>
      </c>
      <c r="AG311" s="55">
        <v>0</v>
      </c>
      <c r="AH311" s="55">
        <v>0</v>
      </c>
      <c r="AI311" s="55">
        <v>0</v>
      </c>
      <c r="AJ311" s="56">
        <v>0</v>
      </c>
      <c r="AK311" s="55">
        <v>0</v>
      </c>
      <c r="AL311" s="55">
        <v>0</v>
      </c>
      <c r="AM311" s="55">
        <v>0</v>
      </c>
      <c r="AN311" s="55">
        <v>0</v>
      </c>
      <c r="AO311" s="55">
        <v>0</v>
      </c>
      <c r="AQ311" s="55" t="s">
        <v>64</v>
      </c>
      <c r="AR311" s="55">
        <v>0</v>
      </c>
      <c r="AS311" s="55">
        <v>0</v>
      </c>
      <c r="AT311" s="55">
        <v>0</v>
      </c>
      <c r="AU311" s="55">
        <v>0</v>
      </c>
      <c r="AV311" s="55">
        <v>0</v>
      </c>
    </row>
    <row r="312" spans="1:48" x14ac:dyDescent="0.25">
      <c r="A312" s="55">
        <v>10361</v>
      </c>
      <c r="B312" s="68" t="str">
        <f>VLOOKUP(C312,'[2]SU List with Assignment Master'!$F$2:$G$128,2,FALSE)</f>
        <v>North 1</v>
      </c>
      <c r="C312" s="55" t="s">
        <v>186</v>
      </c>
      <c r="D312" s="55">
        <v>158</v>
      </c>
      <c r="E312" s="55" t="s">
        <v>60</v>
      </c>
      <c r="F312" s="55">
        <v>13</v>
      </c>
      <c r="G312" s="55">
        <v>0</v>
      </c>
      <c r="H312" s="55">
        <v>1894</v>
      </c>
      <c r="I312" s="55">
        <v>67</v>
      </c>
      <c r="J312" s="56">
        <v>1961</v>
      </c>
      <c r="K312" s="59">
        <v>1894</v>
      </c>
      <c r="L312" s="55">
        <v>150.84620000000001</v>
      </c>
      <c r="M312" s="59">
        <v>145.69999999999999</v>
      </c>
      <c r="N312" s="55">
        <v>9957</v>
      </c>
      <c r="O312" s="55">
        <v>1274.6500000000001</v>
      </c>
      <c r="P312" s="55">
        <v>0</v>
      </c>
      <c r="Q312" s="55">
        <v>0</v>
      </c>
      <c r="R312" s="55">
        <v>0</v>
      </c>
      <c r="S312" s="55" t="s">
        <v>64</v>
      </c>
      <c r="T312" s="55" t="s">
        <v>64</v>
      </c>
      <c r="U312" s="55">
        <v>1274.6500000000001</v>
      </c>
      <c r="V312" s="55">
        <v>8682.35</v>
      </c>
      <c r="W312" s="55">
        <v>8682.35</v>
      </c>
      <c r="X312" s="55">
        <v>0</v>
      </c>
      <c r="Y312" s="55" t="s">
        <v>64</v>
      </c>
      <c r="Z312" s="55" t="s">
        <v>468</v>
      </c>
      <c r="AA312" s="55">
        <v>1</v>
      </c>
      <c r="AB312" s="55">
        <v>0</v>
      </c>
      <c r="AC312" s="55">
        <v>1</v>
      </c>
      <c r="AD312" s="55" t="s">
        <v>63</v>
      </c>
      <c r="AE312" s="55">
        <v>11</v>
      </c>
      <c r="AF312" s="55">
        <v>0</v>
      </c>
      <c r="AG312" s="55">
        <v>154</v>
      </c>
      <c r="AH312" s="55">
        <v>0</v>
      </c>
      <c r="AI312" s="55">
        <v>41</v>
      </c>
      <c r="AJ312" s="56">
        <v>41</v>
      </c>
      <c r="AK312" s="55">
        <v>708</v>
      </c>
      <c r="AL312" s="55">
        <v>82.090900000000005</v>
      </c>
      <c r="AM312" s="55">
        <v>903</v>
      </c>
      <c r="AN312" s="55">
        <v>4588</v>
      </c>
      <c r="AO312" s="55">
        <v>4588</v>
      </c>
      <c r="AP312" s="55">
        <v>0</v>
      </c>
      <c r="AQ312" s="55" t="s">
        <v>64</v>
      </c>
      <c r="AR312" s="55">
        <v>13</v>
      </c>
      <c r="AS312" s="55">
        <v>0</v>
      </c>
      <c r="AT312" s="55">
        <v>100</v>
      </c>
      <c r="AU312" s="55">
        <v>150.84620000000001</v>
      </c>
      <c r="AV312" s="55">
        <v>0</v>
      </c>
    </row>
    <row r="313" spans="1:48" x14ac:dyDescent="0.25">
      <c r="A313" s="55">
        <v>90158</v>
      </c>
      <c r="B313" s="68" t="str">
        <f>VLOOKUP(C313,'[2]SU List with Assignment Master'!$F$2:$G$128,2,FALSE)</f>
        <v>North 1</v>
      </c>
      <c r="C313" s="55" t="s">
        <v>186</v>
      </c>
      <c r="D313" s="55">
        <v>158</v>
      </c>
      <c r="E313" s="55" t="s">
        <v>202</v>
      </c>
      <c r="F313" s="55">
        <v>0</v>
      </c>
      <c r="G313" s="55">
        <v>0</v>
      </c>
      <c r="H313" s="55">
        <v>0</v>
      </c>
      <c r="I313" s="55">
        <v>0</v>
      </c>
      <c r="J313" s="56">
        <v>0</v>
      </c>
      <c r="K313" s="59">
        <v>0</v>
      </c>
      <c r="L313" s="55">
        <v>0</v>
      </c>
      <c r="M313" s="59" t="e">
        <v>#DIV/0!</v>
      </c>
      <c r="N313" s="55">
        <v>0</v>
      </c>
      <c r="O313" s="55">
        <v>0</v>
      </c>
      <c r="P313" s="55">
        <v>0</v>
      </c>
      <c r="Q313" s="55">
        <v>0</v>
      </c>
      <c r="R313" s="55">
        <v>0</v>
      </c>
      <c r="S313" s="55" t="s">
        <v>63</v>
      </c>
      <c r="T313" s="55" t="s">
        <v>64</v>
      </c>
      <c r="U313" s="55">
        <v>0</v>
      </c>
      <c r="V313" s="55">
        <v>0</v>
      </c>
      <c r="W313" s="55">
        <v>0</v>
      </c>
      <c r="X313" s="55">
        <v>0</v>
      </c>
      <c r="Y313" s="55" t="s">
        <v>64</v>
      </c>
      <c r="Z313" s="55" t="s">
        <v>469</v>
      </c>
      <c r="AA313" s="55">
        <v>0</v>
      </c>
      <c r="AB313" s="55">
        <v>1</v>
      </c>
      <c r="AC313" s="55">
        <v>1</v>
      </c>
      <c r="AD313" s="55" t="s">
        <v>63</v>
      </c>
      <c r="AE313" s="55">
        <v>0</v>
      </c>
      <c r="AF313" s="55">
        <v>0</v>
      </c>
      <c r="AG313" s="55">
        <v>0</v>
      </c>
      <c r="AH313" s="55">
        <v>0</v>
      </c>
      <c r="AI313" s="55">
        <v>0</v>
      </c>
      <c r="AJ313" s="56">
        <v>0</v>
      </c>
      <c r="AK313" s="55">
        <v>0</v>
      </c>
      <c r="AL313" s="55">
        <v>0</v>
      </c>
      <c r="AM313" s="55">
        <v>0</v>
      </c>
      <c r="AN313" s="55">
        <v>0</v>
      </c>
      <c r="AO313" s="55">
        <v>0</v>
      </c>
      <c r="AQ313" s="55" t="s">
        <v>64</v>
      </c>
      <c r="AR313" s="55">
        <v>3</v>
      </c>
      <c r="AS313" s="55">
        <v>0</v>
      </c>
      <c r="AT313" s="55">
        <v>0</v>
      </c>
      <c r="AU313" s="55">
        <v>0</v>
      </c>
      <c r="AV313" s="55">
        <v>0</v>
      </c>
    </row>
    <row r="314" spans="1:48" x14ac:dyDescent="0.25">
      <c r="A314" s="55">
        <v>40238</v>
      </c>
      <c r="B314" s="68" t="str">
        <f>VLOOKUP(C314,'[2]SU List with Assignment Master'!$F$2:$G$128,2,FALSE)</f>
        <v>South 5</v>
      </c>
      <c r="C314" s="55" t="s">
        <v>94</v>
      </c>
      <c r="D314" s="55">
        <v>407</v>
      </c>
      <c r="E314" s="55" t="s">
        <v>60</v>
      </c>
      <c r="F314" s="55">
        <v>3</v>
      </c>
      <c r="G314" s="55">
        <v>456</v>
      </c>
      <c r="H314" s="55">
        <v>-104</v>
      </c>
      <c r="I314" s="55">
        <v>2</v>
      </c>
      <c r="J314" s="56">
        <v>354</v>
      </c>
      <c r="K314" s="59">
        <v>352</v>
      </c>
      <c r="L314" s="55">
        <v>118</v>
      </c>
      <c r="M314" s="59">
        <v>117.3</v>
      </c>
      <c r="N314" s="55">
        <v>1803</v>
      </c>
      <c r="O314" s="55">
        <v>230.1</v>
      </c>
      <c r="P314" s="55">
        <v>0</v>
      </c>
      <c r="Q314" s="55">
        <v>0</v>
      </c>
      <c r="R314" s="55">
        <v>0</v>
      </c>
      <c r="S314" s="55" t="s">
        <v>64</v>
      </c>
      <c r="T314" s="55" t="s">
        <v>64</v>
      </c>
      <c r="U314" s="55">
        <v>230.1</v>
      </c>
      <c r="V314" s="55">
        <v>1572.9</v>
      </c>
      <c r="W314" s="55">
        <v>1572.9</v>
      </c>
      <c r="X314" s="55">
        <v>0</v>
      </c>
      <c r="Y314" s="55" t="s">
        <v>64</v>
      </c>
      <c r="Z314" s="55" t="s">
        <v>470</v>
      </c>
      <c r="AA314" s="55">
        <v>1</v>
      </c>
      <c r="AB314" s="55">
        <v>0</v>
      </c>
      <c r="AC314" s="55">
        <v>1</v>
      </c>
      <c r="AD314" s="55" t="s">
        <v>63</v>
      </c>
      <c r="AE314" s="55">
        <v>3</v>
      </c>
      <c r="AF314" s="55">
        <v>0</v>
      </c>
      <c r="AG314" s="55">
        <v>65</v>
      </c>
      <c r="AH314" s="55">
        <v>0</v>
      </c>
      <c r="AI314" s="55">
        <v>2</v>
      </c>
      <c r="AJ314" s="56">
        <v>2</v>
      </c>
      <c r="AK314" s="55">
        <v>148</v>
      </c>
      <c r="AL314" s="55">
        <v>71.666700000000006</v>
      </c>
      <c r="AM314" s="55">
        <v>215</v>
      </c>
      <c r="AN314" s="55">
        <v>1089</v>
      </c>
      <c r="AO314" s="55">
        <v>1089</v>
      </c>
      <c r="AQ314" s="55" t="s">
        <v>64</v>
      </c>
      <c r="AR314" s="55">
        <v>6</v>
      </c>
      <c r="AS314" s="55">
        <v>2</v>
      </c>
      <c r="AT314" s="55">
        <v>50</v>
      </c>
      <c r="AU314" s="55">
        <v>59</v>
      </c>
      <c r="AV314" s="55">
        <v>228</v>
      </c>
    </row>
    <row r="315" spans="1:48" x14ac:dyDescent="0.25">
      <c r="A315" s="55">
        <v>40713</v>
      </c>
      <c r="B315" s="68" t="str">
        <f>VLOOKUP(C315,'[2]SU List with Assignment Master'!$F$2:$G$128,2,FALSE)</f>
        <v>South 5</v>
      </c>
      <c r="C315" s="55" t="s">
        <v>94</v>
      </c>
      <c r="D315" s="55">
        <v>407</v>
      </c>
      <c r="E315" s="55" t="s">
        <v>60</v>
      </c>
      <c r="F315" s="55">
        <v>1</v>
      </c>
      <c r="G315" s="55">
        <v>204</v>
      </c>
      <c r="H315" s="55">
        <v>108</v>
      </c>
      <c r="I315" s="55">
        <v>0</v>
      </c>
      <c r="J315" s="56">
        <v>312</v>
      </c>
      <c r="K315" s="59">
        <v>312</v>
      </c>
      <c r="L315" s="55">
        <v>312</v>
      </c>
      <c r="M315" s="59">
        <v>312</v>
      </c>
      <c r="N315" s="55">
        <v>1608</v>
      </c>
      <c r="O315" s="55">
        <v>202.8</v>
      </c>
      <c r="P315" s="55">
        <v>0</v>
      </c>
      <c r="Q315" s="55">
        <v>0</v>
      </c>
      <c r="R315" s="55">
        <v>0</v>
      </c>
      <c r="S315" s="55" t="s">
        <v>64</v>
      </c>
      <c r="T315" s="55" t="s">
        <v>64</v>
      </c>
      <c r="U315" s="55">
        <v>202.8</v>
      </c>
      <c r="V315" s="55">
        <v>1405.2</v>
      </c>
      <c r="W315" s="55">
        <v>1405.2</v>
      </c>
      <c r="X315" s="55">
        <v>0</v>
      </c>
      <c r="Y315" s="55" t="s">
        <v>64</v>
      </c>
      <c r="Z315" s="55" t="s">
        <v>471</v>
      </c>
      <c r="AA315" s="55">
        <v>1</v>
      </c>
      <c r="AB315" s="55">
        <v>0</v>
      </c>
      <c r="AC315" s="55">
        <v>1</v>
      </c>
      <c r="AD315" s="55" t="s">
        <v>63</v>
      </c>
      <c r="AE315" s="55">
        <v>0</v>
      </c>
      <c r="AF315" s="55">
        <v>0</v>
      </c>
      <c r="AG315" s="55">
        <v>0</v>
      </c>
      <c r="AH315" s="55">
        <v>0</v>
      </c>
      <c r="AI315" s="55">
        <v>0</v>
      </c>
      <c r="AJ315" s="56">
        <v>0</v>
      </c>
      <c r="AK315" s="55">
        <v>0</v>
      </c>
      <c r="AL315" s="55">
        <v>0</v>
      </c>
      <c r="AM315" s="55">
        <v>0</v>
      </c>
      <c r="AN315" s="55">
        <v>0</v>
      </c>
      <c r="AO315" s="55">
        <v>0</v>
      </c>
      <c r="AQ315" s="55" t="s">
        <v>64</v>
      </c>
      <c r="AR315" s="55">
        <v>3</v>
      </c>
      <c r="AS315" s="55">
        <v>1</v>
      </c>
      <c r="AT315" s="55">
        <v>33.333333333333343</v>
      </c>
      <c r="AU315" s="55">
        <v>104</v>
      </c>
      <c r="AV315" s="55">
        <v>204</v>
      </c>
    </row>
    <row r="316" spans="1:48" x14ac:dyDescent="0.25">
      <c r="A316" s="55">
        <v>40905</v>
      </c>
      <c r="B316" s="68" t="str">
        <f>VLOOKUP(C316,'[2]SU List with Assignment Master'!$F$2:$G$128,2,FALSE)</f>
        <v>South 5</v>
      </c>
      <c r="C316" s="55" t="s">
        <v>94</v>
      </c>
      <c r="D316" s="55">
        <v>407</v>
      </c>
      <c r="E316" s="55" t="s">
        <v>60</v>
      </c>
      <c r="F316" s="55">
        <v>12</v>
      </c>
      <c r="G316" s="55">
        <v>4164</v>
      </c>
      <c r="H316" s="55">
        <v>3943</v>
      </c>
      <c r="I316" s="55">
        <v>13</v>
      </c>
      <c r="J316" s="56">
        <v>8120</v>
      </c>
      <c r="K316" s="59">
        <v>8107</v>
      </c>
      <c r="L316" s="55">
        <v>676.66669999999999</v>
      </c>
      <c r="M316" s="59">
        <v>675.6</v>
      </c>
      <c r="N316" s="55">
        <v>41589</v>
      </c>
      <c r="O316" s="55">
        <v>5278</v>
      </c>
      <c r="P316" s="55">
        <v>0</v>
      </c>
      <c r="Q316" s="55">
        <v>0</v>
      </c>
      <c r="R316" s="55">
        <v>162.4</v>
      </c>
      <c r="S316" s="55" t="s">
        <v>64</v>
      </c>
      <c r="T316" s="55" t="s">
        <v>63</v>
      </c>
      <c r="U316" s="55">
        <v>5440.4</v>
      </c>
      <c r="V316" s="55">
        <v>36148.6</v>
      </c>
      <c r="W316" s="55">
        <v>36148.6</v>
      </c>
      <c r="X316" s="55">
        <v>0</v>
      </c>
      <c r="Y316" s="55" t="s">
        <v>64</v>
      </c>
      <c r="Z316" s="55" t="s">
        <v>472</v>
      </c>
      <c r="AA316" s="55">
        <v>1</v>
      </c>
      <c r="AB316" s="55">
        <v>0</v>
      </c>
      <c r="AC316" s="55">
        <v>1</v>
      </c>
      <c r="AD316" s="55" t="s">
        <v>63</v>
      </c>
      <c r="AE316" s="55">
        <v>11</v>
      </c>
      <c r="AF316" s="55">
        <v>0</v>
      </c>
      <c r="AG316" s="55">
        <v>139</v>
      </c>
      <c r="AH316" s="55">
        <v>0</v>
      </c>
      <c r="AI316" s="55">
        <v>13</v>
      </c>
      <c r="AJ316" s="56">
        <v>13</v>
      </c>
      <c r="AK316" s="55">
        <v>1038</v>
      </c>
      <c r="AL316" s="55">
        <v>108.1818</v>
      </c>
      <c r="AM316" s="55">
        <v>1190</v>
      </c>
      <c r="AN316" s="55">
        <v>6136</v>
      </c>
      <c r="AO316" s="55">
        <v>6136</v>
      </c>
      <c r="AQ316" s="55" t="s">
        <v>64</v>
      </c>
      <c r="AR316" s="55">
        <v>21</v>
      </c>
      <c r="AS316" s="55">
        <v>12</v>
      </c>
      <c r="AT316" s="55">
        <v>57.142857142857153</v>
      </c>
      <c r="AU316" s="55">
        <v>386.66669999999999</v>
      </c>
      <c r="AV316" s="55">
        <v>347</v>
      </c>
    </row>
    <row r="317" spans="1:48" x14ac:dyDescent="0.25">
      <c r="A317" s="55">
        <v>50711</v>
      </c>
      <c r="B317" s="68" t="str">
        <f>VLOOKUP(C317,'[2]SU List with Assignment Master'!$F$2:$G$128,2,FALSE)</f>
        <v>South 5</v>
      </c>
      <c r="C317" s="55" t="s">
        <v>94</v>
      </c>
      <c r="D317" s="55">
        <v>407</v>
      </c>
      <c r="E317" s="55" t="s">
        <v>60</v>
      </c>
      <c r="F317" s="55">
        <v>7</v>
      </c>
      <c r="G317" s="55">
        <v>972</v>
      </c>
      <c r="H317" s="55">
        <v>1779</v>
      </c>
      <c r="I317" s="55">
        <v>5</v>
      </c>
      <c r="J317" s="56">
        <v>2756</v>
      </c>
      <c r="K317" s="59">
        <v>2751</v>
      </c>
      <c r="L317" s="55">
        <v>393.71429999999998</v>
      </c>
      <c r="M317" s="59">
        <v>393</v>
      </c>
      <c r="N317" s="55">
        <v>14153</v>
      </c>
      <c r="O317" s="55">
        <v>1791.4</v>
      </c>
      <c r="P317" s="55">
        <v>0</v>
      </c>
      <c r="Q317" s="55">
        <v>0</v>
      </c>
      <c r="R317" s="55">
        <v>55.12</v>
      </c>
      <c r="S317" s="55" t="s">
        <v>64</v>
      </c>
      <c r="T317" s="55" t="s">
        <v>63</v>
      </c>
      <c r="U317" s="55">
        <v>1846.52</v>
      </c>
      <c r="V317" s="55">
        <v>12306.48</v>
      </c>
      <c r="W317" s="55">
        <v>12306.48</v>
      </c>
      <c r="X317" s="55">
        <v>0</v>
      </c>
      <c r="Y317" s="55" t="s">
        <v>64</v>
      </c>
      <c r="Z317" s="55" t="s">
        <v>473</v>
      </c>
      <c r="AA317" s="55">
        <v>1</v>
      </c>
      <c r="AB317" s="55">
        <v>0</v>
      </c>
      <c r="AC317" s="55">
        <v>1</v>
      </c>
      <c r="AD317" s="55" t="s">
        <v>63</v>
      </c>
      <c r="AE317" s="55">
        <v>6</v>
      </c>
      <c r="AF317" s="55">
        <v>0</v>
      </c>
      <c r="AG317" s="55">
        <v>95</v>
      </c>
      <c r="AH317" s="55">
        <v>0</v>
      </c>
      <c r="AI317" s="55">
        <v>5</v>
      </c>
      <c r="AJ317" s="56">
        <v>5</v>
      </c>
      <c r="AK317" s="55">
        <v>121</v>
      </c>
      <c r="AL317" s="55">
        <v>36.833300000000001</v>
      </c>
      <c r="AM317" s="55">
        <v>221</v>
      </c>
      <c r="AN317" s="55">
        <v>1129</v>
      </c>
      <c r="AO317" s="55">
        <v>1129</v>
      </c>
      <c r="AQ317" s="55" t="s">
        <v>64</v>
      </c>
      <c r="AR317" s="55">
        <v>12</v>
      </c>
      <c r="AS317" s="55">
        <v>5</v>
      </c>
      <c r="AT317" s="55">
        <v>58.333333333333343</v>
      </c>
      <c r="AU317" s="55">
        <v>229.66669999999999</v>
      </c>
      <c r="AV317" s="55">
        <v>194.4</v>
      </c>
    </row>
    <row r="318" spans="1:48" x14ac:dyDescent="0.25">
      <c r="A318" s="55">
        <v>50713</v>
      </c>
      <c r="B318" s="68" t="str">
        <f>VLOOKUP(C318,'[2]SU List with Assignment Master'!$F$2:$G$128,2,FALSE)</f>
        <v>South 5</v>
      </c>
      <c r="C318" s="55" t="s">
        <v>94</v>
      </c>
      <c r="D318" s="55">
        <v>407</v>
      </c>
      <c r="E318" s="55" t="s">
        <v>60</v>
      </c>
      <c r="F318" s="55">
        <v>7</v>
      </c>
      <c r="G318" s="55">
        <v>756</v>
      </c>
      <c r="H318" s="55">
        <v>282</v>
      </c>
      <c r="I318" s="55">
        <v>1</v>
      </c>
      <c r="J318" s="56">
        <v>1039</v>
      </c>
      <c r="K318" s="59">
        <v>1038</v>
      </c>
      <c r="L318" s="55">
        <v>148.42859999999999</v>
      </c>
      <c r="M318" s="59">
        <v>148.30000000000001</v>
      </c>
      <c r="N318" s="55">
        <v>5345</v>
      </c>
      <c r="O318" s="55">
        <v>675.35</v>
      </c>
      <c r="P318" s="55">
        <v>0</v>
      </c>
      <c r="Q318" s="55">
        <v>0</v>
      </c>
      <c r="R318" s="55">
        <v>0</v>
      </c>
      <c r="S318" s="55" t="s">
        <v>64</v>
      </c>
      <c r="T318" s="55" t="s">
        <v>64</v>
      </c>
      <c r="U318" s="55">
        <v>675.35</v>
      </c>
      <c r="V318" s="55">
        <v>4669.6499999999996</v>
      </c>
      <c r="W318" s="55">
        <v>4669.6499999999996</v>
      </c>
      <c r="X318" s="55">
        <v>0</v>
      </c>
      <c r="Y318" s="55" t="s">
        <v>64</v>
      </c>
      <c r="Z318" s="55" t="s">
        <v>474</v>
      </c>
      <c r="AA318" s="55">
        <v>1</v>
      </c>
      <c r="AB318" s="55">
        <v>0</v>
      </c>
      <c r="AC318" s="55">
        <v>1</v>
      </c>
      <c r="AD318" s="55" t="s">
        <v>63</v>
      </c>
      <c r="AE318" s="55">
        <v>2</v>
      </c>
      <c r="AF318" s="55">
        <v>0</v>
      </c>
      <c r="AG318" s="55">
        <v>8</v>
      </c>
      <c r="AH318" s="55">
        <v>0</v>
      </c>
      <c r="AI318" s="55">
        <v>1</v>
      </c>
      <c r="AJ318" s="56">
        <v>1</v>
      </c>
      <c r="AK318" s="55">
        <v>57</v>
      </c>
      <c r="AL318" s="55">
        <v>33</v>
      </c>
      <c r="AM318" s="55">
        <v>66</v>
      </c>
      <c r="AN318" s="55">
        <v>335</v>
      </c>
      <c r="AO318" s="55">
        <v>335</v>
      </c>
      <c r="AQ318" s="55" t="s">
        <v>64</v>
      </c>
      <c r="AR318" s="55">
        <v>9</v>
      </c>
      <c r="AS318" s="55">
        <v>5</v>
      </c>
      <c r="AT318" s="55">
        <v>77.777777777777771</v>
      </c>
      <c r="AU318" s="55">
        <v>115.4444</v>
      </c>
      <c r="AV318" s="55">
        <v>151.19999999999999</v>
      </c>
    </row>
    <row r="319" spans="1:48" x14ac:dyDescent="0.25">
      <c r="A319" s="55">
        <v>50729</v>
      </c>
      <c r="B319" s="68" t="str">
        <f>VLOOKUP(C319,'[2]SU List with Assignment Master'!$F$2:$G$128,2,FALSE)</f>
        <v>South 5</v>
      </c>
      <c r="C319" s="55" t="s">
        <v>94</v>
      </c>
      <c r="D319" s="55">
        <v>407</v>
      </c>
      <c r="E319" s="55" t="s">
        <v>22</v>
      </c>
      <c r="F319" s="55">
        <v>4</v>
      </c>
      <c r="G319" s="55">
        <v>180</v>
      </c>
      <c r="H319" s="55">
        <v>74</v>
      </c>
      <c r="I319" s="55">
        <v>0</v>
      </c>
      <c r="J319" s="56">
        <v>254</v>
      </c>
      <c r="K319" s="59">
        <v>254</v>
      </c>
      <c r="L319" s="55">
        <v>63.5</v>
      </c>
      <c r="M319" s="59">
        <v>63.5</v>
      </c>
      <c r="N319" s="55">
        <v>1299</v>
      </c>
      <c r="O319" s="55">
        <v>165.1</v>
      </c>
      <c r="P319" s="55">
        <v>0</v>
      </c>
      <c r="Q319" s="55">
        <v>0</v>
      </c>
      <c r="R319" s="55">
        <v>0</v>
      </c>
      <c r="S319" s="55" t="s">
        <v>64</v>
      </c>
      <c r="T319" s="55" t="s">
        <v>64</v>
      </c>
      <c r="U319" s="55">
        <v>165.1</v>
      </c>
      <c r="V319" s="55">
        <v>1133.9000000000001</v>
      </c>
      <c r="W319" s="55">
        <v>1133.9000000000001</v>
      </c>
      <c r="X319" s="55">
        <v>0</v>
      </c>
      <c r="Y319" s="55" t="s">
        <v>64</v>
      </c>
      <c r="Z319" s="55" t="s">
        <v>475</v>
      </c>
      <c r="AA319" s="55">
        <v>1</v>
      </c>
      <c r="AB319" s="55">
        <v>0</v>
      </c>
      <c r="AC319" s="55">
        <v>1</v>
      </c>
      <c r="AD319" s="55" t="s">
        <v>63</v>
      </c>
      <c r="AE319" s="55">
        <v>2</v>
      </c>
      <c r="AF319" s="55">
        <v>0</v>
      </c>
      <c r="AG319" s="55">
        <v>6</v>
      </c>
      <c r="AH319" s="55">
        <v>0</v>
      </c>
      <c r="AI319" s="55">
        <v>0</v>
      </c>
      <c r="AJ319" s="56">
        <v>0</v>
      </c>
      <c r="AK319" s="55">
        <v>34</v>
      </c>
      <c r="AL319" s="55">
        <v>20</v>
      </c>
      <c r="AM319" s="55">
        <v>40</v>
      </c>
      <c r="AN319" s="55">
        <v>208</v>
      </c>
      <c r="AO319" s="55">
        <v>208</v>
      </c>
      <c r="AQ319" s="55" t="s">
        <v>64</v>
      </c>
      <c r="AR319" s="55">
        <v>5</v>
      </c>
      <c r="AS319" s="55">
        <v>2</v>
      </c>
      <c r="AT319" s="55">
        <v>80</v>
      </c>
      <c r="AU319" s="55">
        <v>50.8</v>
      </c>
      <c r="AV319" s="55">
        <v>90</v>
      </c>
    </row>
    <row r="320" spans="1:48" x14ac:dyDescent="0.25">
      <c r="A320" s="55">
        <v>90407</v>
      </c>
      <c r="B320" s="68" t="str">
        <f>VLOOKUP(C320,'[2]SU List with Assignment Master'!$F$2:$G$128,2,FALSE)</f>
        <v>South 5</v>
      </c>
      <c r="C320" s="55" t="s">
        <v>94</v>
      </c>
      <c r="D320" s="55">
        <v>407</v>
      </c>
      <c r="E320" s="55" t="s">
        <v>202</v>
      </c>
      <c r="F320" s="55">
        <v>0</v>
      </c>
      <c r="G320" s="55">
        <v>0</v>
      </c>
      <c r="H320" s="55">
        <v>0</v>
      </c>
      <c r="I320" s="55">
        <v>0</v>
      </c>
      <c r="J320" s="56">
        <v>0</v>
      </c>
      <c r="K320" s="59">
        <v>0</v>
      </c>
      <c r="L320" s="55">
        <v>0</v>
      </c>
      <c r="M320" s="59" t="e">
        <v>#DIV/0!</v>
      </c>
      <c r="N320" s="55">
        <v>0</v>
      </c>
      <c r="O320" s="55">
        <v>0</v>
      </c>
      <c r="P320" s="55">
        <v>0</v>
      </c>
      <c r="Q320" s="55">
        <v>0</v>
      </c>
      <c r="R320" s="55">
        <v>0</v>
      </c>
      <c r="S320" s="55" t="s">
        <v>63</v>
      </c>
      <c r="T320" s="55" t="s">
        <v>64</v>
      </c>
      <c r="U320" s="55">
        <v>0</v>
      </c>
      <c r="V320" s="55">
        <v>0</v>
      </c>
      <c r="W320" s="55">
        <v>0</v>
      </c>
      <c r="X320" s="55">
        <v>0</v>
      </c>
      <c r="Y320" s="55" t="s">
        <v>64</v>
      </c>
      <c r="Z320" s="55" t="s">
        <v>470</v>
      </c>
      <c r="AA320" s="55">
        <v>0</v>
      </c>
      <c r="AB320" s="55">
        <v>1</v>
      </c>
      <c r="AC320" s="55">
        <v>1</v>
      </c>
      <c r="AD320" s="55" t="s">
        <v>63</v>
      </c>
      <c r="AE320" s="55">
        <v>0</v>
      </c>
      <c r="AF320" s="55">
        <v>0</v>
      </c>
      <c r="AG320" s="55">
        <v>0</v>
      </c>
      <c r="AH320" s="55">
        <v>0</v>
      </c>
      <c r="AI320" s="55">
        <v>0</v>
      </c>
      <c r="AJ320" s="56">
        <v>0</v>
      </c>
      <c r="AK320" s="55">
        <v>0</v>
      </c>
      <c r="AL320" s="55">
        <v>0</v>
      </c>
      <c r="AM320" s="55">
        <v>0</v>
      </c>
      <c r="AN320" s="55">
        <v>0</v>
      </c>
      <c r="AO320" s="55">
        <v>0</v>
      </c>
      <c r="AQ320" s="55" t="s">
        <v>64</v>
      </c>
      <c r="AR320" s="55">
        <v>0</v>
      </c>
      <c r="AS320" s="55">
        <v>0</v>
      </c>
      <c r="AT320" s="55">
        <v>0</v>
      </c>
      <c r="AU320" s="55">
        <v>0</v>
      </c>
      <c r="AV320" s="55">
        <v>0</v>
      </c>
    </row>
    <row r="321" spans="1:48" x14ac:dyDescent="0.25">
      <c r="A321" s="55">
        <v>30087</v>
      </c>
      <c r="B321" s="68" t="str">
        <f>VLOOKUP(C321,'[2]SU List with Assignment Master'!$F$2:$G$128,2,FALSE)</f>
        <v>North 3</v>
      </c>
      <c r="C321" s="55" t="s">
        <v>93</v>
      </c>
      <c r="D321" s="55">
        <v>300</v>
      </c>
      <c r="E321" s="55" t="s">
        <v>60</v>
      </c>
      <c r="F321" s="55">
        <v>1</v>
      </c>
      <c r="G321" s="55">
        <v>576</v>
      </c>
      <c r="H321" s="55">
        <v>282</v>
      </c>
      <c r="I321" s="55">
        <v>0</v>
      </c>
      <c r="J321" s="56">
        <v>858</v>
      </c>
      <c r="K321" s="59">
        <v>858</v>
      </c>
      <c r="L321" s="55">
        <v>858</v>
      </c>
      <c r="M321" s="59">
        <v>858</v>
      </c>
      <c r="N321" s="55">
        <v>4346</v>
      </c>
      <c r="O321" s="55">
        <v>557.70000000000005</v>
      </c>
      <c r="P321" s="55">
        <v>0</v>
      </c>
      <c r="Q321" s="55">
        <v>0</v>
      </c>
      <c r="R321" s="55">
        <v>0</v>
      </c>
      <c r="S321" s="55" t="s">
        <v>64</v>
      </c>
      <c r="T321" s="55" t="s">
        <v>64</v>
      </c>
      <c r="U321" s="55">
        <v>557.70000000000005</v>
      </c>
      <c r="V321" s="55">
        <v>3788.3</v>
      </c>
      <c r="W321" s="55">
        <v>3788.3</v>
      </c>
      <c r="X321" s="55">
        <v>0</v>
      </c>
      <c r="Y321" s="55" t="s">
        <v>64</v>
      </c>
      <c r="Z321" s="55" t="s">
        <v>476</v>
      </c>
      <c r="AA321" s="55">
        <v>1</v>
      </c>
      <c r="AB321" s="55">
        <v>0</v>
      </c>
      <c r="AC321" s="55">
        <v>1</v>
      </c>
      <c r="AD321" s="55" t="s">
        <v>63</v>
      </c>
      <c r="AE321" s="55">
        <v>1</v>
      </c>
      <c r="AF321" s="55">
        <v>0</v>
      </c>
      <c r="AG321" s="55">
        <v>22</v>
      </c>
      <c r="AH321" s="55">
        <v>0</v>
      </c>
      <c r="AI321" s="55">
        <v>0</v>
      </c>
      <c r="AJ321" s="56">
        <v>0</v>
      </c>
      <c r="AK321" s="55">
        <v>42</v>
      </c>
      <c r="AL321" s="55">
        <v>64</v>
      </c>
      <c r="AM321" s="55">
        <v>64</v>
      </c>
      <c r="AN321" s="55">
        <v>322</v>
      </c>
      <c r="AO321" s="55">
        <v>322</v>
      </c>
      <c r="AP321" s="55">
        <v>0</v>
      </c>
      <c r="AQ321" s="55" t="s">
        <v>64</v>
      </c>
      <c r="AR321" s="55">
        <v>1</v>
      </c>
      <c r="AS321" s="55">
        <v>1</v>
      </c>
      <c r="AT321" s="55">
        <v>100</v>
      </c>
      <c r="AU321" s="55">
        <v>858</v>
      </c>
      <c r="AV321" s="55">
        <v>576</v>
      </c>
    </row>
    <row r="322" spans="1:48" x14ac:dyDescent="0.25">
      <c r="A322" s="55">
        <v>31024</v>
      </c>
      <c r="B322" s="68" t="str">
        <f>VLOOKUP(C322,'[2]SU List with Assignment Master'!$F$2:$G$128,2,FALSE)</f>
        <v>North 3</v>
      </c>
      <c r="C322" s="55" t="s">
        <v>93</v>
      </c>
      <c r="D322" s="55">
        <v>300</v>
      </c>
      <c r="E322" s="55" t="s">
        <v>60</v>
      </c>
      <c r="F322" s="55">
        <v>6</v>
      </c>
      <c r="G322" s="55">
        <v>2820</v>
      </c>
      <c r="H322" s="55">
        <v>800</v>
      </c>
      <c r="I322" s="55">
        <v>2</v>
      </c>
      <c r="J322" s="56">
        <v>3622</v>
      </c>
      <c r="K322" s="59">
        <v>3620</v>
      </c>
      <c r="L322" s="55">
        <v>603.66669999999999</v>
      </c>
      <c r="M322" s="59">
        <v>603.29999999999995</v>
      </c>
      <c r="N322" s="55">
        <v>18529</v>
      </c>
      <c r="O322" s="55">
        <v>2354.3000000000002</v>
      </c>
      <c r="P322" s="55">
        <v>0</v>
      </c>
      <c r="Q322" s="55">
        <v>0</v>
      </c>
      <c r="R322" s="55">
        <v>72.44</v>
      </c>
      <c r="S322" s="55" t="s">
        <v>64</v>
      </c>
      <c r="T322" s="55" t="s">
        <v>63</v>
      </c>
      <c r="U322" s="55">
        <v>2426.7399999999998</v>
      </c>
      <c r="V322" s="55">
        <v>16102.26</v>
      </c>
      <c r="W322" s="55">
        <v>16102.26</v>
      </c>
      <c r="X322" s="55">
        <v>0</v>
      </c>
      <c r="Y322" s="55" t="s">
        <v>64</v>
      </c>
      <c r="Z322" s="55" t="s">
        <v>477</v>
      </c>
      <c r="AA322" s="55">
        <v>1</v>
      </c>
      <c r="AB322" s="55">
        <v>0</v>
      </c>
      <c r="AC322" s="55">
        <v>1</v>
      </c>
      <c r="AD322" s="55" t="s">
        <v>63</v>
      </c>
      <c r="AE322" s="55">
        <v>5</v>
      </c>
      <c r="AF322" s="55">
        <v>0</v>
      </c>
      <c r="AG322" s="55">
        <v>265</v>
      </c>
      <c r="AH322" s="55">
        <v>0</v>
      </c>
      <c r="AI322" s="55">
        <v>2</v>
      </c>
      <c r="AJ322" s="56">
        <v>2</v>
      </c>
      <c r="AK322" s="55">
        <v>436</v>
      </c>
      <c r="AL322" s="55">
        <v>140.6</v>
      </c>
      <c r="AM322" s="55">
        <v>703</v>
      </c>
      <c r="AN322" s="55">
        <v>3611</v>
      </c>
      <c r="AO322" s="55">
        <v>3611</v>
      </c>
      <c r="AP322" s="55">
        <v>3000</v>
      </c>
      <c r="AQ322" s="55" t="s">
        <v>64</v>
      </c>
      <c r="AR322" s="55">
        <v>10</v>
      </c>
      <c r="AS322" s="55">
        <v>4</v>
      </c>
      <c r="AT322" s="55">
        <v>60</v>
      </c>
      <c r="AU322" s="55">
        <v>362.2</v>
      </c>
      <c r="AV322" s="55">
        <v>705</v>
      </c>
    </row>
    <row r="323" spans="1:48" x14ac:dyDescent="0.25">
      <c r="A323" s="55">
        <v>90300</v>
      </c>
      <c r="B323" s="68" t="str">
        <f>VLOOKUP(C323,'[2]SU List with Assignment Master'!$F$2:$G$128,2,FALSE)</f>
        <v>North 3</v>
      </c>
      <c r="C323" s="55" t="s">
        <v>93</v>
      </c>
      <c r="D323" s="55">
        <v>300</v>
      </c>
      <c r="E323" s="55" t="s">
        <v>202</v>
      </c>
      <c r="F323" s="55">
        <v>2</v>
      </c>
      <c r="G323" s="55">
        <v>0</v>
      </c>
      <c r="H323" s="55">
        <v>48</v>
      </c>
      <c r="I323" s="55">
        <v>0</v>
      </c>
      <c r="J323" s="56">
        <v>48</v>
      </c>
      <c r="K323" s="59">
        <v>48</v>
      </c>
      <c r="L323" s="55">
        <v>24</v>
      </c>
      <c r="M323" s="59">
        <v>24</v>
      </c>
      <c r="N323" s="55">
        <v>240</v>
      </c>
      <c r="O323" s="55">
        <v>31.2</v>
      </c>
      <c r="P323" s="55">
        <v>0</v>
      </c>
      <c r="Q323" s="55">
        <v>0</v>
      </c>
      <c r="R323" s="55">
        <v>-31.2</v>
      </c>
      <c r="S323" s="55" t="s">
        <v>63</v>
      </c>
      <c r="T323" s="55" t="s">
        <v>64</v>
      </c>
      <c r="U323" s="55">
        <v>0</v>
      </c>
      <c r="V323" s="55">
        <v>240</v>
      </c>
      <c r="W323" s="55">
        <v>240</v>
      </c>
      <c r="X323" s="55">
        <v>0</v>
      </c>
      <c r="Y323" s="55" t="s">
        <v>64</v>
      </c>
      <c r="AA323" s="55">
        <v>1</v>
      </c>
      <c r="AB323" s="55">
        <v>0</v>
      </c>
      <c r="AC323" s="55">
        <v>1</v>
      </c>
      <c r="AD323" s="55" t="s">
        <v>63</v>
      </c>
      <c r="AE323" s="55">
        <v>0</v>
      </c>
      <c r="AF323" s="55">
        <v>0</v>
      </c>
      <c r="AG323" s="55">
        <v>0</v>
      </c>
      <c r="AH323" s="55">
        <v>0</v>
      </c>
      <c r="AI323" s="55">
        <v>0</v>
      </c>
      <c r="AJ323" s="56">
        <v>0</v>
      </c>
      <c r="AK323" s="55">
        <v>0</v>
      </c>
      <c r="AL323" s="55">
        <v>0</v>
      </c>
      <c r="AM323" s="55">
        <v>0</v>
      </c>
      <c r="AN323" s="55">
        <v>0</v>
      </c>
      <c r="AO323" s="55">
        <v>0</v>
      </c>
      <c r="AQ323" s="55" t="s">
        <v>64</v>
      </c>
      <c r="AR323" s="55">
        <v>2</v>
      </c>
      <c r="AS323" s="55">
        <v>0</v>
      </c>
      <c r="AT323" s="55">
        <v>100</v>
      </c>
      <c r="AU323" s="55">
        <v>24</v>
      </c>
      <c r="AV323" s="55">
        <v>0</v>
      </c>
    </row>
    <row r="324" spans="1:48" x14ac:dyDescent="0.25">
      <c r="A324" s="55">
        <v>20203</v>
      </c>
      <c r="B324" s="68" t="str">
        <f>VLOOKUP(C324,'[2]SU List with Assignment Master'!$F$2:$G$128,2,FALSE)</f>
        <v>North 2</v>
      </c>
      <c r="C324" s="55" t="s">
        <v>92</v>
      </c>
      <c r="D324" s="55">
        <v>328</v>
      </c>
      <c r="E324" s="55" t="s">
        <v>21</v>
      </c>
      <c r="F324" s="55">
        <v>0</v>
      </c>
      <c r="G324" s="55">
        <v>0</v>
      </c>
      <c r="H324" s="55">
        <v>0</v>
      </c>
      <c r="I324" s="55">
        <v>0</v>
      </c>
      <c r="J324" s="56">
        <v>0</v>
      </c>
      <c r="K324" s="59">
        <v>0</v>
      </c>
      <c r="L324" s="55">
        <v>0</v>
      </c>
      <c r="M324" s="59" t="e">
        <v>#DIV/0!</v>
      </c>
      <c r="N324" s="55">
        <v>0</v>
      </c>
      <c r="O324" s="55">
        <v>0</v>
      </c>
      <c r="P324" s="55">
        <v>0</v>
      </c>
      <c r="Q324" s="55">
        <v>0</v>
      </c>
      <c r="R324" s="55">
        <v>0</v>
      </c>
      <c r="S324" s="55" t="s">
        <v>64</v>
      </c>
      <c r="T324" s="55" t="s">
        <v>63</v>
      </c>
      <c r="U324" s="55">
        <v>0</v>
      </c>
      <c r="V324" s="55">
        <v>0</v>
      </c>
      <c r="W324" s="55">
        <v>0</v>
      </c>
      <c r="X324" s="55">
        <v>0</v>
      </c>
      <c r="Y324" s="55" t="s">
        <v>64</v>
      </c>
      <c r="Z324" s="55" t="s">
        <v>478</v>
      </c>
      <c r="AA324" s="55">
        <v>0</v>
      </c>
      <c r="AB324" s="55">
        <v>1</v>
      </c>
      <c r="AC324" s="55">
        <v>1</v>
      </c>
      <c r="AD324" s="55" t="s">
        <v>63</v>
      </c>
      <c r="AE324" s="55">
        <v>0</v>
      </c>
      <c r="AF324" s="55">
        <v>0</v>
      </c>
      <c r="AG324" s="55">
        <v>0</v>
      </c>
      <c r="AH324" s="55">
        <v>0</v>
      </c>
      <c r="AI324" s="55">
        <v>0</v>
      </c>
      <c r="AJ324" s="56">
        <v>0</v>
      </c>
      <c r="AK324" s="55">
        <v>0</v>
      </c>
      <c r="AL324" s="55">
        <v>0</v>
      </c>
      <c r="AM324" s="55">
        <v>0</v>
      </c>
      <c r="AN324" s="55">
        <v>0</v>
      </c>
      <c r="AO324" s="55">
        <v>0</v>
      </c>
      <c r="AQ324" s="55" t="s">
        <v>64</v>
      </c>
      <c r="AR324" s="55">
        <v>4</v>
      </c>
      <c r="AS324" s="55">
        <v>0</v>
      </c>
      <c r="AT324" s="55">
        <v>0</v>
      </c>
      <c r="AU324" s="55">
        <v>0</v>
      </c>
      <c r="AV324" s="55">
        <v>0</v>
      </c>
    </row>
    <row r="325" spans="1:48" x14ac:dyDescent="0.25">
      <c r="A325" s="55">
        <v>20259</v>
      </c>
      <c r="B325" s="68" t="str">
        <f>VLOOKUP(C325,'[2]SU List with Assignment Master'!$F$2:$G$128,2,FALSE)</f>
        <v>North 2</v>
      </c>
      <c r="C325" s="55" t="s">
        <v>92</v>
      </c>
      <c r="D325" s="55">
        <v>328</v>
      </c>
      <c r="E325" s="55" t="s">
        <v>60</v>
      </c>
      <c r="F325" s="55">
        <v>11</v>
      </c>
      <c r="G325" s="55">
        <v>1884</v>
      </c>
      <c r="H325" s="55">
        <v>591</v>
      </c>
      <c r="I325" s="55">
        <v>12</v>
      </c>
      <c r="J325" s="56">
        <v>2487</v>
      </c>
      <c r="K325" s="59">
        <v>2475</v>
      </c>
      <c r="L325" s="55">
        <v>226.0909</v>
      </c>
      <c r="M325" s="59">
        <v>225</v>
      </c>
      <c r="N325" s="55">
        <v>12743</v>
      </c>
      <c r="O325" s="55">
        <v>1616.55</v>
      </c>
      <c r="P325" s="55">
        <v>0</v>
      </c>
      <c r="Q325" s="55">
        <v>0</v>
      </c>
      <c r="R325" s="55">
        <v>49.74</v>
      </c>
      <c r="S325" s="55" t="s">
        <v>64</v>
      </c>
      <c r="T325" s="55" t="s">
        <v>63</v>
      </c>
      <c r="U325" s="55">
        <v>1666.29</v>
      </c>
      <c r="V325" s="55">
        <v>11076.71</v>
      </c>
      <c r="W325" s="55">
        <v>11076.71</v>
      </c>
      <c r="X325" s="55">
        <v>0</v>
      </c>
      <c r="Y325" s="55" t="s">
        <v>64</v>
      </c>
      <c r="Z325" s="55" t="s">
        <v>479</v>
      </c>
      <c r="AA325" s="55">
        <v>1</v>
      </c>
      <c r="AB325" s="55">
        <v>0</v>
      </c>
      <c r="AC325" s="55">
        <v>1</v>
      </c>
      <c r="AD325" s="55" t="s">
        <v>63</v>
      </c>
      <c r="AE325" s="55">
        <v>4</v>
      </c>
      <c r="AF325" s="55">
        <v>0</v>
      </c>
      <c r="AG325" s="55">
        <v>14</v>
      </c>
      <c r="AH325" s="55">
        <v>0</v>
      </c>
      <c r="AI325" s="55">
        <v>12</v>
      </c>
      <c r="AJ325" s="56">
        <v>12</v>
      </c>
      <c r="AK325" s="55">
        <v>181</v>
      </c>
      <c r="AL325" s="55">
        <v>51.75</v>
      </c>
      <c r="AM325" s="55">
        <v>207</v>
      </c>
      <c r="AN325" s="55">
        <v>1062</v>
      </c>
      <c r="AO325" s="55">
        <v>1062</v>
      </c>
      <c r="AQ325" s="55" t="s">
        <v>64</v>
      </c>
      <c r="AR325" s="55">
        <v>12</v>
      </c>
      <c r="AS325" s="55">
        <v>9</v>
      </c>
      <c r="AT325" s="55">
        <v>91.666666666666671</v>
      </c>
      <c r="AU325" s="55">
        <v>207.25</v>
      </c>
      <c r="AV325" s="55">
        <v>209.33330000000001</v>
      </c>
    </row>
    <row r="326" spans="1:48" x14ac:dyDescent="0.25">
      <c r="A326" s="55">
        <v>20535</v>
      </c>
      <c r="B326" s="68" t="str">
        <f>VLOOKUP(C326,'[2]SU List with Assignment Master'!$F$2:$G$128,2,FALSE)</f>
        <v>North 2</v>
      </c>
      <c r="C326" s="55" t="s">
        <v>92</v>
      </c>
      <c r="D326" s="55">
        <v>328</v>
      </c>
      <c r="E326" s="55" t="s">
        <v>60</v>
      </c>
      <c r="F326" s="55">
        <v>7</v>
      </c>
      <c r="G326" s="55">
        <v>672</v>
      </c>
      <c r="H326" s="55">
        <v>-102</v>
      </c>
      <c r="I326" s="55">
        <v>0</v>
      </c>
      <c r="J326" s="56">
        <v>570</v>
      </c>
      <c r="K326" s="59">
        <v>570</v>
      </c>
      <c r="L326" s="55">
        <v>81.428600000000003</v>
      </c>
      <c r="M326" s="59">
        <v>81.400000000000006</v>
      </c>
      <c r="N326" s="55">
        <v>2912</v>
      </c>
      <c r="O326" s="55">
        <v>370.5</v>
      </c>
      <c r="P326" s="55">
        <v>0</v>
      </c>
      <c r="Q326" s="55">
        <v>0</v>
      </c>
      <c r="R326" s="55">
        <v>11.4</v>
      </c>
      <c r="S326" s="55" t="s">
        <v>64</v>
      </c>
      <c r="T326" s="55" t="s">
        <v>63</v>
      </c>
      <c r="U326" s="55">
        <v>381.9</v>
      </c>
      <c r="V326" s="55">
        <v>2530.1</v>
      </c>
      <c r="W326" s="55">
        <v>2530.1</v>
      </c>
      <c r="X326" s="55">
        <v>0</v>
      </c>
      <c r="Y326" s="55" t="s">
        <v>64</v>
      </c>
      <c r="Z326" s="55" t="s">
        <v>479</v>
      </c>
      <c r="AA326" s="55">
        <v>1</v>
      </c>
      <c r="AB326" s="55">
        <v>0</v>
      </c>
      <c r="AC326" s="55">
        <v>1</v>
      </c>
      <c r="AD326" s="55" t="s">
        <v>63</v>
      </c>
      <c r="AE326" s="55">
        <v>1</v>
      </c>
      <c r="AF326" s="55">
        <v>0</v>
      </c>
      <c r="AG326" s="55">
        <v>10</v>
      </c>
      <c r="AH326" s="55">
        <v>0</v>
      </c>
      <c r="AI326" s="55">
        <v>0</v>
      </c>
      <c r="AJ326" s="56">
        <v>0</v>
      </c>
      <c r="AK326" s="55">
        <v>7</v>
      </c>
      <c r="AL326" s="55">
        <v>17</v>
      </c>
      <c r="AM326" s="55">
        <v>17</v>
      </c>
      <c r="AN326" s="55">
        <v>86</v>
      </c>
      <c r="AO326" s="55">
        <v>86</v>
      </c>
      <c r="AQ326" s="55" t="s">
        <v>64</v>
      </c>
      <c r="AR326" s="55">
        <v>7</v>
      </c>
      <c r="AS326" s="55">
        <v>3</v>
      </c>
      <c r="AT326" s="55">
        <v>100</v>
      </c>
      <c r="AU326" s="55">
        <v>81.428600000000003</v>
      </c>
      <c r="AV326" s="55">
        <v>224</v>
      </c>
    </row>
    <row r="327" spans="1:48" x14ac:dyDescent="0.25">
      <c r="A327" s="55">
        <v>90328</v>
      </c>
      <c r="B327" s="68" t="str">
        <f>VLOOKUP(C327,'[2]SU List with Assignment Master'!$F$2:$G$128,2,FALSE)</f>
        <v>North 2</v>
      </c>
      <c r="C327" s="55" t="s">
        <v>92</v>
      </c>
      <c r="D327" s="55">
        <v>328</v>
      </c>
      <c r="E327" s="55" t="s">
        <v>202</v>
      </c>
      <c r="F327" s="55">
        <v>1</v>
      </c>
      <c r="G327" s="55">
        <v>0</v>
      </c>
      <c r="H327" s="55">
        <v>59</v>
      </c>
      <c r="I327" s="55">
        <v>0</v>
      </c>
      <c r="J327" s="56">
        <v>59</v>
      </c>
      <c r="K327" s="59">
        <v>59</v>
      </c>
      <c r="L327" s="55">
        <v>59</v>
      </c>
      <c r="M327" s="59">
        <v>59</v>
      </c>
      <c r="N327" s="55">
        <v>299</v>
      </c>
      <c r="O327" s="55">
        <v>38.35</v>
      </c>
      <c r="P327" s="55">
        <v>0</v>
      </c>
      <c r="Q327" s="55">
        <v>0</v>
      </c>
      <c r="R327" s="55">
        <v>-38.35</v>
      </c>
      <c r="S327" s="55" t="s">
        <v>63</v>
      </c>
      <c r="T327" s="55" t="s">
        <v>64</v>
      </c>
      <c r="U327" s="55">
        <v>0</v>
      </c>
      <c r="V327" s="55">
        <v>299</v>
      </c>
      <c r="W327" s="55">
        <v>299</v>
      </c>
      <c r="X327" s="55">
        <v>0</v>
      </c>
      <c r="Y327" s="55" t="s">
        <v>64</v>
      </c>
      <c r="AA327" s="55">
        <v>1</v>
      </c>
      <c r="AB327" s="55">
        <v>0</v>
      </c>
      <c r="AC327" s="55">
        <v>1</v>
      </c>
      <c r="AD327" s="55" t="s">
        <v>63</v>
      </c>
      <c r="AE327" s="55">
        <v>0</v>
      </c>
      <c r="AF327" s="55">
        <v>0</v>
      </c>
      <c r="AG327" s="55">
        <v>0</v>
      </c>
      <c r="AH327" s="55">
        <v>0</v>
      </c>
      <c r="AI327" s="55">
        <v>0</v>
      </c>
      <c r="AJ327" s="56">
        <v>0</v>
      </c>
      <c r="AK327" s="55">
        <v>0</v>
      </c>
      <c r="AL327" s="55">
        <v>0</v>
      </c>
      <c r="AM327" s="55">
        <v>0</v>
      </c>
      <c r="AN327" s="55">
        <v>0</v>
      </c>
      <c r="AO327" s="55">
        <v>0</v>
      </c>
      <c r="AQ327" s="55" t="s">
        <v>64</v>
      </c>
      <c r="AR327" s="55">
        <v>1</v>
      </c>
      <c r="AS327" s="55">
        <v>0</v>
      </c>
      <c r="AT327" s="55">
        <v>100</v>
      </c>
      <c r="AU327" s="55">
        <v>59</v>
      </c>
      <c r="AV327" s="55">
        <v>0</v>
      </c>
    </row>
    <row r="328" spans="1:48" x14ac:dyDescent="0.25">
      <c r="A328" s="55">
        <v>40223</v>
      </c>
      <c r="B328" s="68" t="str">
        <f>VLOOKUP(C328,'[2]SU List with Assignment Master'!$F$2:$G$128,2,FALSE)</f>
        <v>South 6</v>
      </c>
      <c r="C328" s="55" t="s">
        <v>91</v>
      </c>
      <c r="D328" s="55">
        <v>450</v>
      </c>
      <c r="E328" s="55" t="s">
        <v>18</v>
      </c>
      <c r="F328" s="55">
        <v>2</v>
      </c>
      <c r="G328" s="55">
        <v>408</v>
      </c>
      <c r="H328" s="55">
        <v>193</v>
      </c>
      <c r="I328" s="55">
        <v>0</v>
      </c>
      <c r="J328" s="56">
        <v>601</v>
      </c>
      <c r="K328" s="59">
        <v>601</v>
      </c>
      <c r="L328" s="55">
        <v>300.5</v>
      </c>
      <c r="M328" s="59">
        <v>300.5</v>
      </c>
      <c r="N328" s="55">
        <v>3089</v>
      </c>
      <c r="O328" s="55">
        <v>390.65</v>
      </c>
      <c r="P328" s="55">
        <v>0</v>
      </c>
      <c r="Q328" s="55">
        <v>0</v>
      </c>
      <c r="R328" s="55">
        <v>0</v>
      </c>
      <c r="S328" s="55" t="s">
        <v>64</v>
      </c>
      <c r="T328" s="55" t="s">
        <v>64</v>
      </c>
      <c r="U328" s="55">
        <v>390.65</v>
      </c>
      <c r="V328" s="55">
        <v>2698.35</v>
      </c>
      <c r="W328" s="55">
        <v>2698.35</v>
      </c>
      <c r="X328" s="55">
        <v>0</v>
      </c>
      <c r="Y328" s="55" t="s">
        <v>64</v>
      </c>
      <c r="Z328" s="55" t="s">
        <v>480</v>
      </c>
      <c r="AA328" s="55">
        <v>1</v>
      </c>
      <c r="AB328" s="55">
        <v>0</v>
      </c>
      <c r="AC328" s="55">
        <v>1</v>
      </c>
      <c r="AD328" s="55" t="s">
        <v>63</v>
      </c>
      <c r="AE328" s="55">
        <v>0</v>
      </c>
      <c r="AF328" s="55">
        <v>0</v>
      </c>
      <c r="AG328" s="55">
        <v>0</v>
      </c>
      <c r="AH328" s="55">
        <v>0</v>
      </c>
      <c r="AI328" s="55">
        <v>0</v>
      </c>
      <c r="AJ328" s="56">
        <v>0</v>
      </c>
      <c r="AK328" s="55">
        <v>0</v>
      </c>
      <c r="AL328" s="55">
        <v>0</v>
      </c>
      <c r="AM328" s="55">
        <v>0</v>
      </c>
      <c r="AN328" s="55">
        <v>0</v>
      </c>
      <c r="AO328" s="55">
        <v>0</v>
      </c>
      <c r="AQ328" s="55" t="s">
        <v>64</v>
      </c>
      <c r="AR328" s="55">
        <v>2</v>
      </c>
      <c r="AS328" s="55">
        <v>0</v>
      </c>
      <c r="AT328" s="55">
        <v>100</v>
      </c>
      <c r="AU328" s="55">
        <v>300.5</v>
      </c>
      <c r="AV328" s="55">
        <v>0</v>
      </c>
    </row>
    <row r="329" spans="1:48" x14ac:dyDescent="0.25">
      <c r="A329" s="55">
        <v>40233</v>
      </c>
      <c r="B329" s="68" t="str">
        <f>VLOOKUP(C329,'[2]SU List with Assignment Master'!$F$2:$G$128,2,FALSE)</f>
        <v>South 6</v>
      </c>
      <c r="C329" s="55" t="s">
        <v>91</v>
      </c>
      <c r="D329" s="55">
        <v>450</v>
      </c>
      <c r="E329" s="55" t="s">
        <v>60</v>
      </c>
      <c r="F329" s="55">
        <v>5</v>
      </c>
      <c r="G329" s="55">
        <v>384</v>
      </c>
      <c r="H329" s="55">
        <v>-7</v>
      </c>
      <c r="I329" s="55">
        <v>0</v>
      </c>
      <c r="J329" s="56">
        <v>377</v>
      </c>
      <c r="K329" s="59">
        <v>377</v>
      </c>
      <c r="L329" s="55">
        <v>75.400000000000006</v>
      </c>
      <c r="M329" s="59">
        <v>75.400000000000006</v>
      </c>
      <c r="N329" s="55">
        <v>1939</v>
      </c>
      <c r="O329" s="55">
        <v>245.05</v>
      </c>
      <c r="P329" s="55">
        <v>0</v>
      </c>
      <c r="Q329" s="55">
        <v>0</v>
      </c>
      <c r="R329" s="55">
        <v>0</v>
      </c>
      <c r="S329" s="55" t="s">
        <v>64</v>
      </c>
      <c r="T329" s="55" t="s">
        <v>64</v>
      </c>
      <c r="U329" s="55">
        <v>245.05</v>
      </c>
      <c r="V329" s="55">
        <v>1693.95</v>
      </c>
      <c r="W329" s="55">
        <v>1693.95</v>
      </c>
      <c r="X329" s="55">
        <v>0</v>
      </c>
      <c r="Y329" s="55" t="s">
        <v>64</v>
      </c>
      <c r="Z329" s="55" t="s">
        <v>481</v>
      </c>
      <c r="AA329" s="55">
        <v>1</v>
      </c>
      <c r="AB329" s="55">
        <v>0</v>
      </c>
      <c r="AC329" s="55">
        <v>1</v>
      </c>
      <c r="AD329" s="55" t="s">
        <v>63</v>
      </c>
      <c r="AE329" s="55">
        <v>1</v>
      </c>
      <c r="AF329" s="55">
        <v>0</v>
      </c>
      <c r="AG329" s="55">
        <v>0</v>
      </c>
      <c r="AH329" s="55">
        <v>0</v>
      </c>
      <c r="AI329" s="55">
        <v>0</v>
      </c>
      <c r="AJ329" s="56">
        <v>0</v>
      </c>
      <c r="AK329" s="55">
        <v>9</v>
      </c>
      <c r="AL329" s="55">
        <v>9</v>
      </c>
      <c r="AM329" s="55">
        <v>9</v>
      </c>
      <c r="AN329" s="55">
        <v>45</v>
      </c>
      <c r="AO329" s="55">
        <v>45</v>
      </c>
      <c r="AP329" s="55">
        <v>0</v>
      </c>
      <c r="AQ329" s="55" t="s">
        <v>64</v>
      </c>
      <c r="AR329" s="55">
        <v>5</v>
      </c>
      <c r="AS329" s="55">
        <v>4</v>
      </c>
      <c r="AT329" s="55">
        <v>100</v>
      </c>
      <c r="AU329" s="55">
        <v>75.400000000000006</v>
      </c>
      <c r="AV329" s="55">
        <v>96</v>
      </c>
    </row>
    <row r="330" spans="1:48" x14ac:dyDescent="0.25">
      <c r="A330" s="55">
        <v>40704</v>
      </c>
      <c r="B330" s="68" t="str">
        <f>VLOOKUP(C330,'[2]SU List with Assignment Master'!$F$2:$G$128,2,FALSE)</f>
        <v>South 6</v>
      </c>
      <c r="C330" s="55" t="s">
        <v>91</v>
      </c>
      <c r="D330" s="55">
        <v>450</v>
      </c>
      <c r="E330" s="55" t="s">
        <v>21</v>
      </c>
      <c r="F330" s="55">
        <v>2</v>
      </c>
      <c r="G330" s="55">
        <v>144</v>
      </c>
      <c r="H330" s="55">
        <v>7</v>
      </c>
      <c r="I330" s="55">
        <v>0</v>
      </c>
      <c r="J330" s="56">
        <v>151</v>
      </c>
      <c r="K330" s="59">
        <v>151</v>
      </c>
      <c r="L330" s="55">
        <v>75.5</v>
      </c>
      <c r="M330" s="59">
        <v>75.5</v>
      </c>
      <c r="N330" s="55">
        <v>761</v>
      </c>
      <c r="O330" s="55">
        <v>98.15</v>
      </c>
      <c r="P330" s="55">
        <v>0</v>
      </c>
      <c r="Q330" s="55">
        <v>0</v>
      </c>
      <c r="R330" s="55">
        <v>0</v>
      </c>
      <c r="S330" s="55" t="s">
        <v>64</v>
      </c>
      <c r="T330" s="55" t="s">
        <v>64</v>
      </c>
      <c r="U330" s="55">
        <v>98.15</v>
      </c>
      <c r="V330" s="55">
        <v>662.85</v>
      </c>
      <c r="W330" s="55">
        <v>662.85</v>
      </c>
      <c r="X330" s="55">
        <v>0</v>
      </c>
      <c r="Y330" s="55" t="s">
        <v>64</v>
      </c>
      <c r="Z330" s="55" t="s">
        <v>481</v>
      </c>
      <c r="AA330" s="55">
        <v>1</v>
      </c>
      <c r="AB330" s="55">
        <v>0</v>
      </c>
      <c r="AC330" s="55">
        <v>1</v>
      </c>
      <c r="AD330" s="55" t="s">
        <v>63</v>
      </c>
      <c r="AE330" s="55">
        <v>0</v>
      </c>
      <c r="AF330" s="55">
        <v>0</v>
      </c>
      <c r="AG330" s="55">
        <v>0</v>
      </c>
      <c r="AH330" s="55">
        <v>0</v>
      </c>
      <c r="AI330" s="55">
        <v>0</v>
      </c>
      <c r="AJ330" s="56">
        <v>0</v>
      </c>
      <c r="AK330" s="55">
        <v>0</v>
      </c>
      <c r="AL330" s="55">
        <v>0</v>
      </c>
      <c r="AM330" s="55">
        <v>0</v>
      </c>
      <c r="AN330" s="55">
        <v>0</v>
      </c>
      <c r="AO330" s="55">
        <v>0</v>
      </c>
      <c r="AQ330" s="55" t="s">
        <v>64</v>
      </c>
      <c r="AR330" s="55">
        <v>2</v>
      </c>
      <c r="AS330" s="55">
        <v>1</v>
      </c>
      <c r="AT330" s="55">
        <v>100</v>
      </c>
      <c r="AU330" s="55">
        <v>75.5</v>
      </c>
      <c r="AV330" s="55">
        <v>144</v>
      </c>
    </row>
    <row r="331" spans="1:48" x14ac:dyDescent="0.25">
      <c r="A331" s="55">
        <v>41464</v>
      </c>
      <c r="B331" s="68" t="str">
        <f>VLOOKUP(C331,'[2]SU List with Assignment Master'!$F$2:$G$128,2,FALSE)</f>
        <v>South 6</v>
      </c>
      <c r="C331" s="55" t="s">
        <v>91</v>
      </c>
      <c r="D331" s="55">
        <v>450</v>
      </c>
      <c r="E331" s="55" t="s">
        <v>19</v>
      </c>
      <c r="F331" s="55">
        <v>2</v>
      </c>
      <c r="G331" s="55">
        <v>0</v>
      </c>
      <c r="H331" s="55">
        <v>705</v>
      </c>
      <c r="I331" s="55">
        <v>0</v>
      </c>
      <c r="J331" s="56">
        <v>705</v>
      </c>
      <c r="K331" s="59">
        <v>705</v>
      </c>
      <c r="L331" s="55">
        <v>352.5</v>
      </c>
      <c r="M331" s="59">
        <v>352.5</v>
      </c>
      <c r="N331" s="55">
        <v>3636</v>
      </c>
      <c r="O331" s="55">
        <v>458.25</v>
      </c>
      <c r="P331" s="55">
        <v>0</v>
      </c>
      <c r="Q331" s="55">
        <v>0</v>
      </c>
      <c r="R331" s="55">
        <v>0</v>
      </c>
      <c r="S331" s="55" t="s">
        <v>64</v>
      </c>
      <c r="T331" s="55" t="s">
        <v>64</v>
      </c>
      <c r="U331" s="55">
        <v>458.25</v>
      </c>
      <c r="V331" s="55">
        <v>3177.75</v>
      </c>
      <c r="W331" s="55">
        <v>3530</v>
      </c>
      <c r="X331" s="55">
        <v>-352.25</v>
      </c>
      <c r="Y331" s="55" t="s">
        <v>64</v>
      </c>
      <c r="Z331" s="55" t="s">
        <v>482</v>
      </c>
      <c r="AA331" s="55">
        <v>1</v>
      </c>
      <c r="AB331" s="55">
        <v>0</v>
      </c>
      <c r="AC331" s="55">
        <v>1</v>
      </c>
      <c r="AD331" s="55" t="s">
        <v>63</v>
      </c>
      <c r="AE331" s="55">
        <v>2</v>
      </c>
      <c r="AF331" s="55">
        <v>0</v>
      </c>
      <c r="AG331" s="55">
        <v>9</v>
      </c>
      <c r="AH331" s="55">
        <v>0</v>
      </c>
      <c r="AI331" s="55">
        <v>0</v>
      </c>
      <c r="AJ331" s="56">
        <v>0</v>
      </c>
      <c r="AK331" s="55">
        <v>118</v>
      </c>
      <c r="AL331" s="55">
        <v>63.5</v>
      </c>
      <c r="AM331" s="55">
        <v>127</v>
      </c>
      <c r="AN331" s="55">
        <v>651</v>
      </c>
      <c r="AO331" s="55">
        <v>651</v>
      </c>
      <c r="AP331" s="55">
        <v>0</v>
      </c>
      <c r="AQ331" s="55" t="s">
        <v>64</v>
      </c>
      <c r="AR331" s="55">
        <v>2</v>
      </c>
      <c r="AS331" s="55">
        <v>0</v>
      </c>
      <c r="AT331" s="55">
        <v>100</v>
      </c>
      <c r="AU331" s="55">
        <v>352.5</v>
      </c>
      <c r="AV331" s="55">
        <v>0</v>
      </c>
    </row>
    <row r="332" spans="1:48" x14ac:dyDescent="0.25">
      <c r="A332" s="55">
        <v>41470</v>
      </c>
      <c r="B332" s="68" t="str">
        <f>VLOOKUP(C332,'[2]SU List with Assignment Master'!$F$2:$G$128,2,FALSE)</f>
        <v>South 6</v>
      </c>
      <c r="C332" s="55" t="s">
        <v>91</v>
      </c>
      <c r="D332" s="55">
        <v>450</v>
      </c>
      <c r="E332" s="55" t="s">
        <v>60</v>
      </c>
      <c r="F332" s="55">
        <v>9</v>
      </c>
      <c r="G332" s="55">
        <v>852</v>
      </c>
      <c r="H332" s="55">
        <v>741</v>
      </c>
      <c r="I332" s="55">
        <v>4</v>
      </c>
      <c r="J332" s="56">
        <v>1597</v>
      </c>
      <c r="K332" s="59">
        <v>1593</v>
      </c>
      <c r="L332" s="55">
        <v>177.4444</v>
      </c>
      <c r="M332" s="59">
        <v>177</v>
      </c>
      <c r="N332" s="55">
        <v>8191</v>
      </c>
      <c r="O332" s="55">
        <v>1038.05</v>
      </c>
      <c r="P332" s="55">
        <v>0</v>
      </c>
      <c r="Q332" s="55">
        <v>0</v>
      </c>
      <c r="R332" s="55">
        <v>31.94</v>
      </c>
      <c r="S332" s="55" t="s">
        <v>64</v>
      </c>
      <c r="T332" s="55" t="s">
        <v>63</v>
      </c>
      <c r="U332" s="55">
        <v>1069.99</v>
      </c>
      <c r="V332" s="55">
        <v>7121.01</v>
      </c>
      <c r="W332" s="55">
        <v>7121.01</v>
      </c>
      <c r="X332" s="55">
        <v>0</v>
      </c>
      <c r="Y332" s="55" t="s">
        <v>64</v>
      </c>
      <c r="Z332" s="55" t="s">
        <v>483</v>
      </c>
      <c r="AA332" s="55">
        <v>1</v>
      </c>
      <c r="AB332" s="55">
        <v>0</v>
      </c>
      <c r="AC332" s="55">
        <v>1</v>
      </c>
      <c r="AD332" s="55" t="s">
        <v>63</v>
      </c>
      <c r="AE332" s="55">
        <v>6</v>
      </c>
      <c r="AF332" s="55">
        <v>0</v>
      </c>
      <c r="AG332" s="55">
        <v>67</v>
      </c>
      <c r="AH332" s="55">
        <v>0</v>
      </c>
      <c r="AI332" s="55">
        <v>4</v>
      </c>
      <c r="AJ332" s="56">
        <v>4</v>
      </c>
      <c r="AK332" s="55">
        <v>368</v>
      </c>
      <c r="AL332" s="55">
        <v>73.166700000000006</v>
      </c>
      <c r="AM332" s="55">
        <v>439</v>
      </c>
      <c r="AN332" s="55">
        <v>2239</v>
      </c>
      <c r="AO332" s="55">
        <v>2239</v>
      </c>
      <c r="AQ332" s="55" t="s">
        <v>64</v>
      </c>
      <c r="AR332" s="55">
        <v>9</v>
      </c>
      <c r="AS332" s="55">
        <v>0</v>
      </c>
      <c r="AT332" s="55">
        <v>100</v>
      </c>
      <c r="AU332" s="55">
        <v>177.4444</v>
      </c>
      <c r="AV332" s="55">
        <v>0</v>
      </c>
    </row>
    <row r="333" spans="1:48" x14ac:dyDescent="0.25">
      <c r="A333" s="55">
        <v>41471</v>
      </c>
      <c r="B333" s="68" t="str">
        <f>VLOOKUP(C333,'[2]SU List with Assignment Master'!$F$2:$G$128,2,FALSE)</f>
        <v>South 6</v>
      </c>
      <c r="C333" s="55" t="s">
        <v>91</v>
      </c>
      <c r="D333" s="55">
        <v>450</v>
      </c>
      <c r="E333" s="55" t="s">
        <v>19</v>
      </c>
      <c r="F333" s="55">
        <v>6</v>
      </c>
      <c r="G333" s="55">
        <v>1392</v>
      </c>
      <c r="H333" s="55">
        <v>1780</v>
      </c>
      <c r="I333" s="55">
        <v>98</v>
      </c>
      <c r="J333" s="56">
        <v>3270</v>
      </c>
      <c r="K333" s="59">
        <v>3172</v>
      </c>
      <c r="L333" s="55">
        <v>545</v>
      </c>
      <c r="M333" s="59">
        <v>528.70000000000005</v>
      </c>
      <c r="N333" s="55">
        <v>16745</v>
      </c>
      <c r="O333" s="55">
        <v>2125.5</v>
      </c>
      <c r="P333" s="55">
        <v>0</v>
      </c>
      <c r="Q333" s="55">
        <v>0</v>
      </c>
      <c r="R333" s="55">
        <v>0</v>
      </c>
      <c r="S333" s="55" t="s">
        <v>64</v>
      </c>
      <c r="T333" s="55" t="s">
        <v>64</v>
      </c>
      <c r="U333" s="55">
        <v>2125.5</v>
      </c>
      <c r="V333" s="55">
        <v>14619.5</v>
      </c>
      <c r="W333" s="55">
        <v>14619.5</v>
      </c>
      <c r="X333" s="55">
        <v>0</v>
      </c>
      <c r="Y333" s="55" t="s">
        <v>64</v>
      </c>
      <c r="Z333" s="55" t="s">
        <v>484</v>
      </c>
      <c r="AA333" s="55">
        <v>1</v>
      </c>
      <c r="AB333" s="55">
        <v>0</v>
      </c>
      <c r="AC333" s="55">
        <v>1</v>
      </c>
      <c r="AD333" s="55" t="s">
        <v>63</v>
      </c>
      <c r="AE333" s="55">
        <v>3</v>
      </c>
      <c r="AF333" s="55">
        <v>0</v>
      </c>
      <c r="AG333" s="55">
        <v>170</v>
      </c>
      <c r="AH333" s="55">
        <v>0</v>
      </c>
      <c r="AI333" s="55">
        <v>22</v>
      </c>
      <c r="AJ333" s="56">
        <v>22</v>
      </c>
      <c r="AK333" s="55">
        <v>310</v>
      </c>
      <c r="AL333" s="55">
        <v>167.33330000000001</v>
      </c>
      <c r="AM333" s="55">
        <v>502</v>
      </c>
      <c r="AN333" s="55">
        <v>2579</v>
      </c>
      <c r="AO333" s="55">
        <v>2579</v>
      </c>
      <c r="AQ333" s="55" t="s">
        <v>64</v>
      </c>
      <c r="AR333" s="55">
        <v>6</v>
      </c>
      <c r="AS333" s="55">
        <v>5</v>
      </c>
      <c r="AT333" s="55">
        <v>100</v>
      </c>
      <c r="AU333" s="55">
        <v>545</v>
      </c>
      <c r="AV333" s="55">
        <v>278.39999999999998</v>
      </c>
    </row>
    <row r="334" spans="1:48" x14ac:dyDescent="0.25">
      <c r="A334" s="55">
        <v>41472</v>
      </c>
      <c r="B334" s="68" t="str">
        <f>VLOOKUP(C334,'[2]SU List with Assignment Master'!$F$2:$G$128,2,FALSE)</f>
        <v>South 6</v>
      </c>
      <c r="C334" s="55" t="s">
        <v>91</v>
      </c>
      <c r="D334" s="55">
        <v>450</v>
      </c>
      <c r="E334" s="55" t="s">
        <v>22</v>
      </c>
      <c r="F334" s="55">
        <v>3</v>
      </c>
      <c r="G334" s="55">
        <v>252</v>
      </c>
      <c r="H334" s="55">
        <v>418</v>
      </c>
      <c r="I334" s="55">
        <v>13</v>
      </c>
      <c r="J334" s="56">
        <v>683</v>
      </c>
      <c r="K334" s="59">
        <v>670</v>
      </c>
      <c r="L334" s="55">
        <v>227.66669999999999</v>
      </c>
      <c r="M334" s="59">
        <v>223.3</v>
      </c>
      <c r="N334" s="55">
        <v>3516</v>
      </c>
      <c r="O334" s="55">
        <v>443.95</v>
      </c>
      <c r="P334" s="55">
        <v>0</v>
      </c>
      <c r="Q334" s="55">
        <v>0</v>
      </c>
      <c r="R334" s="55">
        <v>0</v>
      </c>
      <c r="S334" s="55" t="s">
        <v>64</v>
      </c>
      <c r="T334" s="55" t="s">
        <v>64</v>
      </c>
      <c r="U334" s="55">
        <v>443.95</v>
      </c>
      <c r="V334" s="55">
        <v>3072.05</v>
      </c>
      <c r="W334" s="55">
        <v>3072.05</v>
      </c>
      <c r="X334" s="55">
        <v>0</v>
      </c>
      <c r="Y334" s="55" t="s">
        <v>64</v>
      </c>
      <c r="Z334" s="55" t="s">
        <v>485</v>
      </c>
      <c r="AA334" s="55">
        <v>1</v>
      </c>
      <c r="AB334" s="55">
        <v>0</v>
      </c>
      <c r="AC334" s="55">
        <v>1</v>
      </c>
      <c r="AD334" s="55" t="s">
        <v>63</v>
      </c>
      <c r="AE334" s="55">
        <v>1</v>
      </c>
      <c r="AF334" s="55">
        <v>0</v>
      </c>
      <c r="AG334" s="55">
        <v>63</v>
      </c>
      <c r="AH334" s="55">
        <v>0</v>
      </c>
      <c r="AI334" s="55">
        <v>10</v>
      </c>
      <c r="AJ334" s="56">
        <v>10</v>
      </c>
      <c r="AK334" s="55">
        <v>149</v>
      </c>
      <c r="AL334" s="55">
        <v>222</v>
      </c>
      <c r="AM334" s="55">
        <v>222</v>
      </c>
      <c r="AN334" s="55">
        <v>1126</v>
      </c>
      <c r="AO334" s="55">
        <v>1126</v>
      </c>
      <c r="AQ334" s="55" t="s">
        <v>64</v>
      </c>
      <c r="AR334" s="55">
        <v>5</v>
      </c>
      <c r="AS334" s="55">
        <v>0</v>
      </c>
      <c r="AT334" s="55">
        <v>60</v>
      </c>
      <c r="AU334" s="55">
        <v>136.6</v>
      </c>
      <c r="AV334" s="55">
        <v>0</v>
      </c>
    </row>
    <row r="335" spans="1:48" x14ac:dyDescent="0.25">
      <c r="A335" s="55">
        <v>41474</v>
      </c>
      <c r="B335" s="68" t="str">
        <f>VLOOKUP(C335,'[2]SU List with Assignment Master'!$F$2:$G$128,2,FALSE)</f>
        <v>South 6</v>
      </c>
      <c r="C335" s="55" t="s">
        <v>91</v>
      </c>
      <c r="D335" s="55">
        <v>450</v>
      </c>
      <c r="E335" s="55" t="s">
        <v>22</v>
      </c>
      <c r="F335" s="55">
        <v>1</v>
      </c>
      <c r="G335" s="55">
        <v>240</v>
      </c>
      <c r="H335" s="55">
        <v>55</v>
      </c>
      <c r="I335" s="55">
        <v>4</v>
      </c>
      <c r="J335" s="56">
        <v>299</v>
      </c>
      <c r="K335" s="59">
        <v>295</v>
      </c>
      <c r="L335" s="55">
        <v>299</v>
      </c>
      <c r="M335" s="59">
        <v>295</v>
      </c>
      <c r="N335" s="55">
        <v>1525</v>
      </c>
      <c r="O335" s="55">
        <v>194.35</v>
      </c>
      <c r="P335" s="55">
        <v>0</v>
      </c>
      <c r="Q335" s="55">
        <v>0</v>
      </c>
      <c r="R335" s="55">
        <v>0</v>
      </c>
      <c r="S335" s="55" t="s">
        <v>64</v>
      </c>
      <c r="T335" s="55" t="s">
        <v>64</v>
      </c>
      <c r="U335" s="55">
        <v>194.35</v>
      </c>
      <c r="V335" s="55">
        <v>1330.65</v>
      </c>
      <c r="W335" s="55">
        <v>1330.65</v>
      </c>
      <c r="X335" s="55">
        <v>0</v>
      </c>
      <c r="Y335" s="55" t="s">
        <v>64</v>
      </c>
      <c r="Z335" s="55" t="s">
        <v>485</v>
      </c>
      <c r="AA335" s="55">
        <v>1</v>
      </c>
      <c r="AB335" s="55">
        <v>0</v>
      </c>
      <c r="AC335" s="55">
        <v>1</v>
      </c>
      <c r="AD335" s="55" t="s">
        <v>63</v>
      </c>
      <c r="AE335" s="55">
        <v>1</v>
      </c>
      <c r="AF335" s="55">
        <v>0</v>
      </c>
      <c r="AG335" s="55">
        <v>12</v>
      </c>
      <c r="AH335" s="55">
        <v>0</v>
      </c>
      <c r="AI335" s="55">
        <v>2</v>
      </c>
      <c r="AJ335" s="56">
        <v>2</v>
      </c>
      <c r="AK335" s="55">
        <v>55</v>
      </c>
      <c r="AL335" s="55">
        <v>69</v>
      </c>
      <c r="AM335" s="55">
        <v>69</v>
      </c>
      <c r="AN335" s="55">
        <v>349</v>
      </c>
      <c r="AO335" s="55">
        <v>349</v>
      </c>
      <c r="AP335" s="55">
        <v>0</v>
      </c>
      <c r="AQ335" s="55" t="s">
        <v>64</v>
      </c>
      <c r="AR335" s="55">
        <v>3</v>
      </c>
      <c r="AS335" s="55">
        <v>0</v>
      </c>
      <c r="AT335" s="55">
        <v>33.333333333333343</v>
      </c>
      <c r="AU335" s="55">
        <v>99.666700000000006</v>
      </c>
      <c r="AV335" s="55">
        <v>0</v>
      </c>
    </row>
    <row r="336" spans="1:48" x14ac:dyDescent="0.25">
      <c r="A336" s="55">
        <v>50652</v>
      </c>
      <c r="B336" s="68" t="str">
        <f>VLOOKUP(C336,'[2]SU List with Assignment Master'!$F$2:$G$128,2,FALSE)</f>
        <v>South 6</v>
      </c>
      <c r="C336" s="55" t="s">
        <v>91</v>
      </c>
      <c r="D336" s="55">
        <v>450</v>
      </c>
      <c r="E336" s="55" t="s">
        <v>19</v>
      </c>
      <c r="F336" s="55">
        <v>15</v>
      </c>
      <c r="G336" s="55">
        <v>2148</v>
      </c>
      <c r="H336" s="55">
        <v>2355</v>
      </c>
      <c r="I336" s="55">
        <v>19</v>
      </c>
      <c r="J336" s="56">
        <v>4522</v>
      </c>
      <c r="K336" s="59">
        <v>4503</v>
      </c>
      <c r="L336" s="55">
        <v>301.4667</v>
      </c>
      <c r="M336" s="59">
        <v>300.2</v>
      </c>
      <c r="N336" s="55">
        <v>23104</v>
      </c>
      <c r="O336" s="55">
        <v>2939.3</v>
      </c>
      <c r="P336" s="55">
        <v>0</v>
      </c>
      <c r="Q336" s="55">
        <v>0</v>
      </c>
      <c r="R336" s="55">
        <v>90.44</v>
      </c>
      <c r="S336" s="55" t="s">
        <v>64</v>
      </c>
      <c r="T336" s="55" t="s">
        <v>63</v>
      </c>
      <c r="U336" s="55">
        <v>3029.74</v>
      </c>
      <c r="V336" s="55">
        <v>20074.259999999998</v>
      </c>
      <c r="W336" s="55">
        <v>20074.259999999998</v>
      </c>
      <c r="X336" s="55">
        <v>0</v>
      </c>
      <c r="Y336" s="55" t="s">
        <v>64</v>
      </c>
      <c r="Z336" s="55" t="s">
        <v>486</v>
      </c>
      <c r="AA336" s="55">
        <v>1</v>
      </c>
      <c r="AB336" s="55">
        <v>0</v>
      </c>
      <c r="AC336" s="55">
        <v>1</v>
      </c>
      <c r="AD336" s="55" t="s">
        <v>63</v>
      </c>
      <c r="AE336" s="55">
        <v>10</v>
      </c>
      <c r="AF336" s="55">
        <v>0</v>
      </c>
      <c r="AG336" s="55">
        <v>179</v>
      </c>
      <c r="AH336" s="55">
        <v>0</v>
      </c>
      <c r="AI336" s="55">
        <v>19</v>
      </c>
      <c r="AJ336" s="56">
        <v>19</v>
      </c>
      <c r="AK336" s="55">
        <v>966</v>
      </c>
      <c r="AL336" s="55">
        <v>116.4</v>
      </c>
      <c r="AM336" s="55">
        <v>1164</v>
      </c>
      <c r="AN336" s="55">
        <v>5952</v>
      </c>
      <c r="AO336" s="55">
        <v>5952</v>
      </c>
      <c r="AQ336" s="55" t="s">
        <v>64</v>
      </c>
      <c r="AR336" s="55">
        <v>15</v>
      </c>
      <c r="AS336" s="55">
        <v>6</v>
      </c>
      <c r="AT336" s="55">
        <v>100</v>
      </c>
      <c r="AU336" s="55">
        <v>301.4667</v>
      </c>
      <c r="AV336" s="55">
        <v>358</v>
      </c>
    </row>
    <row r="337" spans="1:48" x14ac:dyDescent="0.25">
      <c r="A337" s="55">
        <v>57705</v>
      </c>
      <c r="B337" s="68" t="str">
        <f>VLOOKUP(C337,'[2]SU List with Assignment Master'!$F$2:$G$128,2,FALSE)</f>
        <v>South 6</v>
      </c>
      <c r="C337" s="55" t="s">
        <v>91</v>
      </c>
      <c r="D337" s="55">
        <v>450</v>
      </c>
      <c r="E337" s="55" t="s">
        <v>60</v>
      </c>
      <c r="F337" s="55">
        <v>6</v>
      </c>
      <c r="G337" s="55">
        <v>1176</v>
      </c>
      <c r="H337" s="55">
        <v>-415</v>
      </c>
      <c r="I337" s="55">
        <v>14</v>
      </c>
      <c r="J337" s="56">
        <v>775</v>
      </c>
      <c r="K337" s="59">
        <v>761</v>
      </c>
      <c r="L337" s="55">
        <v>129.16669999999999</v>
      </c>
      <c r="M337" s="59">
        <v>126.8</v>
      </c>
      <c r="N337" s="55">
        <v>3962</v>
      </c>
      <c r="O337" s="55">
        <v>503.75</v>
      </c>
      <c r="P337" s="55">
        <v>0</v>
      </c>
      <c r="Q337" s="55">
        <v>0</v>
      </c>
      <c r="R337" s="55">
        <v>15.5</v>
      </c>
      <c r="S337" s="55" t="s">
        <v>64</v>
      </c>
      <c r="T337" s="55" t="s">
        <v>63</v>
      </c>
      <c r="U337" s="55">
        <v>519.25</v>
      </c>
      <c r="V337" s="55">
        <v>3442.75</v>
      </c>
      <c r="W337" s="55">
        <v>3442.75</v>
      </c>
      <c r="X337" s="55">
        <v>0</v>
      </c>
      <c r="Y337" s="55" t="s">
        <v>64</v>
      </c>
      <c r="Z337" s="55" t="s">
        <v>486</v>
      </c>
      <c r="AA337" s="55">
        <v>1</v>
      </c>
      <c r="AB337" s="55">
        <v>0</v>
      </c>
      <c r="AC337" s="55">
        <v>1</v>
      </c>
      <c r="AD337" s="55" t="s">
        <v>63</v>
      </c>
      <c r="AE337" s="55">
        <v>2</v>
      </c>
      <c r="AF337" s="55">
        <v>0</v>
      </c>
      <c r="AG337" s="55">
        <v>21</v>
      </c>
      <c r="AH337" s="55">
        <v>0</v>
      </c>
      <c r="AI337" s="55">
        <v>14</v>
      </c>
      <c r="AJ337" s="56">
        <v>14</v>
      </c>
      <c r="AK337" s="55">
        <v>133</v>
      </c>
      <c r="AL337" s="55">
        <v>84</v>
      </c>
      <c r="AM337" s="55">
        <v>168</v>
      </c>
      <c r="AN337" s="55">
        <v>852</v>
      </c>
      <c r="AO337" s="55">
        <v>852</v>
      </c>
      <c r="AQ337" s="55" t="s">
        <v>64</v>
      </c>
      <c r="AR337" s="55">
        <v>6</v>
      </c>
      <c r="AS337" s="55">
        <v>4</v>
      </c>
      <c r="AT337" s="55">
        <v>100</v>
      </c>
      <c r="AU337" s="55">
        <v>129.16669999999999</v>
      </c>
      <c r="AV337" s="55">
        <v>294</v>
      </c>
    </row>
    <row r="338" spans="1:48" x14ac:dyDescent="0.25">
      <c r="A338" s="55">
        <v>71313</v>
      </c>
      <c r="B338" s="68" t="str">
        <f>VLOOKUP(C338,'[2]SU List with Assignment Master'!$F$2:$G$128,2,FALSE)</f>
        <v>South 6</v>
      </c>
      <c r="C338" s="55" t="s">
        <v>91</v>
      </c>
      <c r="D338" s="55">
        <v>450</v>
      </c>
      <c r="E338" s="55" t="s">
        <v>60</v>
      </c>
      <c r="F338" s="55">
        <v>7</v>
      </c>
      <c r="G338" s="55">
        <v>708</v>
      </c>
      <c r="H338" s="55">
        <v>1675</v>
      </c>
      <c r="I338" s="55">
        <v>12</v>
      </c>
      <c r="J338" s="56">
        <v>2395</v>
      </c>
      <c r="K338" s="59">
        <v>2383</v>
      </c>
      <c r="L338" s="55">
        <v>342.1429</v>
      </c>
      <c r="M338" s="59">
        <v>340.4</v>
      </c>
      <c r="N338" s="55">
        <v>12252</v>
      </c>
      <c r="O338" s="55">
        <v>1556.75</v>
      </c>
      <c r="P338" s="55">
        <v>0</v>
      </c>
      <c r="Q338" s="55">
        <v>0</v>
      </c>
      <c r="R338" s="55">
        <v>47.9</v>
      </c>
      <c r="S338" s="55" t="s">
        <v>64</v>
      </c>
      <c r="T338" s="55" t="s">
        <v>63</v>
      </c>
      <c r="U338" s="55">
        <v>1604.65</v>
      </c>
      <c r="V338" s="55">
        <v>10647.35</v>
      </c>
      <c r="W338" s="55">
        <v>10647.35</v>
      </c>
      <c r="X338" s="55">
        <v>0</v>
      </c>
      <c r="Y338" s="55" t="s">
        <v>64</v>
      </c>
      <c r="Z338" s="55" t="s">
        <v>487</v>
      </c>
      <c r="AA338" s="55">
        <v>1</v>
      </c>
      <c r="AB338" s="55">
        <v>0</v>
      </c>
      <c r="AC338" s="55">
        <v>1</v>
      </c>
      <c r="AD338" s="55" t="s">
        <v>63</v>
      </c>
      <c r="AE338" s="55">
        <v>6</v>
      </c>
      <c r="AF338" s="55">
        <v>0</v>
      </c>
      <c r="AG338" s="55">
        <v>62</v>
      </c>
      <c r="AH338" s="55">
        <v>0</v>
      </c>
      <c r="AI338" s="55">
        <v>12</v>
      </c>
      <c r="AJ338" s="56">
        <v>12</v>
      </c>
      <c r="AK338" s="55">
        <v>370</v>
      </c>
      <c r="AL338" s="55">
        <v>74</v>
      </c>
      <c r="AM338" s="55">
        <v>444</v>
      </c>
      <c r="AN338" s="55">
        <v>2269</v>
      </c>
      <c r="AO338" s="55">
        <v>2269</v>
      </c>
      <c r="AQ338" s="55" t="s">
        <v>64</v>
      </c>
      <c r="AR338" s="55">
        <v>8</v>
      </c>
      <c r="AS338" s="55">
        <v>0</v>
      </c>
      <c r="AT338" s="55">
        <v>87.5</v>
      </c>
      <c r="AU338" s="55">
        <v>299.375</v>
      </c>
      <c r="AV338" s="55">
        <v>0</v>
      </c>
    </row>
    <row r="339" spans="1:48" x14ac:dyDescent="0.25">
      <c r="A339" s="55">
        <v>90450</v>
      </c>
      <c r="B339" s="68" t="str">
        <f>VLOOKUP(C339,'[2]SU List with Assignment Master'!$F$2:$G$128,2,FALSE)</f>
        <v>South 6</v>
      </c>
      <c r="C339" s="55" t="s">
        <v>91</v>
      </c>
      <c r="D339" s="55">
        <v>450</v>
      </c>
      <c r="E339" s="55" t="s">
        <v>202</v>
      </c>
      <c r="F339" s="55">
        <v>0</v>
      </c>
      <c r="G339" s="55">
        <v>0</v>
      </c>
      <c r="H339" s="55">
        <v>0</v>
      </c>
      <c r="I339" s="55">
        <v>0</v>
      </c>
      <c r="J339" s="56">
        <v>0</v>
      </c>
      <c r="K339" s="59">
        <v>0</v>
      </c>
      <c r="L339" s="55">
        <v>0</v>
      </c>
      <c r="M339" s="59" t="e">
        <v>#DIV/0!</v>
      </c>
      <c r="N339" s="55">
        <v>0</v>
      </c>
      <c r="O339" s="55">
        <v>0</v>
      </c>
      <c r="P339" s="55">
        <v>0</v>
      </c>
      <c r="Q339" s="55">
        <v>0</v>
      </c>
      <c r="R339" s="55">
        <v>0</v>
      </c>
      <c r="S339" s="55" t="s">
        <v>63</v>
      </c>
      <c r="T339" s="55" t="s">
        <v>64</v>
      </c>
      <c r="U339" s="55">
        <v>0</v>
      </c>
      <c r="V339" s="55">
        <v>0</v>
      </c>
      <c r="W339" s="55">
        <v>0</v>
      </c>
      <c r="X339" s="55">
        <v>0</v>
      </c>
      <c r="Y339" s="55" t="s">
        <v>64</v>
      </c>
      <c r="Z339" s="55" t="s">
        <v>486</v>
      </c>
      <c r="AA339" s="55">
        <v>0</v>
      </c>
      <c r="AB339" s="55">
        <v>1</v>
      </c>
      <c r="AC339" s="55">
        <v>1</v>
      </c>
      <c r="AD339" s="55" t="s">
        <v>63</v>
      </c>
      <c r="AE339" s="55">
        <v>0</v>
      </c>
      <c r="AF339" s="55">
        <v>0</v>
      </c>
      <c r="AG339" s="55">
        <v>0</v>
      </c>
      <c r="AH339" s="55">
        <v>0</v>
      </c>
      <c r="AI339" s="55">
        <v>0</v>
      </c>
      <c r="AJ339" s="56">
        <v>0</v>
      </c>
      <c r="AK339" s="55">
        <v>0</v>
      </c>
      <c r="AL339" s="55">
        <v>0</v>
      </c>
      <c r="AM339" s="55">
        <v>0</v>
      </c>
      <c r="AN339" s="55">
        <v>0</v>
      </c>
      <c r="AO339" s="55">
        <v>0</v>
      </c>
      <c r="AQ339" s="55" t="s">
        <v>64</v>
      </c>
      <c r="AR339" s="55">
        <v>0</v>
      </c>
      <c r="AS339" s="55">
        <v>0</v>
      </c>
      <c r="AT339" s="55">
        <v>0</v>
      </c>
      <c r="AU339" s="55">
        <v>0</v>
      </c>
      <c r="AV339" s="55">
        <v>0</v>
      </c>
    </row>
    <row r="340" spans="1:48" x14ac:dyDescent="0.25">
      <c r="A340" s="55">
        <v>70022</v>
      </c>
      <c r="B340" s="68" t="str">
        <f>VLOOKUP(C340,'[2]SU List with Assignment Master'!$F$2:$G$128,2,FALSE)</f>
        <v>South 4</v>
      </c>
      <c r="C340" s="55" t="s">
        <v>89</v>
      </c>
      <c r="D340" s="55">
        <v>658</v>
      </c>
      <c r="E340" s="55" t="s">
        <v>60</v>
      </c>
      <c r="F340" s="55">
        <v>2</v>
      </c>
      <c r="G340" s="55">
        <v>456</v>
      </c>
      <c r="H340" s="55">
        <v>190</v>
      </c>
      <c r="I340" s="55">
        <v>42</v>
      </c>
      <c r="J340" s="56">
        <v>688</v>
      </c>
      <c r="K340" s="59">
        <v>646</v>
      </c>
      <c r="L340" s="55">
        <v>344</v>
      </c>
      <c r="M340" s="59">
        <v>323</v>
      </c>
      <c r="N340" s="55">
        <v>3488</v>
      </c>
      <c r="O340" s="55">
        <v>447.2</v>
      </c>
      <c r="P340" s="55">
        <v>0</v>
      </c>
      <c r="Q340" s="55">
        <v>0</v>
      </c>
      <c r="R340" s="55">
        <v>0</v>
      </c>
      <c r="S340" s="55" t="s">
        <v>64</v>
      </c>
      <c r="T340" s="55" t="s">
        <v>64</v>
      </c>
      <c r="U340" s="55">
        <v>447.2</v>
      </c>
      <c r="V340" s="55">
        <v>3040.8</v>
      </c>
      <c r="W340" s="55">
        <v>3040.8</v>
      </c>
      <c r="X340" s="55">
        <v>0</v>
      </c>
      <c r="Y340" s="55" t="s">
        <v>64</v>
      </c>
      <c r="Z340" s="55" t="s">
        <v>488</v>
      </c>
      <c r="AA340" s="55">
        <v>1</v>
      </c>
      <c r="AB340" s="55">
        <v>0</v>
      </c>
      <c r="AC340" s="55">
        <v>1</v>
      </c>
      <c r="AD340" s="55" t="s">
        <v>63</v>
      </c>
      <c r="AE340" s="55">
        <v>1</v>
      </c>
      <c r="AF340" s="55">
        <v>0</v>
      </c>
      <c r="AG340" s="55">
        <v>22</v>
      </c>
      <c r="AH340" s="55">
        <v>0</v>
      </c>
      <c r="AI340" s="55">
        <v>42</v>
      </c>
      <c r="AJ340" s="56">
        <v>42</v>
      </c>
      <c r="AK340" s="55">
        <v>0</v>
      </c>
      <c r="AL340" s="55">
        <v>64</v>
      </c>
      <c r="AM340" s="55">
        <v>64</v>
      </c>
      <c r="AN340" s="55">
        <v>320</v>
      </c>
      <c r="AO340" s="55">
        <v>320</v>
      </c>
      <c r="AQ340" s="55" t="s">
        <v>64</v>
      </c>
      <c r="AR340" s="55">
        <v>3</v>
      </c>
      <c r="AS340" s="55">
        <v>2</v>
      </c>
      <c r="AT340" s="55">
        <v>66.666666666666671</v>
      </c>
      <c r="AU340" s="55">
        <v>229.33330000000001</v>
      </c>
      <c r="AV340" s="55">
        <v>228</v>
      </c>
    </row>
    <row r="341" spans="1:48" x14ac:dyDescent="0.25">
      <c r="A341" s="55">
        <v>71003</v>
      </c>
      <c r="B341" s="68" t="str">
        <f>VLOOKUP(C341,'[2]SU List with Assignment Master'!$F$2:$G$128,2,FALSE)</f>
        <v>South 4</v>
      </c>
      <c r="C341" s="55" t="s">
        <v>89</v>
      </c>
      <c r="D341" s="55">
        <v>658</v>
      </c>
      <c r="E341" s="55" t="s">
        <v>19</v>
      </c>
      <c r="F341" s="55">
        <v>8</v>
      </c>
      <c r="G341" s="55">
        <v>768</v>
      </c>
      <c r="H341" s="55">
        <v>398</v>
      </c>
      <c r="I341" s="55">
        <v>0</v>
      </c>
      <c r="J341" s="56">
        <v>1166</v>
      </c>
      <c r="K341" s="59">
        <v>1166</v>
      </c>
      <c r="L341" s="55">
        <v>145.75</v>
      </c>
      <c r="M341" s="59">
        <v>145.80000000000001</v>
      </c>
      <c r="N341" s="55">
        <v>5938</v>
      </c>
      <c r="O341" s="55">
        <v>757.9</v>
      </c>
      <c r="P341" s="55">
        <v>0</v>
      </c>
      <c r="Q341" s="55">
        <v>0</v>
      </c>
      <c r="R341" s="55">
        <v>0</v>
      </c>
      <c r="S341" s="55" t="s">
        <v>64</v>
      </c>
      <c r="T341" s="55" t="s">
        <v>64</v>
      </c>
      <c r="U341" s="55">
        <v>757.9</v>
      </c>
      <c r="V341" s="55">
        <v>5180.1000000000004</v>
      </c>
      <c r="W341" s="55">
        <v>5180.1000000000004</v>
      </c>
      <c r="X341" s="55">
        <v>0</v>
      </c>
      <c r="Y341" s="55" t="s">
        <v>64</v>
      </c>
      <c r="Z341" s="55" t="s">
        <v>489</v>
      </c>
      <c r="AA341" s="55">
        <v>1</v>
      </c>
      <c r="AB341" s="55">
        <v>0</v>
      </c>
      <c r="AC341" s="55">
        <v>1</v>
      </c>
      <c r="AD341" s="55" t="s">
        <v>63</v>
      </c>
      <c r="AE341" s="55">
        <v>1</v>
      </c>
      <c r="AF341" s="55">
        <v>0</v>
      </c>
      <c r="AG341" s="55">
        <v>22</v>
      </c>
      <c r="AH341" s="55">
        <v>0</v>
      </c>
      <c r="AI341" s="55">
        <v>0</v>
      </c>
      <c r="AJ341" s="56">
        <v>0</v>
      </c>
      <c r="AK341" s="55">
        <v>82</v>
      </c>
      <c r="AL341" s="55">
        <v>104</v>
      </c>
      <c r="AM341" s="55">
        <v>104</v>
      </c>
      <c r="AN341" s="55">
        <v>535</v>
      </c>
      <c r="AO341" s="55">
        <v>535</v>
      </c>
      <c r="AP341" s="55">
        <v>0</v>
      </c>
      <c r="AQ341" s="55" t="s">
        <v>64</v>
      </c>
      <c r="AR341" s="55">
        <v>9</v>
      </c>
      <c r="AS341" s="55">
        <v>0</v>
      </c>
      <c r="AT341" s="55">
        <v>88.888888888888886</v>
      </c>
      <c r="AU341" s="55">
        <v>129.5556</v>
      </c>
      <c r="AV341" s="55">
        <v>0</v>
      </c>
    </row>
    <row r="342" spans="1:48" x14ac:dyDescent="0.25">
      <c r="A342" s="55">
        <v>71004</v>
      </c>
      <c r="B342" s="68" t="str">
        <f>VLOOKUP(C342,'[2]SU List with Assignment Master'!$F$2:$G$128,2,FALSE)</f>
        <v>South 4</v>
      </c>
      <c r="C342" s="55" t="s">
        <v>89</v>
      </c>
      <c r="D342" s="55">
        <v>658</v>
      </c>
      <c r="E342" s="55" t="s">
        <v>22</v>
      </c>
      <c r="F342" s="55">
        <v>3</v>
      </c>
      <c r="G342" s="55">
        <v>648</v>
      </c>
      <c r="H342" s="55">
        <v>157</v>
      </c>
      <c r="I342" s="55">
        <v>16</v>
      </c>
      <c r="J342" s="56">
        <v>821</v>
      </c>
      <c r="K342" s="59">
        <v>805</v>
      </c>
      <c r="L342" s="55">
        <v>273.66669999999999</v>
      </c>
      <c r="M342" s="59">
        <v>268.3</v>
      </c>
      <c r="N342" s="55">
        <v>4180</v>
      </c>
      <c r="O342" s="55">
        <v>533.65</v>
      </c>
      <c r="P342" s="55">
        <v>0</v>
      </c>
      <c r="Q342" s="55">
        <v>0</v>
      </c>
      <c r="R342" s="55">
        <v>0</v>
      </c>
      <c r="S342" s="55" t="s">
        <v>64</v>
      </c>
      <c r="T342" s="55" t="s">
        <v>64</v>
      </c>
      <c r="U342" s="55">
        <v>533.65</v>
      </c>
      <c r="V342" s="55">
        <v>3646.35</v>
      </c>
      <c r="W342" s="55">
        <v>3646.35</v>
      </c>
      <c r="X342" s="55">
        <v>0</v>
      </c>
      <c r="Y342" s="55" t="s">
        <v>64</v>
      </c>
      <c r="Z342" s="55" t="s">
        <v>490</v>
      </c>
      <c r="AA342" s="55">
        <v>1</v>
      </c>
      <c r="AB342" s="55">
        <v>0</v>
      </c>
      <c r="AC342" s="55">
        <v>1</v>
      </c>
      <c r="AD342" s="55" t="s">
        <v>63</v>
      </c>
      <c r="AE342" s="55">
        <v>2</v>
      </c>
      <c r="AF342" s="55">
        <v>0</v>
      </c>
      <c r="AG342" s="55">
        <v>13</v>
      </c>
      <c r="AH342" s="55">
        <v>0</v>
      </c>
      <c r="AI342" s="55">
        <v>5</v>
      </c>
      <c r="AJ342" s="56">
        <v>5</v>
      </c>
      <c r="AK342" s="55">
        <v>240</v>
      </c>
      <c r="AL342" s="55">
        <v>129</v>
      </c>
      <c r="AM342" s="55">
        <v>258</v>
      </c>
      <c r="AN342" s="55">
        <v>1324</v>
      </c>
      <c r="AO342" s="55">
        <v>1324</v>
      </c>
      <c r="AP342" s="55">
        <v>600</v>
      </c>
      <c r="AQ342" s="55" t="s">
        <v>64</v>
      </c>
      <c r="AR342" s="55">
        <v>3</v>
      </c>
      <c r="AS342" s="55">
        <v>3</v>
      </c>
      <c r="AT342" s="55">
        <v>100</v>
      </c>
      <c r="AU342" s="55">
        <v>273.66669999999999</v>
      </c>
      <c r="AV342" s="55">
        <v>216</v>
      </c>
    </row>
    <row r="343" spans="1:48" x14ac:dyDescent="0.25">
      <c r="A343" s="55">
        <v>71006</v>
      </c>
      <c r="B343" s="68" t="str">
        <f>VLOOKUP(C343,'[2]SU List with Assignment Master'!$F$2:$G$128,2,FALSE)</f>
        <v>South 4</v>
      </c>
      <c r="C343" s="55" t="s">
        <v>89</v>
      </c>
      <c r="D343" s="55">
        <v>658</v>
      </c>
      <c r="E343" s="55" t="s">
        <v>60</v>
      </c>
      <c r="F343" s="55">
        <v>7</v>
      </c>
      <c r="G343" s="55">
        <v>888</v>
      </c>
      <c r="H343" s="55">
        <v>230</v>
      </c>
      <c r="I343" s="55">
        <v>12</v>
      </c>
      <c r="J343" s="56">
        <v>1130</v>
      </c>
      <c r="K343" s="59">
        <v>1118</v>
      </c>
      <c r="L343" s="55">
        <v>161.42859999999999</v>
      </c>
      <c r="M343" s="59">
        <v>159.69999999999999</v>
      </c>
      <c r="N343" s="55">
        <v>5845</v>
      </c>
      <c r="O343" s="55">
        <v>734.5</v>
      </c>
      <c r="P343" s="55">
        <v>0</v>
      </c>
      <c r="Q343" s="55">
        <v>0</v>
      </c>
      <c r="R343" s="55">
        <v>0</v>
      </c>
      <c r="S343" s="55" t="s">
        <v>64</v>
      </c>
      <c r="T343" s="55" t="s">
        <v>64</v>
      </c>
      <c r="U343" s="55">
        <v>734.5</v>
      </c>
      <c r="V343" s="55">
        <v>5110.5</v>
      </c>
      <c r="W343" s="55">
        <v>5110.5</v>
      </c>
      <c r="X343" s="55">
        <v>0</v>
      </c>
      <c r="Y343" s="55" t="s">
        <v>64</v>
      </c>
      <c r="Z343" s="55" t="s">
        <v>491</v>
      </c>
      <c r="AA343" s="55">
        <v>1</v>
      </c>
      <c r="AB343" s="55">
        <v>0</v>
      </c>
      <c r="AC343" s="55">
        <v>1</v>
      </c>
      <c r="AD343" s="55" t="s">
        <v>63</v>
      </c>
      <c r="AE343" s="55">
        <v>6</v>
      </c>
      <c r="AF343" s="55">
        <v>0</v>
      </c>
      <c r="AG343" s="55">
        <v>86</v>
      </c>
      <c r="AH343" s="55">
        <v>0</v>
      </c>
      <c r="AI343" s="55">
        <v>12</v>
      </c>
      <c r="AJ343" s="56">
        <v>12</v>
      </c>
      <c r="AK343" s="55">
        <v>150</v>
      </c>
      <c r="AL343" s="55">
        <v>41.333300000000001</v>
      </c>
      <c r="AM343" s="55">
        <v>248</v>
      </c>
      <c r="AN343" s="55">
        <v>1276</v>
      </c>
      <c r="AO343" s="55">
        <v>1276</v>
      </c>
      <c r="AP343" s="55">
        <v>2000</v>
      </c>
      <c r="AQ343" s="55" t="s">
        <v>64</v>
      </c>
      <c r="AR343" s="55">
        <v>9</v>
      </c>
      <c r="AS343" s="55">
        <v>7</v>
      </c>
      <c r="AT343" s="55">
        <v>77.777777777777771</v>
      </c>
      <c r="AU343" s="55">
        <v>125.5556</v>
      </c>
      <c r="AV343" s="55">
        <v>126.8571</v>
      </c>
    </row>
    <row r="344" spans="1:48" x14ac:dyDescent="0.25">
      <c r="A344" s="55">
        <v>71007</v>
      </c>
      <c r="B344" s="68" t="str">
        <f>VLOOKUP(C344,'[2]SU List with Assignment Master'!$F$2:$G$128,2,FALSE)</f>
        <v>South 4</v>
      </c>
      <c r="C344" s="55" t="s">
        <v>89</v>
      </c>
      <c r="D344" s="55">
        <v>658</v>
      </c>
      <c r="E344" s="55" t="s">
        <v>60</v>
      </c>
      <c r="F344" s="55">
        <v>10</v>
      </c>
      <c r="G344" s="55">
        <v>2484</v>
      </c>
      <c r="H344" s="55">
        <v>4741</v>
      </c>
      <c r="I344" s="55">
        <v>44</v>
      </c>
      <c r="J344" s="56">
        <v>7269</v>
      </c>
      <c r="K344" s="59">
        <v>7225</v>
      </c>
      <c r="L344" s="55">
        <v>726.9</v>
      </c>
      <c r="M344" s="59">
        <v>722.5</v>
      </c>
      <c r="N344" s="55">
        <v>37016</v>
      </c>
      <c r="O344" s="55">
        <v>4724.8500000000004</v>
      </c>
      <c r="P344" s="55">
        <v>0</v>
      </c>
      <c r="Q344" s="55">
        <v>0</v>
      </c>
      <c r="R344" s="55">
        <v>145.38</v>
      </c>
      <c r="S344" s="55" t="s">
        <v>64</v>
      </c>
      <c r="T344" s="55" t="s">
        <v>63</v>
      </c>
      <c r="U344" s="55">
        <v>4870.2299999999996</v>
      </c>
      <c r="V344" s="55">
        <v>32145.77</v>
      </c>
      <c r="W344" s="55">
        <v>32145.77</v>
      </c>
      <c r="X344" s="55">
        <v>0</v>
      </c>
      <c r="Y344" s="55" t="s">
        <v>64</v>
      </c>
      <c r="Z344" s="55" t="s">
        <v>492</v>
      </c>
      <c r="AA344" s="55">
        <v>1</v>
      </c>
      <c r="AB344" s="55">
        <v>0</v>
      </c>
      <c r="AC344" s="55">
        <v>1</v>
      </c>
      <c r="AD344" s="55" t="s">
        <v>63</v>
      </c>
      <c r="AE344" s="55">
        <v>10</v>
      </c>
      <c r="AF344" s="55">
        <v>0</v>
      </c>
      <c r="AG344" s="55">
        <v>149</v>
      </c>
      <c r="AH344" s="55">
        <v>0</v>
      </c>
      <c r="AI344" s="55">
        <v>25</v>
      </c>
      <c r="AJ344" s="56">
        <v>25</v>
      </c>
      <c r="AK344" s="55">
        <v>1836</v>
      </c>
      <c r="AL344" s="55">
        <v>201</v>
      </c>
      <c r="AM344" s="55">
        <v>2010</v>
      </c>
      <c r="AN344" s="55">
        <v>10226</v>
      </c>
      <c r="AO344" s="55">
        <v>10226</v>
      </c>
      <c r="AQ344" s="55" t="s">
        <v>64</v>
      </c>
      <c r="AR344" s="55">
        <v>12</v>
      </c>
      <c r="AS344" s="55">
        <v>9</v>
      </c>
      <c r="AT344" s="55">
        <v>83.333333333333329</v>
      </c>
      <c r="AU344" s="55">
        <v>605.75</v>
      </c>
      <c r="AV344" s="55">
        <v>276</v>
      </c>
    </row>
    <row r="345" spans="1:48" x14ac:dyDescent="0.25">
      <c r="A345" s="55">
        <v>71008</v>
      </c>
      <c r="B345" s="68" t="str">
        <f>VLOOKUP(C345,'[2]SU List with Assignment Master'!$F$2:$G$128,2,FALSE)</f>
        <v>South 4</v>
      </c>
      <c r="C345" s="55" t="s">
        <v>89</v>
      </c>
      <c r="D345" s="55">
        <v>658</v>
      </c>
      <c r="E345" s="55" t="s">
        <v>20</v>
      </c>
      <c r="F345" s="55">
        <v>0</v>
      </c>
      <c r="G345" s="55">
        <v>0</v>
      </c>
      <c r="H345" s="55">
        <v>0</v>
      </c>
      <c r="I345" s="55">
        <v>0</v>
      </c>
      <c r="J345" s="56">
        <v>0</v>
      </c>
      <c r="K345" s="59">
        <v>0</v>
      </c>
      <c r="L345" s="55">
        <v>0</v>
      </c>
      <c r="M345" s="59" t="e">
        <v>#DIV/0!</v>
      </c>
      <c r="N345" s="55">
        <v>0</v>
      </c>
      <c r="O345" s="55">
        <v>0</v>
      </c>
      <c r="P345" s="55">
        <v>0</v>
      </c>
      <c r="Q345" s="55">
        <v>0</v>
      </c>
      <c r="R345" s="55">
        <v>0</v>
      </c>
      <c r="S345" s="55" t="s">
        <v>64</v>
      </c>
      <c r="T345" s="55" t="s">
        <v>64</v>
      </c>
      <c r="U345" s="55">
        <v>0</v>
      </c>
      <c r="V345" s="55">
        <v>0</v>
      </c>
      <c r="W345" s="55">
        <v>0</v>
      </c>
      <c r="X345" s="55">
        <v>0</v>
      </c>
      <c r="Y345" s="55" t="s">
        <v>64</v>
      </c>
      <c r="Z345" s="55" t="s">
        <v>493</v>
      </c>
      <c r="AA345" s="55">
        <v>0</v>
      </c>
      <c r="AB345" s="55">
        <v>1</v>
      </c>
      <c r="AC345" s="55">
        <v>1</v>
      </c>
      <c r="AD345" s="55" t="s">
        <v>63</v>
      </c>
      <c r="AE345" s="55">
        <v>0</v>
      </c>
      <c r="AF345" s="55">
        <v>0</v>
      </c>
      <c r="AG345" s="55">
        <v>0</v>
      </c>
      <c r="AH345" s="55">
        <v>0</v>
      </c>
      <c r="AI345" s="55">
        <v>0</v>
      </c>
      <c r="AJ345" s="56">
        <v>0</v>
      </c>
      <c r="AK345" s="55">
        <v>0</v>
      </c>
      <c r="AL345" s="55">
        <v>0</v>
      </c>
      <c r="AM345" s="55">
        <v>0</v>
      </c>
      <c r="AN345" s="55">
        <v>0</v>
      </c>
      <c r="AO345" s="55">
        <v>0</v>
      </c>
      <c r="AQ345" s="55" t="s">
        <v>64</v>
      </c>
      <c r="AR345" s="55">
        <v>1</v>
      </c>
      <c r="AS345" s="55">
        <v>0</v>
      </c>
      <c r="AT345" s="55">
        <v>0</v>
      </c>
      <c r="AU345" s="55">
        <v>0</v>
      </c>
      <c r="AV345" s="55">
        <v>0</v>
      </c>
    </row>
    <row r="346" spans="1:48" x14ac:dyDescent="0.25">
      <c r="A346" s="55">
        <v>71123</v>
      </c>
      <c r="B346" s="68" t="str">
        <f>VLOOKUP(C346,'[2]SU List with Assignment Master'!$F$2:$G$128,2,FALSE)</f>
        <v>South 4</v>
      </c>
      <c r="C346" s="55" t="s">
        <v>89</v>
      </c>
      <c r="D346" s="55">
        <v>658</v>
      </c>
      <c r="E346" s="55" t="s">
        <v>60</v>
      </c>
      <c r="F346" s="55">
        <v>12</v>
      </c>
      <c r="G346" s="55">
        <v>3936</v>
      </c>
      <c r="H346" s="55">
        <v>-588</v>
      </c>
      <c r="I346" s="55">
        <v>2</v>
      </c>
      <c r="J346" s="56">
        <v>3350</v>
      </c>
      <c r="K346" s="59">
        <v>3348</v>
      </c>
      <c r="L346" s="55">
        <v>279.16669999999999</v>
      </c>
      <c r="M346" s="59">
        <v>279</v>
      </c>
      <c r="N346" s="55">
        <v>17107</v>
      </c>
      <c r="O346" s="55">
        <v>2177.5</v>
      </c>
      <c r="P346" s="55">
        <v>0</v>
      </c>
      <c r="Q346" s="55">
        <v>0</v>
      </c>
      <c r="R346" s="55">
        <v>67</v>
      </c>
      <c r="S346" s="55" t="s">
        <v>64</v>
      </c>
      <c r="T346" s="55" t="s">
        <v>63</v>
      </c>
      <c r="U346" s="55">
        <v>2244.5</v>
      </c>
      <c r="V346" s="55">
        <v>14862.5</v>
      </c>
      <c r="W346" s="55">
        <v>14862.5</v>
      </c>
      <c r="X346" s="55">
        <v>0</v>
      </c>
      <c r="Y346" s="55" t="s">
        <v>64</v>
      </c>
      <c r="Z346" s="55" t="s">
        <v>494</v>
      </c>
      <c r="AA346" s="55">
        <v>1</v>
      </c>
      <c r="AB346" s="55">
        <v>0</v>
      </c>
      <c r="AC346" s="55">
        <v>1</v>
      </c>
      <c r="AD346" s="55" t="s">
        <v>63</v>
      </c>
      <c r="AE346" s="55">
        <v>6</v>
      </c>
      <c r="AF346" s="55">
        <v>0</v>
      </c>
      <c r="AG346" s="55">
        <v>34</v>
      </c>
      <c r="AH346" s="55">
        <v>0</v>
      </c>
      <c r="AI346" s="55">
        <v>2</v>
      </c>
      <c r="AJ346" s="56">
        <v>2</v>
      </c>
      <c r="AK346" s="55">
        <v>317</v>
      </c>
      <c r="AL346" s="55">
        <v>58.833300000000001</v>
      </c>
      <c r="AM346" s="55">
        <v>353</v>
      </c>
      <c r="AN346" s="55">
        <v>1807</v>
      </c>
      <c r="AO346" s="55">
        <v>1807</v>
      </c>
      <c r="AQ346" s="55" t="s">
        <v>64</v>
      </c>
      <c r="AR346" s="55">
        <v>12</v>
      </c>
      <c r="AS346" s="55">
        <v>11</v>
      </c>
      <c r="AT346" s="55">
        <v>100</v>
      </c>
      <c r="AU346" s="55">
        <v>279.16669999999999</v>
      </c>
      <c r="AV346" s="55">
        <v>357.81819999999999</v>
      </c>
    </row>
    <row r="347" spans="1:48" x14ac:dyDescent="0.25">
      <c r="A347" s="55">
        <v>72106</v>
      </c>
      <c r="B347" s="68" t="str">
        <f>VLOOKUP(C347,'[2]SU List with Assignment Master'!$F$2:$G$128,2,FALSE)</f>
        <v>South 4</v>
      </c>
      <c r="C347" s="55" t="s">
        <v>89</v>
      </c>
      <c r="D347" s="55">
        <v>658</v>
      </c>
      <c r="E347" s="55" t="s">
        <v>18</v>
      </c>
      <c r="F347" s="55">
        <v>2</v>
      </c>
      <c r="G347" s="55">
        <v>1560</v>
      </c>
      <c r="H347" s="55">
        <v>-15</v>
      </c>
      <c r="I347" s="55">
        <v>8</v>
      </c>
      <c r="J347" s="56">
        <v>1553</v>
      </c>
      <c r="K347" s="59">
        <v>1545</v>
      </c>
      <c r="L347" s="55">
        <v>776.5</v>
      </c>
      <c r="M347" s="59">
        <v>772.5</v>
      </c>
      <c r="N347" s="55">
        <v>7862</v>
      </c>
      <c r="O347" s="55">
        <v>1009.45</v>
      </c>
      <c r="P347" s="55">
        <v>0</v>
      </c>
      <c r="Q347" s="55">
        <v>0</v>
      </c>
      <c r="R347" s="55">
        <v>31.06</v>
      </c>
      <c r="S347" s="55" t="s">
        <v>64</v>
      </c>
      <c r="T347" s="55" t="s">
        <v>63</v>
      </c>
      <c r="U347" s="55">
        <v>1040.51</v>
      </c>
      <c r="V347" s="55">
        <v>6821.49</v>
      </c>
      <c r="W347" s="55">
        <v>6821.49</v>
      </c>
      <c r="X347" s="55">
        <v>0</v>
      </c>
      <c r="Y347" s="55" t="s">
        <v>64</v>
      </c>
      <c r="Z347" s="55" t="s">
        <v>495</v>
      </c>
      <c r="AA347" s="55">
        <v>1</v>
      </c>
      <c r="AB347" s="55">
        <v>0</v>
      </c>
      <c r="AC347" s="55">
        <v>1</v>
      </c>
      <c r="AD347" s="55" t="s">
        <v>63</v>
      </c>
      <c r="AE347" s="55">
        <v>0</v>
      </c>
      <c r="AF347" s="55">
        <v>0</v>
      </c>
      <c r="AG347" s="55">
        <v>0</v>
      </c>
      <c r="AH347" s="55">
        <v>0</v>
      </c>
      <c r="AI347" s="55">
        <v>0</v>
      </c>
      <c r="AJ347" s="56">
        <v>0</v>
      </c>
      <c r="AK347" s="55">
        <v>173</v>
      </c>
      <c r="AL347" s="55">
        <v>0</v>
      </c>
      <c r="AM347" s="55">
        <v>173</v>
      </c>
      <c r="AN347" s="55">
        <v>876</v>
      </c>
      <c r="AO347" s="55">
        <v>876</v>
      </c>
      <c r="AQ347" s="55" t="s">
        <v>64</v>
      </c>
      <c r="AR347" s="55">
        <v>3</v>
      </c>
      <c r="AS347" s="55">
        <v>3</v>
      </c>
      <c r="AT347" s="55">
        <v>66.666666666666671</v>
      </c>
      <c r="AU347" s="55">
        <v>517.66669999999999</v>
      </c>
      <c r="AV347" s="55">
        <v>520</v>
      </c>
    </row>
    <row r="348" spans="1:48" x14ac:dyDescent="0.25">
      <c r="A348" s="55">
        <v>72109</v>
      </c>
      <c r="B348" s="68" t="str">
        <f>VLOOKUP(C348,'[2]SU List with Assignment Master'!$F$2:$G$128,2,FALSE)</f>
        <v>South 4</v>
      </c>
      <c r="C348" s="55" t="s">
        <v>89</v>
      </c>
      <c r="D348" s="55">
        <v>658</v>
      </c>
      <c r="E348" s="55" t="s">
        <v>18</v>
      </c>
      <c r="F348" s="55">
        <v>2</v>
      </c>
      <c r="G348" s="55">
        <v>408</v>
      </c>
      <c r="H348" s="55">
        <v>-33</v>
      </c>
      <c r="I348" s="55">
        <v>0</v>
      </c>
      <c r="J348" s="56">
        <v>375</v>
      </c>
      <c r="K348" s="59">
        <v>375</v>
      </c>
      <c r="L348" s="55">
        <v>187.5</v>
      </c>
      <c r="M348" s="59">
        <v>187.5</v>
      </c>
      <c r="N348" s="55">
        <v>1896</v>
      </c>
      <c r="O348" s="55">
        <v>243.75</v>
      </c>
      <c r="P348" s="55">
        <v>0</v>
      </c>
      <c r="Q348" s="55">
        <v>0</v>
      </c>
      <c r="R348" s="55">
        <v>0</v>
      </c>
      <c r="S348" s="55" t="s">
        <v>64</v>
      </c>
      <c r="T348" s="55" t="s">
        <v>64</v>
      </c>
      <c r="U348" s="55">
        <v>243.75</v>
      </c>
      <c r="V348" s="55">
        <v>1652.25</v>
      </c>
      <c r="W348" s="55">
        <v>1652.25</v>
      </c>
      <c r="X348" s="55">
        <v>0</v>
      </c>
      <c r="Y348" s="55" t="s">
        <v>64</v>
      </c>
      <c r="Z348" s="55" t="s">
        <v>496</v>
      </c>
      <c r="AA348" s="55">
        <v>1</v>
      </c>
      <c r="AB348" s="55">
        <v>0</v>
      </c>
      <c r="AC348" s="55">
        <v>1</v>
      </c>
      <c r="AD348" s="55" t="s">
        <v>63</v>
      </c>
      <c r="AE348" s="55">
        <v>1</v>
      </c>
      <c r="AF348" s="55">
        <v>0</v>
      </c>
      <c r="AG348" s="55">
        <v>28</v>
      </c>
      <c r="AH348" s="55">
        <v>0</v>
      </c>
      <c r="AI348" s="55">
        <v>0</v>
      </c>
      <c r="AJ348" s="56">
        <v>0</v>
      </c>
      <c r="AK348" s="55">
        <v>59</v>
      </c>
      <c r="AL348" s="55">
        <v>87</v>
      </c>
      <c r="AM348" s="55">
        <v>87</v>
      </c>
      <c r="AN348" s="55">
        <v>438</v>
      </c>
      <c r="AO348" s="55">
        <v>438</v>
      </c>
      <c r="AQ348" s="55" t="s">
        <v>64</v>
      </c>
      <c r="AR348" s="55">
        <v>2</v>
      </c>
      <c r="AS348" s="55">
        <v>2</v>
      </c>
      <c r="AT348" s="55">
        <v>100</v>
      </c>
      <c r="AU348" s="55">
        <v>187.5</v>
      </c>
      <c r="AV348" s="55">
        <v>204</v>
      </c>
    </row>
    <row r="349" spans="1:48" x14ac:dyDescent="0.25">
      <c r="A349" s="55">
        <v>72115</v>
      </c>
      <c r="B349" s="68" t="str">
        <f>VLOOKUP(C349,'[2]SU List with Assignment Master'!$F$2:$G$128,2,FALSE)</f>
        <v>South 4</v>
      </c>
      <c r="C349" s="55" t="s">
        <v>89</v>
      </c>
      <c r="D349" s="55">
        <v>658</v>
      </c>
      <c r="E349" s="55" t="s">
        <v>60</v>
      </c>
      <c r="F349" s="55">
        <v>9</v>
      </c>
      <c r="G349" s="55">
        <v>3852</v>
      </c>
      <c r="H349" s="55">
        <v>2738</v>
      </c>
      <c r="I349" s="55">
        <v>34</v>
      </c>
      <c r="J349" s="56">
        <v>6624</v>
      </c>
      <c r="K349" s="59">
        <v>6590</v>
      </c>
      <c r="L349" s="55">
        <v>736</v>
      </c>
      <c r="M349" s="59">
        <v>732.2</v>
      </c>
      <c r="N349" s="55">
        <v>33783</v>
      </c>
      <c r="O349" s="55">
        <v>4305.6000000000004</v>
      </c>
      <c r="P349" s="55">
        <v>0</v>
      </c>
      <c r="Q349" s="55">
        <v>0</v>
      </c>
      <c r="R349" s="55">
        <v>132.47999999999999</v>
      </c>
      <c r="S349" s="55" t="s">
        <v>64</v>
      </c>
      <c r="T349" s="55" t="s">
        <v>63</v>
      </c>
      <c r="U349" s="55">
        <v>4438.08</v>
      </c>
      <c r="V349" s="55">
        <v>29344.92</v>
      </c>
      <c r="W349" s="55">
        <v>29344.92</v>
      </c>
      <c r="X349" s="55">
        <v>0</v>
      </c>
      <c r="Y349" s="55" t="s">
        <v>64</v>
      </c>
      <c r="Z349" s="55" t="s">
        <v>497</v>
      </c>
      <c r="AA349" s="55">
        <v>1</v>
      </c>
      <c r="AB349" s="55">
        <v>0</v>
      </c>
      <c r="AC349" s="55">
        <v>1</v>
      </c>
      <c r="AD349" s="55" t="s">
        <v>63</v>
      </c>
      <c r="AE349" s="55">
        <v>5</v>
      </c>
      <c r="AF349" s="55">
        <v>0</v>
      </c>
      <c r="AG349" s="55">
        <v>35</v>
      </c>
      <c r="AH349" s="55">
        <v>0</v>
      </c>
      <c r="AI349" s="55">
        <v>28</v>
      </c>
      <c r="AJ349" s="56">
        <v>28</v>
      </c>
      <c r="AK349" s="55">
        <v>725</v>
      </c>
      <c r="AL349" s="55">
        <v>157.6</v>
      </c>
      <c r="AM349" s="55">
        <v>788</v>
      </c>
      <c r="AN349" s="55">
        <v>4015</v>
      </c>
      <c r="AO349" s="55">
        <v>4015</v>
      </c>
      <c r="AQ349" s="55" t="s">
        <v>64</v>
      </c>
      <c r="AR349" s="55">
        <v>11</v>
      </c>
      <c r="AS349" s="55">
        <v>9</v>
      </c>
      <c r="AT349" s="55">
        <v>81.818181818181813</v>
      </c>
      <c r="AU349" s="55">
        <v>602.18179999999995</v>
      </c>
      <c r="AV349" s="55">
        <v>428</v>
      </c>
    </row>
    <row r="350" spans="1:48" x14ac:dyDescent="0.25">
      <c r="A350" s="55">
        <v>72235</v>
      </c>
      <c r="B350" s="68" t="str">
        <f>VLOOKUP(C350,'[2]SU List with Assignment Master'!$F$2:$G$128,2,FALSE)</f>
        <v>South 4</v>
      </c>
      <c r="C350" s="55" t="s">
        <v>89</v>
      </c>
      <c r="D350" s="55">
        <v>658</v>
      </c>
      <c r="E350" s="55" t="s">
        <v>60</v>
      </c>
      <c r="F350" s="55">
        <v>11</v>
      </c>
      <c r="G350" s="55">
        <v>1596</v>
      </c>
      <c r="H350" s="55">
        <v>682</v>
      </c>
      <c r="I350" s="55">
        <v>9</v>
      </c>
      <c r="J350" s="56">
        <v>2287</v>
      </c>
      <c r="K350" s="59">
        <v>2278</v>
      </c>
      <c r="L350" s="55">
        <v>207.9091</v>
      </c>
      <c r="M350" s="59">
        <v>207.1</v>
      </c>
      <c r="N350" s="55">
        <v>11687</v>
      </c>
      <c r="O350" s="55">
        <v>1486.55</v>
      </c>
      <c r="P350" s="55">
        <v>0</v>
      </c>
      <c r="Q350" s="55">
        <v>0</v>
      </c>
      <c r="R350" s="55">
        <v>45.74</v>
      </c>
      <c r="S350" s="55" t="s">
        <v>64</v>
      </c>
      <c r="T350" s="55" t="s">
        <v>63</v>
      </c>
      <c r="U350" s="55">
        <v>1532.29</v>
      </c>
      <c r="V350" s="55">
        <v>10154.709999999999</v>
      </c>
      <c r="W350" s="55">
        <v>10154.709999999999</v>
      </c>
      <c r="X350" s="55">
        <v>0</v>
      </c>
      <c r="Y350" s="55" t="s">
        <v>64</v>
      </c>
      <c r="Z350" s="55" t="s">
        <v>496</v>
      </c>
      <c r="AA350" s="55">
        <v>1</v>
      </c>
      <c r="AB350" s="55">
        <v>0</v>
      </c>
      <c r="AC350" s="55">
        <v>1</v>
      </c>
      <c r="AD350" s="55" t="s">
        <v>63</v>
      </c>
      <c r="AE350" s="55">
        <v>5</v>
      </c>
      <c r="AF350" s="55">
        <v>0</v>
      </c>
      <c r="AG350" s="55">
        <v>87</v>
      </c>
      <c r="AH350" s="55">
        <v>0</v>
      </c>
      <c r="AI350" s="55">
        <v>9</v>
      </c>
      <c r="AJ350" s="56">
        <v>9</v>
      </c>
      <c r="AK350" s="55">
        <v>193</v>
      </c>
      <c r="AL350" s="55">
        <v>57.8</v>
      </c>
      <c r="AM350" s="55">
        <v>289</v>
      </c>
      <c r="AN350" s="55">
        <v>1475</v>
      </c>
      <c r="AO350" s="55">
        <v>1475</v>
      </c>
      <c r="AQ350" s="55" t="s">
        <v>64</v>
      </c>
      <c r="AR350" s="55">
        <v>12</v>
      </c>
      <c r="AS350" s="55">
        <v>11</v>
      </c>
      <c r="AT350" s="55">
        <v>91.666666666666671</v>
      </c>
      <c r="AU350" s="55">
        <v>190.58330000000001</v>
      </c>
      <c r="AV350" s="55">
        <v>145.0909</v>
      </c>
    </row>
    <row r="351" spans="1:48" x14ac:dyDescent="0.25">
      <c r="A351" s="55">
        <v>90658</v>
      </c>
      <c r="B351" s="68" t="str">
        <f>VLOOKUP(C351,'[2]SU List with Assignment Master'!$F$2:$G$128,2,FALSE)</f>
        <v>South 4</v>
      </c>
      <c r="C351" s="55" t="s">
        <v>89</v>
      </c>
      <c r="D351" s="55">
        <v>658</v>
      </c>
      <c r="E351" s="55" t="s">
        <v>202</v>
      </c>
      <c r="F351" s="55">
        <v>0</v>
      </c>
      <c r="G351" s="55">
        <v>0</v>
      </c>
      <c r="H351" s="55">
        <v>0</v>
      </c>
      <c r="I351" s="55">
        <v>0</v>
      </c>
      <c r="J351" s="56">
        <v>0</v>
      </c>
      <c r="K351" s="59">
        <v>0</v>
      </c>
      <c r="L351" s="55">
        <v>0</v>
      </c>
      <c r="M351" s="59" t="e">
        <v>#DIV/0!</v>
      </c>
      <c r="N351" s="55">
        <v>0</v>
      </c>
      <c r="O351" s="55">
        <v>0</v>
      </c>
      <c r="P351" s="55">
        <v>0</v>
      </c>
      <c r="Q351" s="55">
        <v>0</v>
      </c>
      <c r="R351" s="55">
        <v>0</v>
      </c>
      <c r="S351" s="55" t="s">
        <v>63</v>
      </c>
      <c r="T351" s="55" t="s">
        <v>64</v>
      </c>
      <c r="U351" s="55">
        <v>0</v>
      </c>
      <c r="V351" s="55">
        <v>0</v>
      </c>
      <c r="W351" s="55">
        <v>0</v>
      </c>
      <c r="X351" s="55">
        <v>0</v>
      </c>
      <c r="Y351" s="55" t="s">
        <v>64</v>
      </c>
      <c r="Z351" s="55" t="s">
        <v>496</v>
      </c>
      <c r="AA351" s="55">
        <v>0</v>
      </c>
      <c r="AB351" s="55">
        <v>1</v>
      </c>
      <c r="AC351" s="55">
        <v>1</v>
      </c>
      <c r="AD351" s="55" t="s">
        <v>63</v>
      </c>
      <c r="AE351" s="55">
        <v>0</v>
      </c>
      <c r="AF351" s="55">
        <v>0</v>
      </c>
      <c r="AG351" s="55">
        <v>0</v>
      </c>
      <c r="AH351" s="55">
        <v>0</v>
      </c>
      <c r="AI351" s="55">
        <v>0</v>
      </c>
      <c r="AJ351" s="56">
        <v>0</v>
      </c>
      <c r="AK351" s="55">
        <v>0</v>
      </c>
      <c r="AL351" s="55">
        <v>0</v>
      </c>
      <c r="AM351" s="55">
        <v>0</v>
      </c>
      <c r="AN351" s="55">
        <v>0</v>
      </c>
      <c r="AO351" s="55">
        <v>0</v>
      </c>
      <c r="AQ351" s="55" t="s">
        <v>64</v>
      </c>
      <c r="AR351" s="55">
        <v>1</v>
      </c>
      <c r="AS351" s="55">
        <v>0</v>
      </c>
      <c r="AT351" s="55">
        <v>0</v>
      </c>
      <c r="AU351" s="55">
        <v>0</v>
      </c>
      <c r="AV351" s="55">
        <v>0</v>
      </c>
    </row>
    <row r="352" spans="1:48" x14ac:dyDescent="0.25">
      <c r="A352" s="55">
        <v>20800</v>
      </c>
      <c r="B352" s="68" t="str">
        <f>VLOOKUP(C352,'[2]SU List with Assignment Master'!$F$2:$G$128,2,FALSE)</f>
        <v>North 3</v>
      </c>
      <c r="C352" s="55" t="s">
        <v>88</v>
      </c>
      <c r="D352" s="55">
        <v>305</v>
      </c>
      <c r="E352" s="55" t="s">
        <v>60</v>
      </c>
      <c r="F352" s="55">
        <v>7</v>
      </c>
      <c r="G352" s="55">
        <v>1668</v>
      </c>
      <c r="H352" s="55">
        <v>719</v>
      </c>
      <c r="I352" s="55">
        <v>17</v>
      </c>
      <c r="J352" s="56">
        <v>2404</v>
      </c>
      <c r="K352" s="59">
        <v>2387</v>
      </c>
      <c r="L352" s="55">
        <v>343.42860000000002</v>
      </c>
      <c r="M352" s="59">
        <v>341</v>
      </c>
      <c r="N352" s="55">
        <v>12317</v>
      </c>
      <c r="O352" s="55">
        <v>1562.6</v>
      </c>
      <c r="P352" s="55">
        <v>0</v>
      </c>
      <c r="Q352" s="55">
        <v>0</v>
      </c>
      <c r="R352" s="55">
        <v>0</v>
      </c>
      <c r="S352" s="55" t="s">
        <v>64</v>
      </c>
      <c r="T352" s="55" t="s">
        <v>64</v>
      </c>
      <c r="U352" s="55">
        <v>1562.6</v>
      </c>
      <c r="V352" s="55">
        <v>10754.4</v>
      </c>
      <c r="W352" s="55">
        <v>10754.4</v>
      </c>
      <c r="X352" s="55">
        <v>0</v>
      </c>
      <c r="Y352" s="55" t="s">
        <v>64</v>
      </c>
      <c r="Z352" s="55" t="s">
        <v>498</v>
      </c>
      <c r="AA352" s="55">
        <v>1</v>
      </c>
      <c r="AB352" s="55">
        <v>0</v>
      </c>
      <c r="AC352" s="55">
        <v>1</v>
      </c>
      <c r="AD352" s="55" t="s">
        <v>63</v>
      </c>
      <c r="AE352" s="55">
        <v>7</v>
      </c>
      <c r="AF352" s="55">
        <v>0</v>
      </c>
      <c r="AG352" s="55">
        <v>162</v>
      </c>
      <c r="AH352" s="55">
        <v>0</v>
      </c>
      <c r="AI352" s="55">
        <v>6</v>
      </c>
      <c r="AJ352" s="56">
        <v>6</v>
      </c>
      <c r="AK352" s="55">
        <v>468</v>
      </c>
      <c r="AL352" s="55">
        <v>90.857100000000003</v>
      </c>
      <c r="AM352" s="55">
        <v>636</v>
      </c>
      <c r="AN352" s="55">
        <v>3257</v>
      </c>
      <c r="AO352" s="55">
        <v>3257</v>
      </c>
      <c r="AP352" s="55">
        <v>1500</v>
      </c>
      <c r="AQ352" s="55" t="s">
        <v>64</v>
      </c>
      <c r="AR352" s="55">
        <v>7</v>
      </c>
      <c r="AS352" s="55">
        <v>5</v>
      </c>
      <c r="AT352" s="55">
        <v>100</v>
      </c>
      <c r="AU352" s="55">
        <v>343.42860000000002</v>
      </c>
      <c r="AV352" s="55">
        <v>333.6</v>
      </c>
    </row>
    <row r="353" spans="1:48" x14ac:dyDescent="0.25">
      <c r="A353" s="55">
        <v>30033</v>
      </c>
      <c r="B353" s="68" t="str">
        <f>VLOOKUP(C353,'[2]SU List with Assignment Master'!$F$2:$G$128,2,FALSE)</f>
        <v>North 3</v>
      </c>
      <c r="C353" s="55" t="s">
        <v>88</v>
      </c>
      <c r="D353" s="55">
        <v>305</v>
      </c>
      <c r="E353" s="55" t="s">
        <v>60</v>
      </c>
      <c r="F353" s="55">
        <v>1</v>
      </c>
      <c r="G353" s="55">
        <v>456</v>
      </c>
      <c r="H353" s="55">
        <v>144</v>
      </c>
      <c r="I353" s="55">
        <v>0</v>
      </c>
      <c r="J353" s="56">
        <v>600</v>
      </c>
      <c r="K353" s="59">
        <v>600</v>
      </c>
      <c r="L353" s="55">
        <v>600</v>
      </c>
      <c r="M353" s="59">
        <v>600</v>
      </c>
      <c r="N353" s="55">
        <v>3070</v>
      </c>
      <c r="O353" s="55">
        <v>390</v>
      </c>
      <c r="P353" s="55">
        <v>0</v>
      </c>
      <c r="Q353" s="55">
        <v>0</v>
      </c>
      <c r="R353" s="55">
        <v>12</v>
      </c>
      <c r="S353" s="55" t="s">
        <v>64</v>
      </c>
      <c r="T353" s="55" t="s">
        <v>63</v>
      </c>
      <c r="U353" s="55">
        <v>402</v>
      </c>
      <c r="V353" s="55">
        <v>2668</v>
      </c>
      <c r="W353" s="55">
        <v>2668</v>
      </c>
      <c r="X353" s="55">
        <v>0</v>
      </c>
      <c r="Y353" s="55" t="s">
        <v>64</v>
      </c>
      <c r="Z353" s="55" t="s">
        <v>499</v>
      </c>
      <c r="AA353" s="55">
        <v>1</v>
      </c>
      <c r="AB353" s="55">
        <v>0</v>
      </c>
      <c r="AC353" s="55">
        <v>1</v>
      </c>
      <c r="AD353" s="55" t="s">
        <v>63</v>
      </c>
      <c r="AE353" s="55">
        <v>0</v>
      </c>
      <c r="AF353" s="55">
        <v>0</v>
      </c>
      <c r="AG353" s="55">
        <v>0</v>
      </c>
      <c r="AH353" s="55">
        <v>0</v>
      </c>
      <c r="AI353" s="55">
        <v>0</v>
      </c>
      <c r="AJ353" s="56">
        <v>0</v>
      </c>
      <c r="AK353" s="55">
        <v>0</v>
      </c>
      <c r="AL353" s="55">
        <v>0</v>
      </c>
      <c r="AM353" s="55">
        <v>0</v>
      </c>
      <c r="AN353" s="55">
        <v>0</v>
      </c>
      <c r="AO353" s="55">
        <v>0</v>
      </c>
      <c r="AP353" s="55">
        <v>0</v>
      </c>
      <c r="AQ353" s="55" t="s">
        <v>64</v>
      </c>
      <c r="AR353" s="55">
        <v>3</v>
      </c>
      <c r="AS353" s="55">
        <v>3</v>
      </c>
      <c r="AT353" s="55">
        <v>33.333333333333343</v>
      </c>
      <c r="AU353" s="55">
        <v>200</v>
      </c>
      <c r="AV353" s="55">
        <v>152</v>
      </c>
    </row>
    <row r="354" spans="1:48" x14ac:dyDescent="0.25">
      <c r="A354" s="55">
        <v>30112</v>
      </c>
      <c r="B354" s="68" t="str">
        <f>VLOOKUP(C354,'[2]SU List with Assignment Master'!$F$2:$G$128,2,FALSE)</f>
        <v>North 3</v>
      </c>
      <c r="C354" s="55" t="s">
        <v>88</v>
      </c>
      <c r="D354" s="55">
        <v>305</v>
      </c>
      <c r="E354" s="55" t="s">
        <v>21</v>
      </c>
      <c r="F354" s="55">
        <v>2</v>
      </c>
      <c r="G354" s="55">
        <v>576</v>
      </c>
      <c r="H354" s="55">
        <v>48</v>
      </c>
      <c r="I354" s="55">
        <v>0</v>
      </c>
      <c r="J354" s="56">
        <v>624</v>
      </c>
      <c r="K354" s="59">
        <v>624</v>
      </c>
      <c r="L354" s="55">
        <v>312</v>
      </c>
      <c r="M354" s="59">
        <v>312</v>
      </c>
      <c r="N354" s="55">
        <v>3168</v>
      </c>
      <c r="O354" s="55">
        <v>405.6</v>
      </c>
      <c r="P354" s="55">
        <v>0</v>
      </c>
      <c r="Q354" s="55">
        <v>0</v>
      </c>
      <c r="R354" s="55">
        <v>12.48</v>
      </c>
      <c r="S354" s="55" t="s">
        <v>64</v>
      </c>
      <c r="T354" s="55" t="s">
        <v>63</v>
      </c>
      <c r="U354" s="55">
        <v>418.08</v>
      </c>
      <c r="V354" s="55">
        <v>2749.92</v>
      </c>
      <c r="W354" s="55">
        <v>2749.92</v>
      </c>
      <c r="X354" s="55">
        <v>0</v>
      </c>
      <c r="Y354" s="55" t="s">
        <v>64</v>
      </c>
      <c r="Z354" s="55" t="s">
        <v>500</v>
      </c>
      <c r="AA354" s="55">
        <v>1</v>
      </c>
      <c r="AB354" s="55">
        <v>0</v>
      </c>
      <c r="AC354" s="55">
        <v>1</v>
      </c>
      <c r="AD354" s="55" t="s">
        <v>63</v>
      </c>
      <c r="AE354" s="55">
        <v>0</v>
      </c>
      <c r="AF354" s="55">
        <v>0</v>
      </c>
      <c r="AG354" s="55">
        <v>0</v>
      </c>
      <c r="AH354" s="55">
        <v>0</v>
      </c>
      <c r="AI354" s="55">
        <v>0</v>
      </c>
      <c r="AJ354" s="56">
        <v>0</v>
      </c>
      <c r="AK354" s="55">
        <v>0</v>
      </c>
      <c r="AL354" s="55">
        <v>0</v>
      </c>
      <c r="AM354" s="55">
        <v>0</v>
      </c>
      <c r="AN354" s="55">
        <v>0</v>
      </c>
      <c r="AO354" s="55">
        <v>0</v>
      </c>
      <c r="AQ354" s="55" t="s">
        <v>64</v>
      </c>
      <c r="AR354" s="55">
        <v>4</v>
      </c>
      <c r="AS354" s="55">
        <v>2</v>
      </c>
      <c r="AT354" s="55">
        <v>50</v>
      </c>
      <c r="AU354" s="55">
        <v>156</v>
      </c>
      <c r="AV354" s="55">
        <v>288</v>
      </c>
    </row>
    <row r="355" spans="1:48" x14ac:dyDescent="0.25">
      <c r="A355" s="55">
        <v>30309</v>
      </c>
      <c r="B355" s="68" t="str">
        <f>VLOOKUP(C355,'[2]SU List with Assignment Master'!$F$2:$G$128,2,FALSE)</f>
        <v>North 3</v>
      </c>
      <c r="C355" s="55" t="s">
        <v>88</v>
      </c>
      <c r="D355" s="55">
        <v>305</v>
      </c>
      <c r="E355" s="55" t="s">
        <v>60</v>
      </c>
      <c r="F355" s="55">
        <v>3</v>
      </c>
      <c r="G355" s="55">
        <v>384</v>
      </c>
      <c r="H355" s="55">
        <v>53</v>
      </c>
      <c r="I355" s="55">
        <v>0</v>
      </c>
      <c r="J355" s="56">
        <v>437</v>
      </c>
      <c r="K355" s="59">
        <v>437</v>
      </c>
      <c r="L355" s="55">
        <v>145.66669999999999</v>
      </c>
      <c r="M355" s="59">
        <v>145.69999999999999</v>
      </c>
      <c r="N355" s="55">
        <v>2221</v>
      </c>
      <c r="O355" s="55">
        <v>284.05</v>
      </c>
      <c r="P355" s="55">
        <v>0</v>
      </c>
      <c r="Q355" s="55">
        <v>0</v>
      </c>
      <c r="R355" s="55">
        <v>0</v>
      </c>
      <c r="S355" s="55" t="s">
        <v>64</v>
      </c>
      <c r="T355" s="55" t="s">
        <v>64</v>
      </c>
      <c r="U355" s="55">
        <v>284.05</v>
      </c>
      <c r="V355" s="55">
        <v>1936.95</v>
      </c>
      <c r="W355" s="55">
        <v>1936.95</v>
      </c>
      <c r="X355" s="55">
        <v>0</v>
      </c>
      <c r="Y355" s="55" t="s">
        <v>64</v>
      </c>
      <c r="Z355" s="55" t="s">
        <v>501</v>
      </c>
      <c r="AA355" s="55">
        <v>1</v>
      </c>
      <c r="AB355" s="55">
        <v>0</v>
      </c>
      <c r="AC355" s="55">
        <v>1</v>
      </c>
      <c r="AD355" s="55" t="s">
        <v>63</v>
      </c>
      <c r="AE355" s="55">
        <v>1</v>
      </c>
      <c r="AF355" s="55">
        <v>0</v>
      </c>
      <c r="AG355" s="55">
        <v>5</v>
      </c>
      <c r="AH355" s="55">
        <v>0</v>
      </c>
      <c r="AI355" s="55">
        <v>0</v>
      </c>
      <c r="AJ355" s="56">
        <v>0</v>
      </c>
      <c r="AK355" s="55">
        <v>27</v>
      </c>
      <c r="AL355" s="55">
        <v>32</v>
      </c>
      <c r="AM355" s="55">
        <v>32</v>
      </c>
      <c r="AN355" s="55">
        <v>165</v>
      </c>
      <c r="AO355" s="55">
        <v>165</v>
      </c>
      <c r="AP355" s="55">
        <v>0</v>
      </c>
      <c r="AQ355" s="55" t="s">
        <v>64</v>
      </c>
      <c r="AR355" s="55">
        <v>3</v>
      </c>
      <c r="AS355" s="55">
        <v>3</v>
      </c>
      <c r="AT355" s="55">
        <v>100</v>
      </c>
      <c r="AU355" s="55">
        <v>145.66669999999999</v>
      </c>
      <c r="AV355" s="55">
        <v>128</v>
      </c>
    </row>
    <row r="356" spans="1:48" x14ac:dyDescent="0.25">
      <c r="A356" s="55">
        <v>30498</v>
      </c>
      <c r="B356" s="68" t="str">
        <f>VLOOKUP(C356,'[2]SU List with Assignment Master'!$F$2:$G$128,2,FALSE)</f>
        <v>North 3</v>
      </c>
      <c r="C356" s="55" t="s">
        <v>88</v>
      </c>
      <c r="D356" s="55">
        <v>305</v>
      </c>
      <c r="E356" s="55" t="s">
        <v>18</v>
      </c>
      <c r="F356" s="55">
        <v>1</v>
      </c>
      <c r="G356" s="55">
        <v>108</v>
      </c>
      <c r="H356" s="55">
        <v>0</v>
      </c>
      <c r="I356" s="55">
        <v>0</v>
      </c>
      <c r="J356" s="56">
        <v>108</v>
      </c>
      <c r="K356" s="59">
        <v>108</v>
      </c>
      <c r="L356" s="55">
        <v>108</v>
      </c>
      <c r="M356" s="59">
        <v>108</v>
      </c>
      <c r="N356" s="55">
        <v>540</v>
      </c>
      <c r="O356" s="55">
        <v>70.2</v>
      </c>
      <c r="P356" s="55">
        <v>0</v>
      </c>
      <c r="Q356" s="55">
        <v>0</v>
      </c>
      <c r="R356" s="55">
        <v>0</v>
      </c>
      <c r="S356" s="55" t="s">
        <v>64</v>
      </c>
      <c r="T356" s="55" t="s">
        <v>64</v>
      </c>
      <c r="U356" s="55">
        <v>70.2</v>
      </c>
      <c r="V356" s="55">
        <v>469.8</v>
      </c>
      <c r="W356" s="55">
        <v>469.8</v>
      </c>
      <c r="X356" s="55">
        <v>0</v>
      </c>
      <c r="Y356" s="55" t="s">
        <v>64</v>
      </c>
      <c r="Z356" s="55" t="s">
        <v>502</v>
      </c>
      <c r="AA356" s="55">
        <v>1</v>
      </c>
      <c r="AB356" s="55">
        <v>0</v>
      </c>
      <c r="AC356" s="55">
        <v>1</v>
      </c>
      <c r="AD356" s="55" t="s">
        <v>63</v>
      </c>
      <c r="AE356" s="55">
        <v>0</v>
      </c>
      <c r="AF356" s="55">
        <v>0</v>
      </c>
      <c r="AG356" s="55">
        <v>0</v>
      </c>
      <c r="AH356" s="55">
        <v>0</v>
      </c>
      <c r="AI356" s="55">
        <v>0</v>
      </c>
      <c r="AJ356" s="56">
        <v>0</v>
      </c>
      <c r="AK356" s="55">
        <v>0</v>
      </c>
      <c r="AL356" s="55">
        <v>0</v>
      </c>
      <c r="AM356" s="55">
        <v>0</v>
      </c>
      <c r="AN356" s="55">
        <v>0</v>
      </c>
      <c r="AO356" s="55">
        <v>0</v>
      </c>
      <c r="AQ356" s="55" t="s">
        <v>64</v>
      </c>
      <c r="AR356" s="55">
        <v>8</v>
      </c>
      <c r="AS356" s="55">
        <v>1</v>
      </c>
      <c r="AT356" s="55">
        <v>12.5</v>
      </c>
      <c r="AU356" s="55">
        <v>13.5</v>
      </c>
      <c r="AV356" s="55">
        <v>108</v>
      </c>
    </row>
    <row r="357" spans="1:48" x14ac:dyDescent="0.25">
      <c r="A357" s="55">
        <v>30993</v>
      </c>
      <c r="B357" s="68" t="str">
        <f>VLOOKUP(C357,'[2]SU List with Assignment Master'!$F$2:$G$128,2,FALSE)</f>
        <v>North 3</v>
      </c>
      <c r="C357" s="55" t="s">
        <v>88</v>
      </c>
      <c r="D357" s="55">
        <v>305</v>
      </c>
      <c r="E357" s="55" t="s">
        <v>18</v>
      </c>
      <c r="F357" s="55">
        <v>0</v>
      </c>
      <c r="G357" s="55">
        <v>0</v>
      </c>
      <c r="H357" s="55">
        <v>0</v>
      </c>
      <c r="I357" s="55">
        <v>0</v>
      </c>
      <c r="J357" s="56">
        <v>0</v>
      </c>
      <c r="K357" s="59">
        <v>0</v>
      </c>
      <c r="L357" s="55">
        <v>0</v>
      </c>
      <c r="M357" s="59" t="e">
        <v>#DIV/0!</v>
      </c>
      <c r="N357" s="55">
        <v>0</v>
      </c>
      <c r="O357" s="55">
        <v>0</v>
      </c>
      <c r="P357" s="55">
        <v>0</v>
      </c>
      <c r="Q357" s="55">
        <v>0</v>
      </c>
      <c r="R357" s="55">
        <v>0</v>
      </c>
      <c r="S357" s="55" t="s">
        <v>64</v>
      </c>
      <c r="T357" s="55" t="s">
        <v>64</v>
      </c>
      <c r="U357" s="55">
        <v>0</v>
      </c>
      <c r="V357" s="55">
        <v>0</v>
      </c>
      <c r="W357" s="55">
        <v>0</v>
      </c>
      <c r="X357" s="55">
        <v>0</v>
      </c>
      <c r="Y357" s="55" t="s">
        <v>64</v>
      </c>
      <c r="Z357" s="55" t="s">
        <v>503</v>
      </c>
      <c r="AA357" s="55">
        <v>0</v>
      </c>
      <c r="AB357" s="55">
        <v>1</v>
      </c>
      <c r="AC357" s="55">
        <v>1</v>
      </c>
      <c r="AD357" s="55" t="s">
        <v>63</v>
      </c>
      <c r="AE357" s="55">
        <v>0</v>
      </c>
      <c r="AF357" s="55">
        <v>0</v>
      </c>
      <c r="AG357" s="55">
        <v>0</v>
      </c>
      <c r="AH357" s="55">
        <v>0</v>
      </c>
      <c r="AI357" s="55">
        <v>0</v>
      </c>
      <c r="AJ357" s="56">
        <v>0</v>
      </c>
      <c r="AK357" s="55">
        <v>0</v>
      </c>
      <c r="AL357" s="55">
        <v>0</v>
      </c>
      <c r="AM357" s="55">
        <v>0</v>
      </c>
      <c r="AN357" s="55">
        <v>0</v>
      </c>
      <c r="AO357" s="55">
        <v>0</v>
      </c>
      <c r="AQ357" s="55" t="s">
        <v>64</v>
      </c>
      <c r="AR357" s="55">
        <v>2</v>
      </c>
      <c r="AS357" s="55">
        <v>0</v>
      </c>
      <c r="AT357" s="55">
        <v>0</v>
      </c>
      <c r="AU357" s="55">
        <v>0</v>
      </c>
      <c r="AV357" s="55">
        <v>0</v>
      </c>
    </row>
    <row r="358" spans="1:48" x14ac:dyDescent="0.25">
      <c r="A358" s="55">
        <v>31008</v>
      </c>
      <c r="B358" s="68" t="str">
        <f>VLOOKUP(C358,'[2]SU List with Assignment Master'!$F$2:$G$128,2,FALSE)</f>
        <v>North 3</v>
      </c>
      <c r="C358" s="55" t="s">
        <v>88</v>
      </c>
      <c r="D358" s="55">
        <v>305</v>
      </c>
      <c r="E358" s="55" t="s">
        <v>60</v>
      </c>
      <c r="F358" s="55">
        <v>5</v>
      </c>
      <c r="G358" s="55">
        <v>1236</v>
      </c>
      <c r="H358" s="55">
        <v>1702</v>
      </c>
      <c r="I358" s="55">
        <v>15</v>
      </c>
      <c r="J358" s="56">
        <v>2953</v>
      </c>
      <c r="K358" s="59">
        <v>2938</v>
      </c>
      <c r="L358" s="55">
        <v>590.6</v>
      </c>
      <c r="M358" s="59">
        <v>587.6</v>
      </c>
      <c r="N358" s="55">
        <v>15037</v>
      </c>
      <c r="O358" s="55">
        <v>1919.45</v>
      </c>
      <c r="P358" s="55">
        <v>0</v>
      </c>
      <c r="Q358" s="55">
        <v>0</v>
      </c>
      <c r="R358" s="55">
        <v>59.06</v>
      </c>
      <c r="S358" s="55" t="s">
        <v>64</v>
      </c>
      <c r="T358" s="55" t="s">
        <v>63</v>
      </c>
      <c r="U358" s="55">
        <v>1978.51</v>
      </c>
      <c r="V358" s="55">
        <v>13058.49</v>
      </c>
      <c r="W358" s="55">
        <v>13058.49</v>
      </c>
      <c r="X358" s="55">
        <v>0</v>
      </c>
      <c r="Y358" s="55" t="s">
        <v>64</v>
      </c>
      <c r="Z358" s="55" t="s">
        <v>504</v>
      </c>
      <c r="AA358" s="55">
        <v>1</v>
      </c>
      <c r="AB358" s="55">
        <v>0</v>
      </c>
      <c r="AC358" s="55">
        <v>1</v>
      </c>
      <c r="AD358" s="55" t="s">
        <v>63</v>
      </c>
      <c r="AE358" s="55">
        <v>1</v>
      </c>
      <c r="AF358" s="55">
        <v>0</v>
      </c>
      <c r="AG358" s="55">
        <v>112</v>
      </c>
      <c r="AH358" s="55">
        <v>0</v>
      </c>
      <c r="AI358" s="55">
        <v>14</v>
      </c>
      <c r="AJ358" s="56">
        <v>14</v>
      </c>
      <c r="AK358" s="55">
        <v>119</v>
      </c>
      <c r="AL358" s="55">
        <v>245</v>
      </c>
      <c r="AM358" s="55">
        <v>245</v>
      </c>
      <c r="AN358" s="55">
        <v>1288</v>
      </c>
      <c r="AO358" s="55">
        <v>1288</v>
      </c>
      <c r="AQ358" s="55" t="s">
        <v>64</v>
      </c>
      <c r="AR358" s="55">
        <v>6</v>
      </c>
      <c r="AS358" s="55">
        <v>5</v>
      </c>
      <c r="AT358" s="55">
        <v>83.333333333333329</v>
      </c>
      <c r="AU358" s="55">
        <v>492.16669999999999</v>
      </c>
      <c r="AV358" s="55">
        <v>247.2</v>
      </c>
    </row>
    <row r="359" spans="1:48" x14ac:dyDescent="0.25">
      <c r="A359" s="55">
        <v>31015</v>
      </c>
      <c r="B359" s="68" t="str">
        <f>VLOOKUP(C359,'[2]SU List with Assignment Master'!$F$2:$G$128,2,FALSE)</f>
        <v>North 3</v>
      </c>
      <c r="C359" s="55" t="s">
        <v>88</v>
      </c>
      <c r="D359" s="55">
        <v>305</v>
      </c>
      <c r="E359" s="55" t="s">
        <v>60</v>
      </c>
      <c r="F359" s="55">
        <v>8</v>
      </c>
      <c r="G359" s="55">
        <v>1716</v>
      </c>
      <c r="H359" s="55">
        <v>195</v>
      </c>
      <c r="I359" s="55">
        <v>0</v>
      </c>
      <c r="J359" s="56">
        <v>1911</v>
      </c>
      <c r="K359" s="59">
        <v>1911</v>
      </c>
      <c r="L359" s="55">
        <v>238.875</v>
      </c>
      <c r="M359" s="59">
        <v>238.9</v>
      </c>
      <c r="N359" s="55">
        <v>9745</v>
      </c>
      <c r="O359" s="55">
        <v>1242.1500000000001</v>
      </c>
      <c r="P359" s="55">
        <v>0</v>
      </c>
      <c r="Q359" s="55">
        <v>0</v>
      </c>
      <c r="R359" s="55">
        <v>0</v>
      </c>
      <c r="S359" s="55" t="s">
        <v>64</v>
      </c>
      <c r="T359" s="55" t="s">
        <v>64</v>
      </c>
      <c r="U359" s="55">
        <v>1242.1500000000001</v>
      </c>
      <c r="V359" s="55">
        <v>8502.85</v>
      </c>
      <c r="W359" s="55">
        <v>8502.85</v>
      </c>
      <c r="X359" s="55">
        <v>0</v>
      </c>
      <c r="Y359" s="55" t="s">
        <v>64</v>
      </c>
      <c r="Z359" s="55" t="s">
        <v>505</v>
      </c>
      <c r="AA359" s="55">
        <v>1</v>
      </c>
      <c r="AB359" s="55">
        <v>0</v>
      </c>
      <c r="AC359" s="55">
        <v>1</v>
      </c>
      <c r="AD359" s="55" t="s">
        <v>63</v>
      </c>
      <c r="AE359" s="55">
        <v>2</v>
      </c>
      <c r="AF359" s="55">
        <v>0</v>
      </c>
      <c r="AG359" s="55">
        <v>66</v>
      </c>
      <c r="AH359" s="55">
        <v>0</v>
      </c>
      <c r="AI359" s="55">
        <v>0</v>
      </c>
      <c r="AJ359" s="56">
        <v>0</v>
      </c>
      <c r="AK359" s="55">
        <v>50</v>
      </c>
      <c r="AL359" s="55">
        <v>58</v>
      </c>
      <c r="AM359" s="55">
        <v>116</v>
      </c>
      <c r="AN359" s="55">
        <v>592</v>
      </c>
      <c r="AO359" s="55">
        <v>592</v>
      </c>
      <c r="AQ359" s="55" t="s">
        <v>64</v>
      </c>
      <c r="AR359" s="55">
        <v>8</v>
      </c>
      <c r="AS359" s="55">
        <v>8</v>
      </c>
      <c r="AT359" s="55">
        <v>100</v>
      </c>
      <c r="AU359" s="55">
        <v>238.875</v>
      </c>
      <c r="AV359" s="55">
        <v>214.5</v>
      </c>
    </row>
    <row r="360" spans="1:48" x14ac:dyDescent="0.25">
      <c r="A360" s="55">
        <v>90305</v>
      </c>
      <c r="B360" s="68" t="str">
        <f>VLOOKUP(C360,'[2]SU List with Assignment Master'!$F$2:$G$128,2,FALSE)</f>
        <v>North 3</v>
      </c>
      <c r="C360" s="55" t="s">
        <v>88</v>
      </c>
      <c r="D360" s="55">
        <v>305</v>
      </c>
      <c r="E360" s="55" t="s">
        <v>202</v>
      </c>
      <c r="F360" s="55">
        <v>1</v>
      </c>
      <c r="G360" s="55">
        <v>1836</v>
      </c>
      <c r="H360" s="55">
        <v>1194</v>
      </c>
      <c r="I360" s="55">
        <v>1</v>
      </c>
      <c r="J360" s="56">
        <v>3031</v>
      </c>
      <c r="K360" s="59">
        <v>3030</v>
      </c>
      <c r="L360" s="55">
        <v>3031</v>
      </c>
      <c r="M360" s="59">
        <v>3030</v>
      </c>
      <c r="N360" s="55">
        <v>15379</v>
      </c>
      <c r="O360" s="55">
        <v>1970.15</v>
      </c>
      <c r="P360" s="55">
        <v>0</v>
      </c>
      <c r="Q360" s="55">
        <v>0</v>
      </c>
      <c r="R360" s="55">
        <v>-1970.15</v>
      </c>
      <c r="S360" s="55" t="s">
        <v>63</v>
      </c>
      <c r="T360" s="55" t="s">
        <v>64</v>
      </c>
      <c r="U360" s="55">
        <v>0</v>
      </c>
      <c r="V360" s="55">
        <v>15379</v>
      </c>
      <c r="W360" s="55">
        <v>15238</v>
      </c>
      <c r="X360" s="55">
        <v>141</v>
      </c>
      <c r="Y360" s="55" t="s">
        <v>63</v>
      </c>
      <c r="AA360" s="55">
        <v>1</v>
      </c>
      <c r="AB360" s="55">
        <v>0</v>
      </c>
      <c r="AC360" s="55">
        <v>1</v>
      </c>
      <c r="AD360" s="55" t="s">
        <v>63</v>
      </c>
      <c r="AE360" s="55">
        <v>1</v>
      </c>
      <c r="AF360" s="55">
        <v>0</v>
      </c>
      <c r="AG360" s="55">
        <v>24</v>
      </c>
      <c r="AH360" s="55">
        <v>0</v>
      </c>
      <c r="AI360" s="55">
        <v>1</v>
      </c>
      <c r="AJ360" s="56">
        <v>1</v>
      </c>
      <c r="AK360" s="55">
        <v>327</v>
      </c>
      <c r="AL360" s="55">
        <v>352</v>
      </c>
      <c r="AM360" s="55">
        <v>352</v>
      </c>
      <c r="AN360" s="55">
        <v>1798</v>
      </c>
      <c r="AO360" s="55">
        <v>1798</v>
      </c>
      <c r="AQ360" s="55" t="s">
        <v>64</v>
      </c>
      <c r="AR360" s="55">
        <v>3</v>
      </c>
      <c r="AS360" s="55">
        <v>1</v>
      </c>
      <c r="AT360" s="55">
        <v>33.333333333333343</v>
      </c>
      <c r="AU360" s="55">
        <v>1010.3333</v>
      </c>
      <c r="AV360" s="55">
        <v>1836</v>
      </c>
    </row>
    <row r="361" spans="1:48" x14ac:dyDescent="0.25">
      <c r="A361" s="55">
        <v>30071</v>
      </c>
      <c r="B361" s="68" t="str">
        <f>VLOOKUP(C361,'[2]SU List with Assignment Master'!$F$2:$G$128,2,FALSE)</f>
        <v>North 3</v>
      </c>
      <c r="C361" s="55" t="s">
        <v>87</v>
      </c>
      <c r="D361" s="55">
        <v>278</v>
      </c>
      <c r="E361" s="55" t="s">
        <v>21</v>
      </c>
      <c r="F361" s="55">
        <v>3</v>
      </c>
      <c r="G361" s="55">
        <v>432</v>
      </c>
      <c r="H361" s="55">
        <v>86</v>
      </c>
      <c r="I361" s="55">
        <v>0</v>
      </c>
      <c r="J361" s="56">
        <v>518</v>
      </c>
      <c r="K361" s="59">
        <v>518</v>
      </c>
      <c r="L361" s="55">
        <v>172.66669999999999</v>
      </c>
      <c r="M361" s="59">
        <v>172.7</v>
      </c>
      <c r="N361" s="55">
        <v>2691</v>
      </c>
      <c r="O361" s="55">
        <v>336.7</v>
      </c>
      <c r="P361" s="55">
        <v>0</v>
      </c>
      <c r="Q361" s="55">
        <v>0</v>
      </c>
      <c r="R361" s="55">
        <v>10.36</v>
      </c>
      <c r="S361" s="55" t="s">
        <v>64</v>
      </c>
      <c r="T361" s="55" t="s">
        <v>63</v>
      </c>
      <c r="U361" s="55">
        <v>347.06</v>
      </c>
      <c r="V361" s="55">
        <v>2343.94</v>
      </c>
      <c r="W361" s="55">
        <v>2343.94</v>
      </c>
      <c r="X361" s="55">
        <v>0</v>
      </c>
      <c r="Y361" s="55" t="s">
        <v>64</v>
      </c>
      <c r="AA361" s="55">
        <v>1</v>
      </c>
      <c r="AB361" s="55">
        <v>0</v>
      </c>
      <c r="AC361" s="55">
        <v>1</v>
      </c>
      <c r="AD361" s="55" t="s">
        <v>63</v>
      </c>
      <c r="AE361" s="55">
        <v>0</v>
      </c>
      <c r="AF361" s="55">
        <v>0</v>
      </c>
      <c r="AG361" s="55">
        <v>0</v>
      </c>
      <c r="AH361" s="55">
        <v>0</v>
      </c>
      <c r="AI361" s="55">
        <v>0</v>
      </c>
      <c r="AJ361" s="56">
        <v>0</v>
      </c>
      <c r="AK361" s="55">
        <v>0</v>
      </c>
      <c r="AL361" s="55">
        <v>0</v>
      </c>
      <c r="AM361" s="55">
        <v>0</v>
      </c>
      <c r="AN361" s="55">
        <v>0</v>
      </c>
      <c r="AO361" s="55">
        <v>0</v>
      </c>
      <c r="AP361" s="55">
        <v>0</v>
      </c>
      <c r="AQ361" s="55" t="s">
        <v>64</v>
      </c>
      <c r="AR361" s="55">
        <v>3</v>
      </c>
      <c r="AS361" s="55">
        <v>3</v>
      </c>
      <c r="AT361" s="55">
        <v>100</v>
      </c>
      <c r="AU361" s="55">
        <v>172.66669999999999</v>
      </c>
      <c r="AV361" s="55">
        <v>144</v>
      </c>
    </row>
    <row r="362" spans="1:48" x14ac:dyDescent="0.25">
      <c r="A362" s="55">
        <v>30652</v>
      </c>
      <c r="B362" s="68" t="str">
        <f>VLOOKUP(C362,'[2]SU List with Assignment Master'!$F$2:$G$128,2,FALSE)</f>
        <v>North 3</v>
      </c>
      <c r="C362" s="55" t="s">
        <v>87</v>
      </c>
      <c r="D362" s="55">
        <v>278</v>
      </c>
      <c r="E362" s="55" t="s">
        <v>18</v>
      </c>
      <c r="F362" s="55">
        <v>2</v>
      </c>
      <c r="G362" s="55">
        <v>576</v>
      </c>
      <c r="H362" s="55">
        <v>590</v>
      </c>
      <c r="I362" s="55">
        <v>0</v>
      </c>
      <c r="J362" s="56">
        <v>1166</v>
      </c>
      <c r="K362" s="59">
        <v>1166</v>
      </c>
      <c r="L362" s="55">
        <v>583</v>
      </c>
      <c r="M362" s="59">
        <v>583</v>
      </c>
      <c r="N362" s="55">
        <v>5945</v>
      </c>
      <c r="O362" s="55">
        <v>757.9</v>
      </c>
      <c r="P362" s="55">
        <v>0</v>
      </c>
      <c r="Q362" s="55">
        <v>0</v>
      </c>
      <c r="R362" s="55">
        <v>0</v>
      </c>
      <c r="S362" s="55" t="s">
        <v>64</v>
      </c>
      <c r="T362" s="55" t="s">
        <v>64</v>
      </c>
      <c r="U362" s="55">
        <v>757.9</v>
      </c>
      <c r="V362" s="55">
        <v>5187.1000000000004</v>
      </c>
      <c r="W362" s="55">
        <v>5187.1000000000004</v>
      </c>
      <c r="X362" s="55">
        <v>0</v>
      </c>
      <c r="Y362" s="55" t="s">
        <v>64</v>
      </c>
      <c r="Z362" s="55" t="s">
        <v>506</v>
      </c>
      <c r="AA362" s="55">
        <v>1</v>
      </c>
      <c r="AB362" s="55">
        <v>0</v>
      </c>
      <c r="AC362" s="55">
        <v>1</v>
      </c>
      <c r="AD362" s="55" t="s">
        <v>63</v>
      </c>
      <c r="AE362" s="55">
        <v>0</v>
      </c>
      <c r="AF362" s="55">
        <v>0</v>
      </c>
      <c r="AG362" s="55">
        <v>0</v>
      </c>
      <c r="AH362" s="55">
        <v>0</v>
      </c>
      <c r="AI362" s="55">
        <v>0</v>
      </c>
      <c r="AJ362" s="56">
        <v>0</v>
      </c>
      <c r="AK362" s="55">
        <v>0</v>
      </c>
      <c r="AL362" s="55">
        <v>0</v>
      </c>
      <c r="AM362" s="55">
        <v>0</v>
      </c>
      <c r="AN362" s="55">
        <v>0</v>
      </c>
      <c r="AO362" s="55">
        <v>0</v>
      </c>
      <c r="AQ362" s="55" t="s">
        <v>64</v>
      </c>
      <c r="AR362" s="55">
        <v>4</v>
      </c>
      <c r="AS362" s="55">
        <v>2</v>
      </c>
      <c r="AT362" s="55">
        <v>50</v>
      </c>
      <c r="AU362" s="55">
        <v>291.5</v>
      </c>
      <c r="AV362" s="55">
        <v>288</v>
      </c>
    </row>
    <row r="363" spans="1:48" x14ac:dyDescent="0.25">
      <c r="A363" s="55">
        <v>31014</v>
      </c>
      <c r="B363" s="68" t="str">
        <f>VLOOKUP(C363,'[2]SU List with Assignment Master'!$F$2:$G$128,2,FALSE)</f>
        <v>North 3</v>
      </c>
      <c r="C363" s="55" t="s">
        <v>87</v>
      </c>
      <c r="D363" s="55">
        <v>278</v>
      </c>
      <c r="E363" s="55" t="s">
        <v>20</v>
      </c>
      <c r="F363" s="55">
        <v>5</v>
      </c>
      <c r="G363" s="55">
        <v>1080</v>
      </c>
      <c r="H363" s="55">
        <v>356</v>
      </c>
      <c r="I363" s="55">
        <v>0</v>
      </c>
      <c r="J363" s="56">
        <v>1436</v>
      </c>
      <c r="K363" s="59">
        <v>1436</v>
      </c>
      <c r="L363" s="55">
        <v>287.2</v>
      </c>
      <c r="M363" s="59">
        <v>287.2</v>
      </c>
      <c r="N363" s="55">
        <v>7375</v>
      </c>
      <c r="O363" s="55">
        <v>933.4</v>
      </c>
      <c r="P363" s="55">
        <v>0</v>
      </c>
      <c r="Q363" s="55">
        <v>0</v>
      </c>
      <c r="R363" s="55">
        <v>28.72</v>
      </c>
      <c r="S363" s="55" t="s">
        <v>64</v>
      </c>
      <c r="T363" s="55" t="s">
        <v>63</v>
      </c>
      <c r="U363" s="55">
        <v>962.12</v>
      </c>
      <c r="V363" s="55">
        <v>6412.88</v>
      </c>
      <c r="W363" s="55">
        <v>6412.88</v>
      </c>
      <c r="X363" s="55">
        <v>0</v>
      </c>
      <c r="Y363" s="55" t="s">
        <v>64</v>
      </c>
      <c r="Z363" s="55" t="s">
        <v>507</v>
      </c>
      <c r="AA363" s="55">
        <v>1</v>
      </c>
      <c r="AB363" s="55">
        <v>0</v>
      </c>
      <c r="AC363" s="55">
        <v>1</v>
      </c>
      <c r="AD363" s="55" t="s">
        <v>63</v>
      </c>
      <c r="AE363" s="55">
        <v>0</v>
      </c>
      <c r="AF363" s="55">
        <v>0</v>
      </c>
      <c r="AG363" s="55">
        <v>0</v>
      </c>
      <c r="AH363" s="55">
        <v>0</v>
      </c>
      <c r="AI363" s="55">
        <v>0</v>
      </c>
      <c r="AJ363" s="56">
        <v>0</v>
      </c>
      <c r="AK363" s="55">
        <v>0</v>
      </c>
      <c r="AL363" s="55">
        <v>0</v>
      </c>
      <c r="AM363" s="55">
        <v>0</v>
      </c>
      <c r="AN363" s="55">
        <v>0</v>
      </c>
      <c r="AO363" s="55">
        <v>0</v>
      </c>
      <c r="AP363" s="55">
        <v>0</v>
      </c>
      <c r="AQ363" s="55" t="s">
        <v>64</v>
      </c>
      <c r="AR363" s="55">
        <v>7</v>
      </c>
      <c r="AS363" s="55">
        <v>5</v>
      </c>
      <c r="AT363" s="55">
        <v>71.428571428571431</v>
      </c>
      <c r="AU363" s="55">
        <v>205.1429</v>
      </c>
      <c r="AV363" s="55">
        <v>216</v>
      </c>
    </row>
    <row r="364" spans="1:48" x14ac:dyDescent="0.25">
      <c r="A364" s="55">
        <v>83080</v>
      </c>
      <c r="B364" s="68" t="str">
        <f>VLOOKUP(C364,'[2]SU List with Assignment Master'!$F$2:$G$128,2,FALSE)</f>
        <v>North 3</v>
      </c>
      <c r="C364" s="55" t="s">
        <v>87</v>
      </c>
      <c r="D364" s="55">
        <v>278</v>
      </c>
      <c r="E364" s="55" t="s">
        <v>22</v>
      </c>
      <c r="F364" s="55">
        <v>2</v>
      </c>
      <c r="G364" s="55">
        <v>0</v>
      </c>
      <c r="H364" s="55">
        <v>103</v>
      </c>
      <c r="I364" s="55">
        <v>0</v>
      </c>
      <c r="J364" s="56">
        <v>103</v>
      </c>
      <c r="K364" s="59">
        <v>103</v>
      </c>
      <c r="L364" s="55">
        <v>51.5</v>
      </c>
      <c r="M364" s="59">
        <v>51.5</v>
      </c>
      <c r="N364" s="55">
        <v>528</v>
      </c>
      <c r="O364" s="55">
        <v>66.95</v>
      </c>
      <c r="P364" s="55">
        <v>0</v>
      </c>
      <c r="Q364" s="55">
        <v>0</v>
      </c>
      <c r="R364" s="55">
        <v>0</v>
      </c>
      <c r="S364" s="55" t="s">
        <v>64</v>
      </c>
      <c r="T364" s="55" t="s">
        <v>64</v>
      </c>
      <c r="U364" s="55">
        <v>66.95</v>
      </c>
      <c r="V364" s="55">
        <v>461.05</v>
      </c>
      <c r="W364" s="55">
        <v>564</v>
      </c>
      <c r="X364" s="55">
        <v>-102.95</v>
      </c>
      <c r="Y364" s="55" t="s">
        <v>64</v>
      </c>
      <c r="AA364" s="55">
        <v>1</v>
      </c>
      <c r="AB364" s="55">
        <v>0</v>
      </c>
      <c r="AC364" s="55">
        <v>1</v>
      </c>
      <c r="AD364" s="55" t="s">
        <v>63</v>
      </c>
      <c r="AE364" s="55">
        <v>1</v>
      </c>
      <c r="AF364" s="55">
        <v>0</v>
      </c>
      <c r="AG364" s="55">
        <v>7</v>
      </c>
      <c r="AH364" s="55">
        <v>0</v>
      </c>
      <c r="AI364" s="55">
        <v>0</v>
      </c>
      <c r="AJ364" s="56">
        <v>0</v>
      </c>
      <c r="AK364" s="55">
        <v>0</v>
      </c>
      <c r="AL364" s="55">
        <v>7</v>
      </c>
      <c r="AM364" s="55">
        <v>7</v>
      </c>
      <c r="AN364" s="55">
        <v>36</v>
      </c>
      <c r="AO364" s="55">
        <v>36</v>
      </c>
      <c r="AP364" s="55">
        <v>0</v>
      </c>
      <c r="AQ364" s="55" t="s">
        <v>64</v>
      </c>
      <c r="AR364" s="55">
        <v>3</v>
      </c>
      <c r="AS364" s="55">
        <v>0</v>
      </c>
      <c r="AT364" s="55">
        <v>66.666666666666671</v>
      </c>
      <c r="AU364" s="55">
        <v>34.333300000000001</v>
      </c>
      <c r="AV364" s="55">
        <v>0</v>
      </c>
    </row>
    <row r="365" spans="1:48" x14ac:dyDescent="0.25">
      <c r="A365" s="55">
        <v>90278</v>
      </c>
      <c r="B365" s="68" t="str">
        <f>VLOOKUP(C365,'[2]SU List with Assignment Master'!$F$2:$G$128,2,FALSE)</f>
        <v>North 3</v>
      </c>
      <c r="C365" s="55" t="s">
        <v>87</v>
      </c>
      <c r="D365" s="55">
        <v>278</v>
      </c>
      <c r="E365" s="55" t="s">
        <v>202</v>
      </c>
      <c r="F365" s="55">
        <v>0</v>
      </c>
      <c r="G365" s="55">
        <v>96</v>
      </c>
      <c r="H365" s="55">
        <v>-96</v>
      </c>
      <c r="I365" s="55">
        <v>0</v>
      </c>
      <c r="J365" s="56">
        <v>0</v>
      </c>
      <c r="K365" s="59">
        <v>0</v>
      </c>
      <c r="L365" s="55">
        <v>0</v>
      </c>
      <c r="M365" s="59" t="e">
        <v>#DIV/0!</v>
      </c>
      <c r="N365" s="55">
        <v>0</v>
      </c>
      <c r="O365" s="55">
        <v>0</v>
      </c>
      <c r="P365" s="55">
        <v>0</v>
      </c>
      <c r="Q365" s="55">
        <v>0</v>
      </c>
      <c r="R365" s="55">
        <v>0</v>
      </c>
      <c r="S365" s="55" t="s">
        <v>63</v>
      </c>
      <c r="T365" s="55" t="s">
        <v>64</v>
      </c>
      <c r="U365" s="55">
        <v>0</v>
      </c>
      <c r="V365" s="55">
        <v>0</v>
      </c>
      <c r="W365" s="55">
        <v>0</v>
      </c>
      <c r="X365" s="55">
        <v>0</v>
      </c>
      <c r="Y365" s="55" t="s">
        <v>64</v>
      </c>
      <c r="Z365" s="55" t="s">
        <v>508</v>
      </c>
      <c r="AA365" s="55">
        <v>0</v>
      </c>
      <c r="AB365" s="55">
        <v>1</v>
      </c>
      <c r="AC365" s="55">
        <v>1</v>
      </c>
      <c r="AD365" s="55" t="s">
        <v>63</v>
      </c>
      <c r="AE365" s="55">
        <v>0</v>
      </c>
      <c r="AF365" s="55">
        <v>0</v>
      </c>
      <c r="AG365" s="55">
        <v>0</v>
      </c>
      <c r="AH365" s="55">
        <v>0</v>
      </c>
      <c r="AI365" s="55">
        <v>0</v>
      </c>
      <c r="AJ365" s="56">
        <v>0</v>
      </c>
      <c r="AK365" s="55">
        <v>0</v>
      </c>
      <c r="AL365" s="55">
        <v>0</v>
      </c>
      <c r="AM365" s="55">
        <v>0</v>
      </c>
      <c r="AN365" s="55">
        <v>0</v>
      </c>
      <c r="AO365" s="55">
        <v>0</v>
      </c>
      <c r="AP365" s="55">
        <v>0</v>
      </c>
      <c r="AQ365" s="55" t="s">
        <v>64</v>
      </c>
      <c r="AR365" s="55">
        <v>4</v>
      </c>
      <c r="AS365" s="55">
        <v>1</v>
      </c>
      <c r="AT365" s="55">
        <v>0</v>
      </c>
      <c r="AU365" s="55">
        <v>0</v>
      </c>
      <c r="AV365" s="55">
        <v>96</v>
      </c>
    </row>
    <row r="366" spans="1:48" x14ac:dyDescent="0.25">
      <c r="A366" s="55">
        <v>40244</v>
      </c>
      <c r="B366" s="68" t="str">
        <f>VLOOKUP(C366,'[2]SU List with Assignment Master'!$F$2:$G$128,2,FALSE)</f>
        <v>South 4</v>
      </c>
      <c r="C366" s="55" t="s">
        <v>86</v>
      </c>
      <c r="D366" s="55">
        <v>466</v>
      </c>
      <c r="E366" s="55" t="s">
        <v>60</v>
      </c>
      <c r="F366" s="55">
        <v>11</v>
      </c>
      <c r="G366" s="55">
        <v>1752</v>
      </c>
      <c r="H366" s="55">
        <v>439</v>
      </c>
      <c r="I366" s="55">
        <v>4</v>
      </c>
      <c r="J366" s="56">
        <v>2195</v>
      </c>
      <c r="K366" s="59">
        <v>2191</v>
      </c>
      <c r="L366" s="55">
        <v>199.5455</v>
      </c>
      <c r="M366" s="59">
        <v>199.2</v>
      </c>
      <c r="N366" s="55">
        <v>11237</v>
      </c>
      <c r="O366" s="55">
        <v>1426.75</v>
      </c>
      <c r="P366" s="55">
        <v>0</v>
      </c>
      <c r="Q366" s="55">
        <v>0</v>
      </c>
      <c r="R366" s="55">
        <v>43.9</v>
      </c>
      <c r="S366" s="55" t="s">
        <v>64</v>
      </c>
      <c r="T366" s="55" t="s">
        <v>63</v>
      </c>
      <c r="U366" s="55">
        <v>1470.65</v>
      </c>
      <c r="V366" s="55">
        <v>9766.35</v>
      </c>
      <c r="W366" s="55">
        <v>9766.35</v>
      </c>
      <c r="X366" s="55">
        <v>0</v>
      </c>
      <c r="Y366" s="55" t="s">
        <v>64</v>
      </c>
      <c r="Z366" s="55" t="s">
        <v>509</v>
      </c>
      <c r="AA366" s="55">
        <v>1</v>
      </c>
      <c r="AB366" s="55">
        <v>0</v>
      </c>
      <c r="AC366" s="55">
        <v>1</v>
      </c>
      <c r="AD366" s="55" t="s">
        <v>63</v>
      </c>
      <c r="AE366" s="55">
        <v>6</v>
      </c>
      <c r="AF366" s="55">
        <v>0</v>
      </c>
      <c r="AG366" s="55">
        <v>91</v>
      </c>
      <c r="AH366" s="55">
        <v>0</v>
      </c>
      <c r="AI366" s="55">
        <v>4</v>
      </c>
      <c r="AJ366" s="56">
        <v>4</v>
      </c>
      <c r="AK366" s="55">
        <v>212</v>
      </c>
      <c r="AL366" s="55">
        <v>51.166699999999999</v>
      </c>
      <c r="AM366" s="55">
        <v>307</v>
      </c>
      <c r="AN366" s="55">
        <v>1555</v>
      </c>
      <c r="AO366" s="55">
        <v>1555</v>
      </c>
      <c r="AQ366" s="55" t="s">
        <v>64</v>
      </c>
      <c r="AR366" s="55">
        <v>11</v>
      </c>
      <c r="AS366" s="55">
        <v>11</v>
      </c>
      <c r="AT366" s="55">
        <v>100</v>
      </c>
      <c r="AU366" s="55">
        <v>199.5455</v>
      </c>
      <c r="AV366" s="55">
        <v>159.27269999999999</v>
      </c>
    </row>
    <row r="367" spans="1:48" x14ac:dyDescent="0.25">
      <c r="A367" s="55">
        <v>40257</v>
      </c>
      <c r="B367" s="68" t="str">
        <f>VLOOKUP(C367,'[2]SU List with Assignment Master'!$F$2:$G$128,2,FALSE)</f>
        <v>South 4</v>
      </c>
      <c r="C367" s="55" t="s">
        <v>86</v>
      </c>
      <c r="D367" s="55">
        <v>466</v>
      </c>
      <c r="E367" s="55" t="s">
        <v>60</v>
      </c>
      <c r="F367" s="55">
        <v>0</v>
      </c>
      <c r="G367" s="55">
        <v>0</v>
      </c>
      <c r="H367" s="55">
        <v>0</v>
      </c>
      <c r="I367" s="55">
        <v>0</v>
      </c>
      <c r="J367" s="56">
        <v>0</v>
      </c>
      <c r="K367" s="59">
        <v>0</v>
      </c>
      <c r="L367" s="55">
        <v>0</v>
      </c>
      <c r="M367" s="59" t="e">
        <v>#DIV/0!</v>
      </c>
      <c r="N367" s="55">
        <v>0</v>
      </c>
      <c r="O367" s="55">
        <v>0</v>
      </c>
      <c r="P367" s="55">
        <v>0</v>
      </c>
      <c r="Q367" s="55">
        <v>0</v>
      </c>
      <c r="R367" s="55">
        <v>0</v>
      </c>
      <c r="S367" s="55" t="s">
        <v>64</v>
      </c>
      <c r="T367" s="55" t="s">
        <v>64</v>
      </c>
      <c r="U367" s="55">
        <v>0</v>
      </c>
      <c r="V367" s="55">
        <v>0</v>
      </c>
      <c r="W367" s="55">
        <v>0</v>
      </c>
      <c r="X367" s="55">
        <v>0</v>
      </c>
      <c r="Y367" s="55" t="s">
        <v>64</v>
      </c>
      <c r="Z367" s="55" t="s">
        <v>510</v>
      </c>
      <c r="AA367" s="55">
        <v>0</v>
      </c>
      <c r="AB367" s="55">
        <v>1</v>
      </c>
      <c r="AC367" s="55">
        <v>1</v>
      </c>
      <c r="AD367" s="55" t="s">
        <v>63</v>
      </c>
      <c r="AE367" s="55">
        <v>0</v>
      </c>
      <c r="AF367" s="55">
        <v>0</v>
      </c>
      <c r="AG367" s="55">
        <v>0</v>
      </c>
      <c r="AH367" s="55">
        <v>0</v>
      </c>
      <c r="AI367" s="55">
        <v>0</v>
      </c>
      <c r="AJ367" s="56">
        <v>0</v>
      </c>
      <c r="AK367" s="55">
        <v>0</v>
      </c>
      <c r="AL367" s="55">
        <v>0</v>
      </c>
      <c r="AM367" s="55">
        <v>0</v>
      </c>
      <c r="AN367" s="55">
        <v>0</v>
      </c>
      <c r="AO367" s="55">
        <v>0</v>
      </c>
      <c r="AQ367" s="55" t="s">
        <v>64</v>
      </c>
      <c r="AR367" s="55">
        <v>4</v>
      </c>
      <c r="AS367" s="55">
        <v>0</v>
      </c>
      <c r="AT367" s="55">
        <v>0</v>
      </c>
      <c r="AU367" s="55">
        <v>0</v>
      </c>
      <c r="AV367" s="55">
        <v>0</v>
      </c>
    </row>
    <row r="368" spans="1:48" x14ac:dyDescent="0.25">
      <c r="A368" s="55">
        <v>90466</v>
      </c>
      <c r="B368" s="68" t="str">
        <f>VLOOKUP(C368,'[2]SU List with Assignment Master'!$F$2:$G$128,2,FALSE)</f>
        <v>South 4</v>
      </c>
      <c r="C368" s="55" t="s">
        <v>86</v>
      </c>
      <c r="D368" s="55">
        <v>466</v>
      </c>
      <c r="E368" s="55" t="s">
        <v>202</v>
      </c>
      <c r="F368" s="55">
        <v>0</v>
      </c>
      <c r="G368" s="55">
        <v>0</v>
      </c>
      <c r="H368" s="55">
        <v>0</v>
      </c>
      <c r="I368" s="55">
        <v>0</v>
      </c>
      <c r="J368" s="56">
        <v>0</v>
      </c>
      <c r="K368" s="59">
        <v>0</v>
      </c>
      <c r="L368" s="55">
        <v>0</v>
      </c>
      <c r="M368" s="59" t="e">
        <v>#DIV/0!</v>
      </c>
      <c r="N368" s="55">
        <v>0</v>
      </c>
      <c r="O368" s="55">
        <v>0</v>
      </c>
      <c r="P368" s="55">
        <v>0</v>
      </c>
      <c r="Q368" s="55">
        <v>0</v>
      </c>
      <c r="R368" s="55">
        <v>0</v>
      </c>
      <c r="S368" s="55" t="s">
        <v>63</v>
      </c>
      <c r="T368" s="55" t="s">
        <v>64</v>
      </c>
      <c r="U368" s="55">
        <v>0</v>
      </c>
      <c r="V368" s="55">
        <v>0</v>
      </c>
      <c r="W368" s="55">
        <v>0</v>
      </c>
      <c r="X368" s="55">
        <v>0</v>
      </c>
      <c r="Y368" s="55" t="s">
        <v>64</v>
      </c>
      <c r="AA368" s="55">
        <v>0</v>
      </c>
      <c r="AB368" s="55">
        <v>1</v>
      </c>
      <c r="AC368" s="55">
        <v>1</v>
      </c>
      <c r="AD368" s="55" t="s">
        <v>63</v>
      </c>
      <c r="AE368" s="55">
        <v>0</v>
      </c>
      <c r="AF368" s="55">
        <v>0</v>
      </c>
      <c r="AG368" s="55">
        <v>0</v>
      </c>
      <c r="AH368" s="55">
        <v>0</v>
      </c>
      <c r="AI368" s="55">
        <v>0</v>
      </c>
      <c r="AJ368" s="56">
        <v>0</v>
      </c>
      <c r="AK368" s="55">
        <v>0</v>
      </c>
      <c r="AL368" s="55">
        <v>0</v>
      </c>
      <c r="AM368" s="55">
        <v>0</v>
      </c>
      <c r="AN368" s="55">
        <v>0</v>
      </c>
      <c r="AO368" s="55">
        <v>0</v>
      </c>
      <c r="AQ368" s="55" t="s">
        <v>64</v>
      </c>
      <c r="AR368" s="55">
        <v>1</v>
      </c>
      <c r="AS368" s="55">
        <v>0</v>
      </c>
      <c r="AT368" s="55">
        <v>0</v>
      </c>
      <c r="AU368" s="55">
        <v>0</v>
      </c>
      <c r="AV368" s="55">
        <v>0</v>
      </c>
    </row>
    <row r="369" spans="1:48" x14ac:dyDescent="0.25">
      <c r="A369" s="55">
        <v>40005</v>
      </c>
      <c r="B369" s="68" t="str">
        <f>VLOOKUP(C369,'[2]SU List with Assignment Master'!$F$2:$G$128,2,FALSE)</f>
        <v>South 6</v>
      </c>
      <c r="C369" s="55" t="s">
        <v>85</v>
      </c>
      <c r="D369" s="55">
        <v>471</v>
      </c>
      <c r="E369" s="55" t="s">
        <v>21</v>
      </c>
      <c r="F369" s="55">
        <v>0</v>
      </c>
      <c r="G369" s="55">
        <v>0</v>
      </c>
      <c r="H369" s="55">
        <v>0</v>
      </c>
      <c r="I369" s="55">
        <v>0</v>
      </c>
      <c r="J369" s="56">
        <v>0</v>
      </c>
      <c r="K369" s="59">
        <v>0</v>
      </c>
      <c r="L369" s="55">
        <v>0</v>
      </c>
      <c r="M369" s="59" t="e">
        <v>#DIV/0!</v>
      </c>
      <c r="N369" s="55">
        <v>0</v>
      </c>
      <c r="O369" s="55">
        <v>0</v>
      </c>
      <c r="P369" s="55">
        <v>0</v>
      </c>
      <c r="Q369" s="55">
        <v>0</v>
      </c>
      <c r="R369" s="55">
        <v>0</v>
      </c>
      <c r="S369" s="55" t="s">
        <v>64</v>
      </c>
      <c r="T369" s="55" t="s">
        <v>64</v>
      </c>
      <c r="U369" s="55">
        <v>0</v>
      </c>
      <c r="V369" s="55">
        <v>0</v>
      </c>
      <c r="W369" s="55">
        <v>0</v>
      </c>
      <c r="X369" s="55">
        <v>0</v>
      </c>
      <c r="Y369" s="55" t="s">
        <v>64</v>
      </c>
      <c r="Z369" s="55" t="s">
        <v>511</v>
      </c>
      <c r="AA369" s="55">
        <v>0</v>
      </c>
      <c r="AB369" s="55">
        <v>1</v>
      </c>
      <c r="AC369" s="55">
        <v>1</v>
      </c>
      <c r="AD369" s="55" t="s">
        <v>63</v>
      </c>
      <c r="AE369" s="55">
        <v>0</v>
      </c>
      <c r="AF369" s="55">
        <v>0</v>
      </c>
      <c r="AG369" s="55">
        <v>0</v>
      </c>
      <c r="AH369" s="55">
        <v>0</v>
      </c>
      <c r="AI369" s="55">
        <v>0</v>
      </c>
      <c r="AJ369" s="56">
        <v>0</v>
      </c>
      <c r="AK369" s="55">
        <v>0</v>
      </c>
      <c r="AL369" s="55">
        <v>0</v>
      </c>
      <c r="AM369" s="55">
        <v>0</v>
      </c>
      <c r="AN369" s="55">
        <v>0</v>
      </c>
      <c r="AO369" s="55">
        <v>0</v>
      </c>
      <c r="AQ369" s="55" t="s">
        <v>64</v>
      </c>
      <c r="AR369" s="55">
        <v>1</v>
      </c>
      <c r="AS369" s="55">
        <v>0</v>
      </c>
      <c r="AT369" s="55">
        <v>0</v>
      </c>
      <c r="AU369" s="55">
        <v>0</v>
      </c>
      <c r="AV369" s="55">
        <v>0</v>
      </c>
    </row>
    <row r="370" spans="1:48" x14ac:dyDescent="0.25">
      <c r="A370" s="55">
        <v>40032</v>
      </c>
      <c r="B370" s="68" t="str">
        <f>VLOOKUP(C370,'[2]SU List with Assignment Master'!$F$2:$G$128,2,FALSE)</f>
        <v>South 6</v>
      </c>
      <c r="C370" s="55" t="s">
        <v>85</v>
      </c>
      <c r="D370" s="55">
        <v>471</v>
      </c>
      <c r="E370" s="55" t="s">
        <v>21</v>
      </c>
      <c r="F370" s="55">
        <v>2</v>
      </c>
      <c r="G370" s="55">
        <v>0</v>
      </c>
      <c r="H370" s="55">
        <v>123</v>
      </c>
      <c r="I370" s="55">
        <v>1</v>
      </c>
      <c r="J370" s="56">
        <v>124</v>
      </c>
      <c r="K370" s="59">
        <v>123</v>
      </c>
      <c r="L370" s="55">
        <v>62</v>
      </c>
      <c r="M370" s="59">
        <v>61.5</v>
      </c>
      <c r="N370" s="55">
        <v>636</v>
      </c>
      <c r="O370" s="55">
        <v>80.599999999999994</v>
      </c>
      <c r="P370" s="55">
        <v>0</v>
      </c>
      <c r="Q370" s="55">
        <v>0</v>
      </c>
      <c r="R370" s="55">
        <v>2.48</v>
      </c>
      <c r="S370" s="55" t="s">
        <v>64</v>
      </c>
      <c r="T370" s="55" t="s">
        <v>63</v>
      </c>
      <c r="U370" s="55">
        <v>83.08</v>
      </c>
      <c r="V370" s="55">
        <v>552.91999999999996</v>
      </c>
      <c r="W370" s="55">
        <v>552.91999999999996</v>
      </c>
      <c r="X370" s="55">
        <v>0</v>
      </c>
      <c r="Y370" s="55" t="s">
        <v>64</v>
      </c>
      <c r="Z370" s="55" t="s">
        <v>512</v>
      </c>
      <c r="AA370" s="55">
        <v>1</v>
      </c>
      <c r="AB370" s="55">
        <v>0</v>
      </c>
      <c r="AC370" s="55">
        <v>1</v>
      </c>
      <c r="AD370" s="55" t="s">
        <v>63</v>
      </c>
      <c r="AE370" s="55">
        <v>1</v>
      </c>
      <c r="AF370" s="55">
        <v>0</v>
      </c>
      <c r="AG370" s="55">
        <v>0</v>
      </c>
      <c r="AH370" s="55">
        <v>0</v>
      </c>
      <c r="AI370" s="55">
        <v>1</v>
      </c>
      <c r="AJ370" s="56">
        <v>1</v>
      </c>
      <c r="AK370" s="55">
        <v>22</v>
      </c>
      <c r="AL370" s="55">
        <v>23</v>
      </c>
      <c r="AM370" s="55">
        <v>23</v>
      </c>
      <c r="AN370" s="55">
        <v>118</v>
      </c>
      <c r="AO370" s="55">
        <v>118</v>
      </c>
      <c r="AP370" s="55">
        <v>0</v>
      </c>
      <c r="AQ370" s="55" t="s">
        <v>64</v>
      </c>
      <c r="AR370" s="55">
        <v>3</v>
      </c>
      <c r="AS370" s="55">
        <v>0</v>
      </c>
      <c r="AT370" s="55">
        <v>66.666666666666671</v>
      </c>
      <c r="AU370" s="55">
        <v>41.333300000000001</v>
      </c>
      <c r="AV370" s="55">
        <v>0</v>
      </c>
    </row>
    <row r="371" spans="1:48" x14ac:dyDescent="0.25">
      <c r="A371" s="55">
        <v>40714</v>
      </c>
      <c r="B371" s="68" t="str">
        <f>VLOOKUP(C371,'[2]SU List with Assignment Master'!$F$2:$G$128,2,FALSE)</f>
        <v>South 6</v>
      </c>
      <c r="C371" s="55" t="s">
        <v>85</v>
      </c>
      <c r="D371" s="55">
        <v>471</v>
      </c>
      <c r="E371" s="55" t="s">
        <v>18</v>
      </c>
      <c r="F371" s="55">
        <v>3</v>
      </c>
      <c r="G371" s="55">
        <v>768</v>
      </c>
      <c r="H371" s="55">
        <v>-36</v>
      </c>
      <c r="I371" s="55">
        <v>1</v>
      </c>
      <c r="J371" s="56">
        <v>733</v>
      </c>
      <c r="K371" s="59">
        <v>732</v>
      </c>
      <c r="L371" s="55">
        <v>244.33330000000001</v>
      </c>
      <c r="M371" s="59">
        <v>244</v>
      </c>
      <c r="N371" s="55">
        <v>3750</v>
      </c>
      <c r="O371" s="55">
        <v>476.45</v>
      </c>
      <c r="P371" s="55">
        <v>0</v>
      </c>
      <c r="Q371" s="55">
        <v>0</v>
      </c>
      <c r="R371" s="55">
        <v>0</v>
      </c>
      <c r="S371" s="55" t="s">
        <v>64</v>
      </c>
      <c r="T371" s="55" t="s">
        <v>64</v>
      </c>
      <c r="U371" s="55">
        <v>476.45</v>
      </c>
      <c r="V371" s="55">
        <v>3273.55</v>
      </c>
      <c r="W371" s="55">
        <v>3273.55</v>
      </c>
      <c r="X371" s="55">
        <v>0</v>
      </c>
      <c r="Y371" s="55" t="s">
        <v>64</v>
      </c>
      <c r="Z371" s="55" t="s">
        <v>513</v>
      </c>
      <c r="AA371" s="55">
        <v>1</v>
      </c>
      <c r="AB371" s="55">
        <v>0</v>
      </c>
      <c r="AC371" s="55">
        <v>1</v>
      </c>
      <c r="AD371" s="55" t="s">
        <v>63</v>
      </c>
      <c r="AE371" s="55">
        <v>2</v>
      </c>
      <c r="AF371" s="55">
        <v>0</v>
      </c>
      <c r="AG371" s="55">
        <v>54</v>
      </c>
      <c r="AH371" s="55">
        <v>0</v>
      </c>
      <c r="AI371" s="55">
        <v>1</v>
      </c>
      <c r="AJ371" s="56">
        <v>1</v>
      </c>
      <c r="AK371" s="55">
        <v>53</v>
      </c>
      <c r="AL371" s="55">
        <v>54</v>
      </c>
      <c r="AM371" s="55">
        <v>108</v>
      </c>
      <c r="AN371" s="55">
        <v>550</v>
      </c>
      <c r="AO371" s="55">
        <v>550</v>
      </c>
      <c r="AQ371" s="55" t="s">
        <v>64</v>
      </c>
      <c r="AR371" s="55">
        <v>4</v>
      </c>
      <c r="AS371" s="55">
        <v>2</v>
      </c>
      <c r="AT371" s="55">
        <v>75</v>
      </c>
      <c r="AU371" s="55">
        <v>183.25</v>
      </c>
      <c r="AV371" s="55">
        <v>384</v>
      </c>
    </row>
    <row r="372" spans="1:48" x14ac:dyDescent="0.25">
      <c r="A372" s="55">
        <v>40944</v>
      </c>
      <c r="B372" s="68" t="str">
        <f>VLOOKUP(C372,'[2]SU List with Assignment Master'!$F$2:$G$128,2,FALSE)</f>
        <v>South 6</v>
      </c>
      <c r="C372" s="55" t="s">
        <v>85</v>
      </c>
      <c r="D372" s="55">
        <v>471</v>
      </c>
      <c r="E372" s="55" t="s">
        <v>20</v>
      </c>
      <c r="F372" s="55">
        <v>2</v>
      </c>
      <c r="G372" s="55">
        <v>0</v>
      </c>
      <c r="H372" s="55">
        <v>450</v>
      </c>
      <c r="I372" s="55">
        <v>16</v>
      </c>
      <c r="J372" s="56">
        <v>466</v>
      </c>
      <c r="K372" s="59">
        <v>450</v>
      </c>
      <c r="L372" s="55">
        <v>233</v>
      </c>
      <c r="M372" s="59">
        <v>225</v>
      </c>
      <c r="N372" s="55">
        <v>2384</v>
      </c>
      <c r="O372" s="55">
        <v>302.89999999999998</v>
      </c>
      <c r="P372" s="55">
        <v>0</v>
      </c>
      <c r="Q372" s="55">
        <v>0</v>
      </c>
      <c r="R372" s="55">
        <v>0</v>
      </c>
      <c r="S372" s="55" t="s">
        <v>64</v>
      </c>
      <c r="T372" s="55" t="s">
        <v>64</v>
      </c>
      <c r="U372" s="55">
        <v>302.89999999999998</v>
      </c>
      <c r="V372" s="55">
        <v>2081.1</v>
      </c>
      <c r="W372" s="55">
        <v>2081.1</v>
      </c>
      <c r="X372" s="55">
        <v>0</v>
      </c>
      <c r="Y372" s="55" t="s">
        <v>64</v>
      </c>
      <c r="Z372" s="55" t="s">
        <v>514</v>
      </c>
      <c r="AA372" s="55">
        <v>1</v>
      </c>
      <c r="AB372" s="55">
        <v>0</v>
      </c>
      <c r="AC372" s="55">
        <v>1</v>
      </c>
      <c r="AD372" s="55" t="s">
        <v>63</v>
      </c>
      <c r="AE372" s="55">
        <v>2</v>
      </c>
      <c r="AF372" s="55">
        <v>0</v>
      </c>
      <c r="AG372" s="55">
        <v>0</v>
      </c>
      <c r="AH372" s="55">
        <v>0</v>
      </c>
      <c r="AI372" s="55">
        <v>16</v>
      </c>
      <c r="AJ372" s="56">
        <v>16</v>
      </c>
      <c r="AK372" s="55">
        <v>164</v>
      </c>
      <c r="AL372" s="55">
        <v>90</v>
      </c>
      <c r="AM372" s="55">
        <v>180</v>
      </c>
      <c r="AN372" s="55">
        <v>916</v>
      </c>
      <c r="AO372" s="55">
        <v>916</v>
      </c>
      <c r="AQ372" s="55" t="s">
        <v>64</v>
      </c>
      <c r="AR372" s="55">
        <v>2</v>
      </c>
      <c r="AS372" s="55">
        <v>0</v>
      </c>
      <c r="AT372" s="55">
        <v>100</v>
      </c>
      <c r="AU372" s="55">
        <v>233</v>
      </c>
      <c r="AV372" s="55">
        <v>0</v>
      </c>
    </row>
    <row r="373" spans="1:48" x14ac:dyDescent="0.25">
      <c r="A373" s="55">
        <v>41416</v>
      </c>
      <c r="B373" s="68" t="str">
        <f>VLOOKUP(C373,'[2]SU List with Assignment Master'!$F$2:$G$128,2,FALSE)</f>
        <v>South 6</v>
      </c>
      <c r="C373" s="55" t="s">
        <v>85</v>
      </c>
      <c r="D373" s="55">
        <v>471</v>
      </c>
      <c r="E373" s="55" t="s">
        <v>60</v>
      </c>
      <c r="F373" s="55">
        <v>8</v>
      </c>
      <c r="G373" s="55">
        <v>1128</v>
      </c>
      <c r="H373" s="55">
        <v>194</v>
      </c>
      <c r="I373" s="55">
        <v>15</v>
      </c>
      <c r="J373" s="56">
        <v>1337</v>
      </c>
      <c r="K373" s="59">
        <v>1322</v>
      </c>
      <c r="L373" s="55">
        <v>167.125</v>
      </c>
      <c r="M373" s="59">
        <v>165.3</v>
      </c>
      <c r="N373" s="55">
        <v>6828</v>
      </c>
      <c r="O373" s="55">
        <v>869.05</v>
      </c>
      <c r="P373" s="55">
        <v>0</v>
      </c>
      <c r="Q373" s="55">
        <v>0</v>
      </c>
      <c r="R373" s="55">
        <v>26.74</v>
      </c>
      <c r="S373" s="55" t="s">
        <v>64</v>
      </c>
      <c r="T373" s="55" t="s">
        <v>63</v>
      </c>
      <c r="U373" s="55">
        <v>895.79</v>
      </c>
      <c r="V373" s="55">
        <v>5932.21</v>
      </c>
      <c r="W373" s="55">
        <v>5932.21</v>
      </c>
      <c r="X373" s="55">
        <v>0</v>
      </c>
      <c r="Y373" s="55" t="s">
        <v>64</v>
      </c>
      <c r="Z373" s="55" t="s">
        <v>515</v>
      </c>
      <c r="AA373" s="55">
        <v>1</v>
      </c>
      <c r="AB373" s="55">
        <v>0</v>
      </c>
      <c r="AC373" s="55">
        <v>1</v>
      </c>
      <c r="AD373" s="55" t="s">
        <v>63</v>
      </c>
      <c r="AE373" s="55">
        <v>4</v>
      </c>
      <c r="AF373" s="55">
        <v>0</v>
      </c>
      <c r="AG373" s="55">
        <v>55</v>
      </c>
      <c r="AH373" s="55">
        <v>0</v>
      </c>
      <c r="AI373" s="55">
        <v>15</v>
      </c>
      <c r="AJ373" s="56">
        <v>15</v>
      </c>
      <c r="AK373" s="55">
        <v>164</v>
      </c>
      <c r="AL373" s="55">
        <v>58.5</v>
      </c>
      <c r="AM373" s="55">
        <v>234</v>
      </c>
      <c r="AN373" s="55">
        <v>1194</v>
      </c>
      <c r="AO373" s="55">
        <v>1194</v>
      </c>
      <c r="AQ373" s="55" t="s">
        <v>64</v>
      </c>
      <c r="AR373" s="55">
        <v>9</v>
      </c>
      <c r="AS373" s="55">
        <v>7</v>
      </c>
      <c r="AT373" s="55">
        <v>88.888888888888886</v>
      </c>
      <c r="AU373" s="55">
        <v>148.5556</v>
      </c>
      <c r="AV373" s="55">
        <v>161.1429</v>
      </c>
    </row>
    <row r="374" spans="1:48" x14ac:dyDescent="0.25">
      <c r="A374" s="55">
        <v>41424</v>
      </c>
      <c r="B374" s="68" t="str">
        <f>VLOOKUP(C374,'[2]SU List with Assignment Master'!$F$2:$G$128,2,FALSE)</f>
        <v>South 6</v>
      </c>
      <c r="C374" s="55" t="s">
        <v>85</v>
      </c>
      <c r="D374" s="55">
        <v>471</v>
      </c>
      <c r="E374" s="55" t="s">
        <v>19</v>
      </c>
      <c r="F374" s="55">
        <v>2</v>
      </c>
      <c r="G374" s="55">
        <v>480</v>
      </c>
      <c r="H374" s="55">
        <v>423</v>
      </c>
      <c r="I374" s="55">
        <v>2</v>
      </c>
      <c r="J374" s="56">
        <v>905</v>
      </c>
      <c r="K374" s="59">
        <v>903</v>
      </c>
      <c r="L374" s="55">
        <v>452.5</v>
      </c>
      <c r="M374" s="59">
        <v>451.5</v>
      </c>
      <c r="N374" s="55">
        <v>4647</v>
      </c>
      <c r="O374" s="55">
        <v>588.25</v>
      </c>
      <c r="P374" s="55">
        <v>0</v>
      </c>
      <c r="Q374" s="55">
        <v>0</v>
      </c>
      <c r="R374" s="55">
        <v>0</v>
      </c>
      <c r="S374" s="55" t="s">
        <v>64</v>
      </c>
      <c r="T374" s="55" t="s">
        <v>64</v>
      </c>
      <c r="U374" s="55">
        <v>588.25</v>
      </c>
      <c r="V374" s="55">
        <v>4058.75</v>
      </c>
      <c r="W374" s="55">
        <v>4058.75</v>
      </c>
      <c r="X374" s="55">
        <v>0</v>
      </c>
      <c r="Y374" s="55" t="s">
        <v>64</v>
      </c>
      <c r="Z374" s="55" t="s">
        <v>516</v>
      </c>
      <c r="AA374" s="55">
        <v>1</v>
      </c>
      <c r="AB374" s="55">
        <v>0</v>
      </c>
      <c r="AC374" s="55">
        <v>1</v>
      </c>
      <c r="AD374" s="55" t="s">
        <v>63</v>
      </c>
      <c r="AE374" s="55">
        <v>1</v>
      </c>
      <c r="AF374" s="55">
        <v>0</v>
      </c>
      <c r="AG374" s="55">
        <v>0</v>
      </c>
      <c r="AH374" s="55">
        <v>0</v>
      </c>
      <c r="AI374" s="55">
        <v>0</v>
      </c>
      <c r="AJ374" s="56">
        <v>0</v>
      </c>
      <c r="AK374" s="55">
        <v>11</v>
      </c>
      <c r="AL374" s="55">
        <v>11</v>
      </c>
      <c r="AM374" s="55">
        <v>11</v>
      </c>
      <c r="AN374" s="55">
        <v>56</v>
      </c>
      <c r="AO374" s="55">
        <v>56</v>
      </c>
      <c r="AP374" s="55">
        <v>500</v>
      </c>
      <c r="AQ374" s="55" t="s">
        <v>64</v>
      </c>
      <c r="AR374" s="55">
        <v>3</v>
      </c>
      <c r="AS374" s="55">
        <v>2</v>
      </c>
      <c r="AT374" s="55">
        <v>66.666666666666671</v>
      </c>
      <c r="AU374" s="55">
        <v>301.66669999999999</v>
      </c>
      <c r="AV374" s="55">
        <v>240</v>
      </c>
    </row>
    <row r="375" spans="1:48" x14ac:dyDescent="0.25">
      <c r="A375" s="55">
        <v>41510</v>
      </c>
      <c r="B375" s="68" t="str">
        <f>VLOOKUP(C375,'[2]SU List with Assignment Master'!$F$2:$G$128,2,FALSE)</f>
        <v>South 6</v>
      </c>
      <c r="C375" s="55" t="s">
        <v>85</v>
      </c>
      <c r="D375" s="55">
        <v>471</v>
      </c>
      <c r="E375" s="55" t="s">
        <v>19</v>
      </c>
      <c r="F375" s="55">
        <v>13</v>
      </c>
      <c r="G375" s="55">
        <v>1776</v>
      </c>
      <c r="H375" s="55">
        <v>1695</v>
      </c>
      <c r="I375" s="55">
        <v>39</v>
      </c>
      <c r="J375" s="56">
        <v>3510</v>
      </c>
      <c r="K375" s="59">
        <v>3471</v>
      </c>
      <c r="L375" s="55">
        <v>270</v>
      </c>
      <c r="M375" s="59">
        <v>267</v>
      </c>
      <c r="N375" s="55">
        <v>17973</v>
      </c>
      <c r="O375" s="55">
        <v>2281.5</v>
      </c>
      <c r="P375" s="55">
        <v>0</v>
      </c>
      <c r="Q375" s="55">
        <v>0</v>
      </c>
      <c r="R375" s="55">
        <v>70.2</v>
      </c>
      <c r="S375" s="55" t="s">
        <v>64</v>
      </c>
      <c r="T375" s="55" t="s">
        <v>63</v>
      </c>
      <c r="U375" s="55">
        <v>2351.6999999999998</v>
      </c>
      <c r="V375" s="55">
        <v>15621.3</v>
      </c>
      <c r="W375" s="55">
        <v>15621.3</v>
      </c>
      <c r="X375" s="55">
        <v>0</v>
      </c>
      <c r="Y375" s="55" t="s">
        <v>64</v>
      </c>
      <c r="Z375" s="55" t="s">
        <v>517</v>
      </c>
      <c r="AA375" s="55">
        <v>1</v>
      </c>
      <c r="AB375" s="55">
        <v>0</v>
      </c>
      <c r="AC375" s="55">
        <v>1</v>
      </c>
      <c r="AD375" s="55" t="s">
        <v>63</v>
      </c>
      <c r="AE375" s="55">
        <v>11</v>
      </c>
      <c r="AF375" s="55">
        <v>0</v>
      </c>
      <c r="AG375" s="55">
        <v>276</v>
      </c>
      <c r="AH375" s="55">
        <v>0</v>
      </c>
      <c r="AI375" s="55">
        <v>33</v>
      </c>
      <c r="AJ375" s="56">
        <v>33</v>
      </c>
      <c r="AK375" s="55">
        <v>1287</v>
      </c>
      <c r="AL375" s="55">
        <v>145.0909</v>
      </c>
      <c r="AM375" s="55">
        <v>1596</v>
      </c>
      <c r="AN375" s="55">
        <v>8188</v>
      </c>
      <c r="AO375" s="55">
        <v>8188</v>
      </c>
      <c r="AQ375" s="55" t="s">
        <v>64</v>
      </c>
      <c r="AR375" s="55">
        <v>13</v>
      </c>
      <c r="AS375" s="55">
        <v>11</v>
      </c>
      <c r="AT375" s="55">
        <v>100</v>
      </c>
      <c r="AU375" s="55">
        <v>270</v>
      </c>
      <c r="AV375" s="55">
        <v>161.4545</v>
      </c>
    </row>
    <row r="376" spans="1:48" x14ac:dyDescent="0.25">
      <c r="A376" s="55">
        <v>41525</v>
      </c>
      <c r="B376" s="68" t="str">
        <f>VLOOKUP(C376,'[2]SU List with Assignment Master'!$F$2:$G$128,2,FALSE)</f>
        <v>South 6</v>
      </c>
      <c r="C376" s="55" t="s">
        <v>85</v>
      </c>
      <c r="D376" s="55">
        <v>471</v>
      </c>
      <c r="E376" s="55" t="s">
        <v>60</v>
      </c>
      <c r="F376" s="55">
        <v>8</v>
      </c>
      <c r="G376" s="55">
        <v>1536</v>
      </c>
      <c r="H376" s="55">
        <v>815</v>
      </c>
      <c r="I376" s="55">
        <v>44</v>
      </c>
      <c r="J376" s="56">
        <v>2395</v>
      </c>
      <c r="K376" s="59">
        <v>2351</v>
      </c>
      <c r="L376" s="55">
        <v>299.375</v>
      </c>
      <c r="M376" s="59">
        <v>293.89999999999998</v>
      </c>
      <c r="N376" s="55">
        <v>12262</v>
      </c>
      <c r="O376" s="55">
        <v>1556.75</v>
      </c>
      <c r="P376" s="55">
        <v>0</v>
      </c>
      <c r="Q376" s="55">
        <v>0</v>
      </c>
      <c r="R376" s="55">
        <v>0</v>
      </c>
      <c r="S376" s="55" t="s">
        <v>64</v>
      </c>
      <c r="T376" s="55" t="s">
        <v>64</v>
      </c>
      <c r="U376" s="55">
        <v>1556.75</v>
      </c>
      <c r="V376" s="55">
        <v>10705.25</v>
      </c>
      <c r="W376" s="55">
        <v>10705.25</v>
      </c>
      <c r="X376" s="55">
        <v>0</v>
      </c>
      <c r="Y376" s="55" t="s">
        <v>64</v>
      </c>
      <c r="Z376" s="55" t="s">
        <v>518</v>
      </c>
      <c r="AA376" s="55">
        <v>1</v>
      </c>
      <c r="AB376" s="55">
        <v>0</v>
      </c>
      <c r="AC376" s="55">
        <v>1</v>
      </c>
      <c r="AD376" s="55" t="s">
        <v>63</v>
      </c>
      <c r="AE376" s="55">
        <v>5</v>
      </c>
      <c r="AF376" s="55">
        <v>0</v>
      </c>
      <c r="AG376" s="55">
        <v>69</v>
      </c>
      <c r="AH376" s="55">
        <v>0</v>
      </c>
      <c r="AI376" s="55">
        <v>31</v>
      </c>
      <c r="AJ376" s="56">
        <v>31</v>
      </c>
      <c r="AK376" s="55">
        <v>509</v>
      </c>
      <c r="AL376" s="55">
        <v>121.8</v>
      </c>
      <c r="AM376" s="55">
        <v>609</v>
      </c>
      <c r="AN376" s="55">
        <v>3105</v>
      </c>
      <c r="AO376" s="55">
        <v>3105</v>
      </c>
      <c r="AP376" s="55">
        <v>1497</v>
      </c>
      <c r="AQ376" s="55" t="s">
        <v>64</v>
      </c>
      <c r="AR376" s="55">
        <v>9</v>
      </c>
      <c r="AS376" s="55">
        <v>7</v>
      </c>
      <c r="AT376" s="55">
        <v>88.888888888888886</v>
      </c>
      <c r="AU376" s="55">
        <v>266.11110000000002</v>
      </c>
      <c r="AV376" s="55">
        <v>219.42859999999999</v>
      </c>
    </row>
    <row r="377" spans="1:48" x14ac:dyDescent="0.25">
      <c r="A377" s="55">
        <v>41700</v>
      </c>
      <c r="B377" s="68" t="str">
        <f>VLOOKUP(C377,'[2]SU List with Assignment Master'!$F$2:$G$128,2,FALSE)</f>
        <v>South 6</v>
      </c>
      <c r="C377" s="55" t="s">
        <v>85</v>
      </c>
      <c r="D377" s="55">
        <v>471</v>
      </c>
      <c r="E377" s="55" t="s">
        <v>60</v>
      </c>
      <c r="F377" s="55">
        <v>12</v>
      </c>
      <c r="G377" s="55">
        <v>1344</v>
      </c>
      <c r="H377" s="55">
        <v>939</v>
      </c>
      <c r="I377" s="55">
        <v>10</v>
      </c>
      <c r="J377" s="56">
        <v>2293</v>
      </c>
      <c r="K377" s="59">
        <v>2283</v>
      </c>
      <c r="L377" s="55">
        <v>191.08330000000001</v>
      </c>
      <c r="M377" s="59">
        <v>190.3</v>
      </c>
      <c r="N377" s="55">
        <v>11733</v>
      </c>
      <c r="O377" s="55">
        <v>1490.45</v>
      </c>
      <c r="P377" s="55">
        <v>0</v>
      </c>
      <c r="Q377" s="55">
        <v>0</v>
      </c>
      <c r="R377" s="55">
        <v>45.86</v>
      </c>
      <c r="S377" s="55" t="s">
        <v>64</v>
      </c>
      <c r="T377" s="55" t="s">
        <v>63</v>
      </c>
      <c r="U377" s="55">
        <v>1536.31</v>
      </c>
      <c r="V377" s="55">
        <v>10196.69</v>
      </c>
      <c r="W377" s="55">
        <v>10196.69</v>
      </c>
      <c r="X377" s="55">
        <v>0</v>
      </c>
      <c r="Y377" s="55" t="s">
        <v>64</v>
      </c>
      <c r="Z377" s="55" t="s">
        <v>519</v>
      </c>
      <c r="AA377" s="55">
        <v>1</v>
      </c>
      <c r="AB377" s="55">
        <v>0</v>
      </c>
      <c r="AC377" s="55">
        <v>1</v>
      </c>
      <c r="AD377" s="55" t="s">
        <v>63</v>
      </c>
      <c r="AE377" s="55">
        <v>10</v>
      </c>
      <c r="AF377" s="55">
        <v>0</v>
      </c>
      <c r="AG377" s="55">
        <v>98</v>
      </c>
      <c r="AH377" s="55">
        <v>0</v>
      </c>
      <c r="AI377" s="55">
        <v>10</v>
      </c>
      <c r="AJ377" s="56">
        <v>10</v>
      </c>
      <c r="AK377" s="55">
        <v>647</v>
      </c>
      <c r="AL377" s="55">
        <v>75.5</v>
      </c>
      <c r="AM377" s="55">
        <v>755</v>
      </c>
      <c r="AN377" s="55">
        <v>3855</v>
      </c>
      <c r="AO377" s="55">
        <v>3855</v>
      </c>
      <c r="AQ377" s="55" t="s">
        <v>64</v>
      </c>
      <c r="AR377" s="55">
        <v>12</v>
      </c>
      <c r="AS377" s="55">
        <v>12</v>
      </c>
      <c r="AT377" s="55">
        <v>100</v>
      </c>
      <c r="AU377" s="55">
        <v>191.08330000000001</v>
      </c>
      <c r="AV377" s="55">
        <v>112</v>
      </c>
    </row>
    <row r="378" spans="1:48" x14ac:dyDescent="0.25">
      <c r="A378" s="55">
        <v>41701</v>
      </c>
      <c r="B378" s="68" t="str">
        <f>VLOOKUP(C378,'[2]SU List with Assignment Master'!$F$2:$G$128,2,FALSE)</f>
        <v>South 6</v>
      </c>
      <c r="C378" s="55" t="s">
        <v>85</v>
      </c>
      <c r="D378" s="55">
        <v>471</v>
      </c>
      <c r="E378" s="55" t="s">
        <v>60</v>
      </c>
      <c r="F378" s="55">
        <v>12</v>
      </c>
      <c r="G378" s="55">
        <v>2268</v>
      </c>
      <c r="H378" s="55">
        <v>1328</v>
      </c>
      <c r="I378" s="55">
        <v>27</v>
      </c>
      <c r="J378" s="56">
        <v>3623</v>
      </c>
      <c r="K378" s="59">
        <v>3596</v>
      </c>
      <c r="L378" s="55">
        <v>301.91669999999999</v>
      </c>
      <c r="M378" s="59">
        <v>299.7</v>
      </c>
      <c r="N378" s="55">
        <v>18556</v>
      </c>
      <c r="O378" s="55">
        <v>2354.9499999999998</v>
      </c>
      <c r="P378" s="55">
        <v>0</v>
      </c>
      <c r="Q378" s="55">
        <v>0</v>
      </c>
      <c r="R378" s="55">
        <v>72.459999999999994</v>
      </c>
      <c r="S378" s="55" t="s">
        <v>64</v>
      </c>
      <c r="T378" s="55" t="s">
        <v>63</v>
      </c>
      <c r="U378" s="55">
        <v>2427.41</v>
      </c>
      <c r="V378" s="55">
        <v>16128.59</v>
      </c>
      <c r="W378" s="55">
        <v>16128.59</v>
      </c>
      <c r="X378" s="55">
        <v>0</v>
      </c>
      <c r="Y378" s="55" t="s">
        <v>64</v>
      </c>
      <c r="Z378" s="55" t="s">
        <v>520</v>
      </c>
      <c r="AA378" s="55">
        <v>1</v>
      </c>
      <c r="AB378" s="55">
        <v>0</v>
      </c>
      <c r="AC378" s="55">
        <v>1</v>
      </c>
      <c r="AD378" s="55" t="s">
        <v>63</v>
      </c>
      <c r="AE378" s="55">
        <v>10</v>
      </c>
      <c r="AF378" s="55">
        <v>0</v>
      </c>
      <c r="AG378" s="55">
        <v>107</v>
      </c>
      <c r="AH378" s="55">
        <v>0</v>
      </c>
      <c r="AI378" s="55">
        <v>25</v>
      </c>
      <c r="AJ378" s="56">
        <v>25</v>
      </c>
      <c r="AK378" s="55">
        <v>1081</v>
      </c>
      <c r="AL378" s="55">
        <v>121.3</v>
      </c>
      <c r="AM378" s="55">
        <v>1213</v>
      </c>
      <c r="AN378" s="55">
        <v>6191</v>
      </c>
      <c r="AO378" s="55">
        <v>6191</v>
      </c>
      <c r="AQ378" s="55" t="s">
        <v>64</v>
      </c>
      <c r="AR378" s="55">
        <v>13</v>
      </c>
      <c r="AS378" s="55">
        <v>12</v>
      </c>
      <c r="AT378" s="55">
        <v>92.307692307692307</v>
      </c>
      <c r="AU378" s="55">
        <v>278.69229999999999</v>
      </c>
      <c r="AV378" s="55">
        <v>189</v>
      </c>
    </row>
    <row r="379" spans="1:48" x14ac:dyDescent="0.25">
      <c r="A379" s="55">
        <v>41702</v>
      </c>
      <c r="B379" s="68" t="str">
        <f>VLOOKUP(C379,'[2]SU List with Assignment Master'!$F$2:$G$128,2,FALSE)</f>
        <v>South 6</v>
      </c>
      <c r="C379" s="55" t="s">
        <v>85</v>
      </c>
      <c r="D379" s="55">
        <v>471</v>
      </c>
      <c r="E379" s="55" t="s">
        <v>22</v>
      </c>
      <c r="F379" s="55">
        <v>5</v>
      </c>
      <c r="G379" s="55">
        <v>756</v>
      </c>
      <c r="H379" s="55">
        <v>305</v>
      </c>
      <c r="I379" s="55">
        <v>9</v>
      </c>
      <c r="J379" s="56">
        <v>1070</v>
      </c>
      <c r="K379" s="59">
        <v>1061</v>
      </c>
      <c r="L379" s="55">
        <v>214</v>
      </c>
      <c r="M379" s="59">
        <v>212.2</v>
      </c>
      <c r="N379" s="55">
        <v>5540</v>
      </c>
      <c r="O379" s="55">
        <v>695.5</v>
      </c>
      <c r="P379" s="55">
        <v>0</v>
      </c>
      <c r="Q379" s="55">
        <v>0</v>
      </c>
      <c r="R379" s="55">
        <v>0</v>
      </c>
      <c r="S379" s="55" t="s">
        <v>64</v>
      </c>
      <c r="T379" s="55" t="s">
        <v>64</v>
      </c>
      <c r="U379" s="55">
        <v>695.5</v>
      </c>
      <c r="V379" s="55">
        <v>4844.5</v>
      </c>
      <c r="W379" s="55">
        <v>4844.5</v>
      </c>
      <c r="X379" s="55">
        <v>0</v>
      </c>
      <c r="Y379" s="55" t="s">
        <v>64</v>
      </c>
      <c r="Z379" s="55" t="s">
        <v>521</v>
      </c>
      <c r="AA379" s="55">
        <v>1</v>
      </c>
      <c r="AB379" s="55">
        <v>0</v>
      </c>
      <c r="AC379" s="55">
        <v>1</v>
      </c>
      <c r="AD379" s="55" t="s">
        <v>63</v>
      </c>
      <c r="AE379" s="55">
        <v>5</v>
      </c>
      <c r="AF379" s="55">
        <v>0</v>
      </c>
      <c r="AG379" s="55">
        <v>197</v>
      </c>
      <c r="AH379" s="55">
        <v>0</v>
      </c>
      <c r="AI379" s="55">
        <v>9</v>
      </c>
      <c r="AJ379" s="56">
        <v>9</v>
      </c>
      <c r="AK379" s="55">
        <v>226</v>
      </c>
      <c r="AL379" s="55">
        <v>86.4</v>
      </c>
      <c r="AM379" s="55">
        <v>432</v>
      </c>
      <c r="AN379" s="55">
        <v>2206</v>
      </c>
      <c r="AO379" s="55">
        <v>2206</v>
      </c>
      <c r="AQ379" s="55" t="s">
        <v>64</v>
      </c>
      <c r="AR379" s="55">
        <v>9</v>
      </c>
      <c r="AS379" s="55">
        <v>5</v>
      </c>
      <c r="AT379" s="55">
        <v>55.555555555555557</v>
      </c>
      <c r="AU379" s="55">
        <v>118.88890000000001</v>
      </c>
      <c r="AV379" s="55">
        <v>151.19999999999999</v>
      </c>
    </row>
    <row r="380" spans="1:48" x14ac:dyDescent="0.25">
      <c r="A380" s="55">
        <v>41801</v>
      </c>
      <c r="B380" s="68" t="str">
        <f>VLOOKUP(C380,'[2]SU List with Assignment Master'!$F$2:$G$128,2,FALSE)</f>
        <v>South 6</v>
      </c>
      <c r="C380" s="55" t="s">
        <v>85</v>
      </c>
      <c r="D380" s="55">
        <v>471</v>
      </c>
      <c r="E380" s="55" t="s">
        <v>22</v>
      </c>
      <c r="F380" s="55">
        <v>7</v>
      </c>
      <c r="G380" s="55">
        <v>0</v>
      </c>
      <c r="H380" s="55">
        <v>1667</v>
      </c>
      <c r="I380" s="55">
        <v>64</v>
      </c>
      <c r="J380" s="56">
        <v>1731</v>
      </c>
      <c r="K380" s="59">
        <v>1667</v>
      </c>
      <c r="L380" s="55">
        <v>247.28569999999999</v>
      </c>
      <c r="M380" s="59">
        <v>238.1</v>
      </c>
      <c r="N380" s="55">
        <v>8883</v>
      </c>
      <c r="O380" s="55">
        <v>1125.1500000000001</v>
      </c>
      <c r="P380" s="55">
        <v>0</v>
      </c>
      <c r="Q380" s="55">
        <v>0</v>
      </c>
      <c r="R380" s="55">
        <v>0</v>
      </c>
      <c r="S380" s="55" t="s">
        <v>64</v>
      </c>
      <c r="T380" s="55" t="s">
        <v>64</v>
      </c>
      <c r="U380" s="55">
        <v>1125.1500000000001</v>
      </c>
      <c r="V380" s="55">
        <v>7757.85</v>
      </c>
      <c r="W380" s="55">
        <v>7757.85</v>
      </c>
      <c r="X380" s="55">
        <v>0</v>
      </c>
      <c r="Y380" s="55" t="s">
        <v>64</v>
      </c>
      <c r="Z380" s="55" t="s">
        <v>522</v>
      </c>
      <c r="AA380" s="55">
        <v>1</v>
      </c>
      <c r="AB380" s="55">
        <v>0</v>
      </c>
      <c r="AC380" s="55">
        <v>1</v>
      </c>
      <c r="AD380" s="55" t="s">
        <v>63</v>
      </c>
      <c r="AE380" s="55">
        <v>7</v>
      </c>
      <c r="AF380" s="55">
        <v>0</v>
      </c>
      <c r="AG380" s="55">
        <v>126</v>
      </c>
      <c r="AH380" s="55">
        <v>0</v>
      </c>
      <c r="AI380" s="55">
        <v>64</v>
      </c>
      <c r="AJ380" s="56">
        <v>64</v>
      </c>
      <c r="AK380" s="55">
        <v>504</v>
      </c>
      <c r="AL380" s="55">
        <v>99.142899999999997</v>
      </c>
      <c r="AM380" s="55">
        <v>694</v>
      </c>
      <c r="AN380" s="55">
        <v>3550</v>
      </c>
      <c r="AO380" s="55">
        <v>3550</v>
      </c>
      <c r="AP380" s="55">
        <v>1000</v>
      </c>
      <c r="AQ380" s="55" t="s">
        <v>64</v>
      </c>
      <c r="AR380" s="55">
        <v>8</v>
      </c>
      <c r="AS380" s="55">
        <v>0</v>
      </c>
      <c r="AT380" s="55">
        <v>87.5</v>
      </c>
      <c r="AU380" s="55">
        <v>216.375</v>
      </c>
      <c r="AV380" s="55">
        <v>0</v>
      </c>
    </row>
    <row r="381" spans="1:48" x14ac:dyDescent="0.25">
      <c r="A381" s="55">
        <v>50604</v>
      </c>
      <c r="B381" s="68" t="str">
        <f>VLOOKUP(C381,'[2]SU List with Assignment Master'!$F$2:$G$128,2,FALSE)</f>
        <v>South 6</v>
      </c>
      <c r="C381" s="55" t="s">
        <v>85</v>
      </c>
      <c r="D381" s="55">
        <v>471</v>
      </c>
      <c r="E381" s="55" t="s">
        <v>24</v>
      </c>
      <c r="F381" s="55">
        <v>0</v>
      </c>
      <c r="G381" s="55">
        <v>0</v>
      </c>
      <c r="H381" s="55">
        <v>0</v>
      </c>
      <c r="I381" s="55">
        <v>0</v>
      </c>
      <c r="J381" s="56">
        <v>0</v>
      </c>
      <c r="K381" s="59">
        <v>0</v>
      </c>
      <c r="L381" s="55">
        <v>0</v>
      </c>
      <c r="M381" s="59" t="e">
        <v>#DIV/0!</v>
      </c>
      <c r="N381" s="55">
        <v>0</v>
      </c>
      <c r="O381" s="55">
        <v>0</v>
      </c>
      <c r="P381" s="55">
        <v>0</v>
      </c>
      <c r="Q381" s="55">
        <v>0</v>
      </c>
      <c r="R381" s="55">
        <v>0</v>
      </c>
      <c r="S381" s="55" t="s">
        <v>64</v>
      </c>
      <c r="T381" s="55" t="s">
        <v>64</v>
      </c>
      <c r="U381" s="55">
        <v>0</v>
      </c>
      <c r="V381" s="55">
        <v>0</v>
      </c>
      <c r="W381" s="55">
        <v>0</v>
      </c>
      <c r="X381" s="55">
        <v>0</v>
      </c>
      <c r="Y381" s="55" t="s">
        <v>64</v>
      </c>
      <c r="Z381" s="55" t="s">
        <v>523</v>
      </c>
      <c r="AA381" s="55">
        <v>0</v>
      </c>
      <c r="AB381" s="55">
        <v>1</v>
      </c>
      <c r="AC381" s="55">
        <v>1</v>
      </c>
      <c r="AD381" s="55" t="s">
        <v>63</v>
      </c>
      <c r="AE381" s="55">
        <v>0</v>
      </c>
      <c r="AF381" s="55">
        <v>0</v>
      </c>
      <c r="AG381" s="55">
        <v>0</v>
      </c>
      <c r="AH381" s="55">
        <v>0</v>
      </c>
      <c r="AI381" s="55">
        <v>0</v>
      </c>
      <c r="AJ381" s="56">
        <v>0</v>
      </c>
      <c r="AK381" s="55">
        <v>0</v>
      </c>
      <c r="AL381" s="55">
        <v>0</v>
      </c>
      <c r="AM381" s="55">
        <v>0</v>
      </c>
      <c r="AN381" s="55">
        <v>0</v>
      </c>
      <c r="AO381" s="55">
        <v>0</v>
      </c>
      <c r="AQ381" s="55" t="s">
        <v>64</v>
      </c>
      <c r="AR381" s="55">
        <v>3</v>
      </c>
      <c r="AS381" s="55">
        <v>0</v>
      </c>
      <c r="AT381" s="55">
        <v>0</v>
      </c>
      <c r="AU381" s="55">
        <v>0</v>
      </c>
      <c r="AV381" s="55">
        <v>0</v>
      </c>
    </row>
    <row r="382" spans="1:48" x14ac:dyDescent="0.25">
      <c r="A382" s="55">
        <v>90471</v>
      </c>
      <c r="B382" s="68" t="str">
        <f>VLOOKUP(C382,'[2]SU List with Assignment Master'!$F$2:$G$128,2,FALSE)</f>
        <v>South 6</v>
      </c>
      <c r="C382" s="55" t="s">
        <v>85</v>
      </c>
      <c r="D382" s="55">
        <v>471</v>
      </c>
      <c r="E382" s="55" t="s">
        <v>202</v>
      </c>
      <c r="F382" s="55">
        <v>1</v>
      </c>
      <c r="G382" s="55">
        <v>432</v>
      </c>
      <c r="H382" s="55">
        <v>348</v>
      </c>
      <c r="I382" s="55">
        <v>0</v>
      </c>
      <c r="J382" s="56">
        <v>780</v>
      </c>
      <c r="K382" s="59">
        <v>780</v>
      </c>
      <c r="L382" s="55">
        <v>780</v>
      </c>
      <c r="M382" s="59">
        <v>780</v>
      </c>
      <c r="N382" s="55">
        <v>3972</v>
      </c>
      <c r="O382" s="55">
        <v>507</v>
      </c>
      <c r="P382" s="55">
        <v>0</v>
      </c>
      <c r="Q382" s="55">
        <v>0</v>
      </c>
      <c r="R382" s="55">
        <v>-507</v>
      </c>
      <c r="S382" s="55" t="s">
        <v>63</v>
      </c>
      <c r="T382" s="55" t="s">
        <v>64</v>
      </c>
      <c r="U382" s="55">
        <v>0</v>
      </c>
      <c r="V382" s="55">
        <v>3972</v>
      </c>
      <c r="W382" s="55">
        <v>3972</v>
      </c>
      <c r="X382" s="55">
        <v>0</v>
      </c>
      <c r="Y382" s="55" t="s">
        <v>64</v>
      </c>
      <c r="Z382" s="55" t="s">
        <v>511</v>
      </c>
      <c r="AA382" s="55">
        <v>1</v>
      </c>
      <c r="AB382" s="55">
        <v>0</v>
      </c>
      <c r="AC382" s="55">
        <v>1</v>
      </c>
      <c r="AD382" s="55" t="s">
        <v>63</v>
      </c>
      <c r="AE382" s="55">
        <v>1</v>
      </c>
      <c r="AF382" s="55">
        <v>0</v>
      </c>
      <c r="AG382" s="55">
        <v>0</v>
      </c>
      <c r="AH382" s="55">
        <v>0</v>
      </c>
      <c r="AI382" s="55">
        <v>0</v>
      </c>
      <c r="AJ382" s="56">
        <v>0</v>
      </c>
      <c r="AK382" s="55">
        <v>199</v>
      </c>
      <c r="AL382" s="55">
        <v>199</v>
      </c>
      <c r="AM382" s="55">
        <v>199</v>
      </c>
      <c r="AN382" s="55">
        <v>1013</v>
      </c>
      <c r="AO382" s="55">
        <v>1013</v>
      </c>
      <c r="AQ382" s="55" t="s">
        <v>64</v>
      </c>
      <c r="AR382" s="55">
        <v>2</v>
      </c>
      <c r="AS382" s="55">
        <v>1</v>
      </c>
      <c r="AT382" s="55">
        <v>50</v>
      </c>
      <c r="AU382" s="55">
        <v>390</v>
      </c>
      <c r="AV382" s="55">
        <v>432</v>
      </c>
    </row>
    <row r="383" spans="1:48" x14ac:dyDescent="0.25">
      <c r="A383" s="55">
        <v>40085</v>
      </c>
      <c r="B383" s="68" t="str">
        <f>VLOOKUP(C383,'[2]SU List with Assignment Master'!$F$2:$G$128,2,FALSE)</f>
        <v>South 4</v>
      </c>
      <c r="C383" s="55" t="s">
        <v>84</v>
      </c>
      <c r="D383" s="55">
        <v>464</v>
      </c>
      <c r="E383" s="55" t="s">
        <v>21</v>
      </c>
      <c r="F383" s="55">
        <v>2</v>
      </c>
      <c r="G383" s="55">
        <v>156</v>
      </c>
      <c r="H383" s="55">
        <v>55</v>
      </c>
      <c r="I383" s="55">
        <v>0</v>
      </c>
      <c r="J383" s="56">
        <v>211</v>
      </c>
      <c r="K383" s="59">
        <v>211</v>
      </c>
      <c r="L383" s="55">
        <v>105.5</v>
      </c>
      <c r="M383" s="59">
        <v>105.5</v>
      </c>
      <c r="N383" s="55">
        <v>1071</v>
      </c>
      <c r="O383" s="55">
        <v>137.15</v>
      </c>
      <c r="P383" s="55">
        <v>0</v>
      </c>
      <c r="Q383" s="55">
        <v>0</v>
      </c>
      <c r="R383" s="55">
        <v>0</v>
      </c>
      <c r="S383" s="55" t="s">
        <v>64</v>
      </c>
      <c r="T383" s="55" t="s">
        <v>64</v>
      </c>
      <c r="U383" s="55">
        <v>137.15</v>
      </c>
      <c r="V383" s="55">
        <v>933.85</v>
      </c>
      <c r="W383" s="55">
        <v>933.85</v>
      </c>
      <c r="X383" s="55">
        <v>0</v>
      </c>
      <c r="Y383" s="55" t="s">
        <v>64</v>
      </c>
      <c r="Z383" s="55" t="s">
        <v>524</v>
      </c>
      <c r="AA383" s="55">
        <v>1</v>
      </c>
      <c r="AB383" s="55">
        <v>0</v>
      </c>
      <c r="AC383" s="55">
        <v>1</v>
      </c>
      <c r="AD383" s="55" t="s">
        <v>63</v>
      </c>
      <c r="AE383" s="55">
        <v>0</v>
      </c>
      <c r="AF383" s="55">
        <v>0</v>
      </c>
      <c r="AG383" s="55">
        <v>0</v>
      </c>
      <c r="AH383" s="55">
        <v>0</v>
      </c>
      <c r="AI383" s="55">
        <v>0</v>
      </c>
      <c r="AJ383" s="56">
        <v>0</v>
      </c>
      <c r="AK383" s="55">
        <v>0</v>
      </c>
      <c r="AL383" s="55">
        <v>0</v>
      </c>
      <c r="AM383" s="55">
        <v>0</v>
      </c>
      <c r="AN383" s="55">
        <v>0</v>
      </c>
      <c r="AO383" s="55">
        <v>0</v>
      </c>
      <c r="AQ383" s="55" t="s">
        <v>64</v>
      </c>
      <c r="AR383" s="55">
        <v>2</v>
      </c>
      <c r="AS383" s="55">
        <v>2</v>
      </c>
      <c r="AT383" s="55">
        <v>100</v>
      </c>
      <c r="AU383" s="55">
        <v>105.5</v>
      </c>
      <c r="AV383" s="55">
        <v>78</v>
      </c>
    </row>
    <row r="384" spans="1:48" x14ac:dyDescent="0.25">
      <c r="A384" s="55">
        <v>40226</v>
      </c>
      <c r="B384" s="68" t="str">
        <f>VLOOKUP(C384,'[2]SU List with Assignment Master'!$F$2:$G$128,2,FALSE)</f>
        <v>South 4</v>
      </c>
      <c r="C384" s="55" t="s">
        <v>84</v>
      </c>
      <c r="D384" s="55">
        <v>464</v>
      </c>
      <c r="E384" s="55" t="s">
        <v>18</v>
      </c>
      <c r="F384" s="55">
        <v>2</v>
      </c>
      <c r="G384" s="55">
        <v>12</v>
      </c>
      <c r="H384" s="55">
        <v>43</v>
      </c>
      <c r="I384" s="55">
        <v>0</v>
      </c>
      <c r="J384" s="56">
        <v>55</v>
      </c>
      <c r="K384" s="59">
        <v>55</v>
      </c>
      <c r="L384" s="55">
        <v>27.5</v>
      </c>
      <c r="M384" s="59">
        <v>27.5</v>
      </c>
      <c r="N384" s="55">
        <v>280</v>
      </c>
      <c r="O384" s="55">
        <v>35.75</v>
      </c>
      <c r="P384" s="55">
        <v>0</v>
      </c>
      <c r="Q384" s="55">
        <v>0</v>
      </c>
      <c r="R384" s="55">
        <v>0</v>
      </c>
      <c r="S384" s="55" t="s">
        <v>64</v>
      </c>
      <c r="T384" s="55" t="s">
        <v>64</v>
      </c>
      <c r="U384" s="55">
        <v>35.75</v>
      </c>
      <c r="V384" s="55">
        <v>244.25</v>
      </c>
      <c r="W384" s="55">
        <v>244.25</v>
      </c>
      <c r="X384" s="55">
        <v>0</v>
      </c>
      <c r="Y384" s="55" t="s">
        <v>64</v>
      </c>
      <c r="Z384" s="55" t="s">
        <v>525</v>
      </c>
      <c r="AA384" s="55">
        <v>1</v>
      </c>
      <c r="AB384" s="55">
        <v>0</v>
      </c>
      <c r="AC384" s="55">
        <v>1</v>
      </c>
      <c r="AD384" s="55" t="s">
        <v>63</v>
      </c>
      <c r="AE384" s="55">
        <v>0</v>
      </c>
      <c r="AF384" s="55">
        <v>0</v>
      </c>
      <c r="AG384" s="55">
        <v>0</v>
      </c>
      <c r="AH384" s="55">
        <v>0</v>
      </c>
      <c r="AI384" s="55">
        <v>0</v>
      </c>
      <c r="AJ384" s="56">
        <v>0</v>
      </c>
      <c r="AK384" s="55">
        <v>0</v>
      </c>
      <c r="AL384" s="55">
        <v>0</v>
      </c>
      <c r="AM384" s="55">
        <v>0</v>
      </c>
      <c r="AN384" s="55">
        <v>0</v>
      </c>
      <c r="AO384" s="55">
        <v>0</v>
      </c>
      <c r="AQ384" s="55" t="s">
        <v>64</v>
      </c>
      <c r="AR384" s="55">
        <v>2</v>
      </c>
      <c r="AS384" s="55">
        <v>1</v>
      </c>
      <c r="AT384" s="55">
        <v>100</v>
      </c>
      <c r="AU384" s="55">
        <v>27.5</v>
      </c>
      <c r="AV384" s="55">
        <v>12</v>
      </c>
    </row>
    <row r="385" spans="1:48" x14ac:dyDescent="0.25">
      <c r="A385" s="55">
        <v>40614</v>
      </c>
      <c r="B385" s="68" t="str">
        <f>VLOOKUP(C385,'[2]SU List with Assignment Master'!$F$2:$G$128,2,FALSE)</f>
        <v>South 4</v>
      </c>
      <c r="C385" s="55" t="s">
        <v>84</v>
      </c>
      <c r="D385" s="55">
        <v>464</v>
      </c>
      <c r="E385" s="55" t="s">
        <v>18</v>
      </c>
      <c r="F385" s="55">
        <v>4</v>
      </c>
      <c r="G385" s="55">
        <v>864</v>
      </c>
      <c r="H385" s="55">
        <v>667</v>
      </c>
      <c r="I385" s="55">
        <v>0</v>
      </c>
      <c r="J385" s="56">
        <v>1531</v>
      </c>
      <c r="K385" s="59">
        <v>1531</v>
      </c>
      <c r="L385" s="55">
        <v>382.75</v>
      </c>
      <c r="M385" s="59">
        <v>382.8</v>
      </c>
      <c r="N385" s="55">
        <v>7816</v>
      </c>
      <c r="O385" s="55">
        <v>995.15</v>
      </c>
      <c r="P385" s="55">
        <v>0</v>
      </c>
      <c r="Q385" s="55">
        <v>0</v>
      </c>
      <c r="R385" s="55">
        <v>0</v>
      </c>
      <c r="S385" s="55" t="s">
        <v>64</v>
      </c>
      <c r="T385" s="55" t="s">
        <v>64</v>
      </c>
      <c r="U385" s="55">
        <v>995.15</v>
      </c>
      <c r="V385" s="55">
        <v>6820.85</v>
      </c>
      <c r="W385" s="55">
        <v>6820.85</v>
      </c>
      <c r="X385" s="55">
        <v>0</v>
      </c>
      <c r="Y385" s="55" t="s">
        <v>64</v>
      </c>
      <c r="Z385" s="55" t="s">
        <v>526</v>
      </c>
      <c r="AA385" s="55">
        <v>1</v>
      </c>
      <c r="AB385" s="55">
        <v>0</v>
      </c>
      <c r="AC385" s="55">
        <v>1</v>
      </c>
      <c r="AD385" s="55" t="s">
        <v>63</v>
      </c>
      <c r="AE385" s="55">
        <v>1</v>
      </c>
      <c r="AF385" s="55">
        <v>0</v>
      </c>
      <c r="AG385" s="55">
        <v>17</v>
      </c>
      <c r="AH385" s="55">
        <v>0</v>
      </c>
      <c r="AI385" s="55">
        <v>0</v>
      </c>
      <c r="AJ385" s="56">
        <v>0</v>
      </c>
      <c r="AK385" s="55">
        <v>10</v>
      </c>
      <c r="AL385" s="55">
        <v>27</v>
      </c>
      <c r="AM385" s="55">
        <v>27</v>
      </c>
      <c r="AN385" s="55">
        <v>137</v>
      </c>
      <c r="AO385" s="55">
        <v>137</v>
      </c>
      <c r="AQ385" s="55" t="s">
        <v>64</v>
      </c>
      <c r="AR385" s="55">
        <v>4</v>
      </c>
      <c r="AS385" s="55">
        <v>3</v>
      </c>
      <c r="AT385" s="55">
        <v>100</v>
      </c>
      <c r="AU385" s="55">
        <v>382.75</v>
      </c>
      <c r="AV385" s="55">
        <v>288</v>
      </c>
    </row>
    <row r="386" spans="1:48" x14ac:dyDescent="0.25">
      <c r="A386" s="55">
        <v>50661</v>
      </c>
      <c r="B386" s="68" t="str">
        <f>VLOOKUP(C386,'[2]SU List with Assignment Master'!$F$2:$G$128,2,FALSE)</f>
        <v>South 4</v>
      </c>
      <c r="C386" s="55" t="s">
        <v>84</v>
      </c>
      <c r="D386" s="55">
        <v>464</v>
      </c>
      <c r="E386" s="55" t="s">
        <v>60</v>
      </c>
      <c r="F386" s="55">
        <v>6</v>
      </c>
      <c r="G386" s="55">
        <v>1080</v>
      </c>
      <c r="H386" s="55">
        <v>995</v>
      </c>
      <c r="I386" s="55">
        <v>11</v>
      </c>
      <c r="J386" s="56">
        <v>2086</v>
      </c>
      <c r="K386" s="59">
        <v>2075</v>
      </c>
      <c r="L386" s="55">
        <v>347.66669999999999</v>
      </c>
      <c r="M386" s="59">
        <v>345.8</v>
      </c>
      <c r="N386" s="55">
        <v>10690</v>
      </c>
      <c r="O386" s="55">
        <v>1355.9</v>
      </c>
      <c r="P386" s="55">
        <v>0</v>
      </c>
      <c r="Q386" s="55">
        <v>0</v>
      </c>
      <c r="R386" s="55">
        <v>41.72</v>
      </c>
      <c r="S386" s="55" t="s">
        <v>64</v>
      </c>
      <c r="T386" s="55" t="s">
        <v>63</v>
      </c>
      <c r="U386" s="55">
        <v>1397.62</v>
      </c>
      <c r="V386" s="55">
        <v>9292.3799999999992</v>
      </c>
      <c r="W386" s="55">
        <v>9292.3799999999992</v>
      </c>
      <c r="X386" s="55">
        <v>0</v>
      </c>
      <c r="Y386" s="55" t="s">
        <v>64</v>
      </c>
      <c r="Z386" s="55" t="s">
        <v>527</v>
      </c>
      <c r="AA386" s="55">
        <v>1</v>
      </c>
      <c r="AB386" s="55">
        <v>0</v>
      </c>
      <c r="AC386" s="55">
        <v>1</v>
      </c>
      <c r="AD386" s="55" t="s">
        <v>63</v>
      </c>
      <c r="AE386" s="55">
        <v>4</v>
      </c>
      <c r="AF386" s="55">
        <v>0</v>
      </c>
      <c r="AG386" s="55">
        <v>139</v>
      </c>
      <c r="AH386" s="55">
        <v>0</v>
      </c>
      <c r="AI386" s="55">
        <v>11</v>
      </c>
      <c r="AJ386" s="56">
        <v>11</v>
      </c>
      <c r="AK386" s="55">
        <v>439</v>
      </c>
      <c r="AL386" s="55">
        <v>147.25</v>
      </c>
      <c r="AM386" s="55">
        <v>589</v>
      </c>
      <c r="AN386" s="55">
        <v>3002</v>
      </c>
      <c r="AO386" s="55">
        <v>3002</v>
      </c>
      <c r="AQ386" s="55" t="s">
        <v>64</v>
      </c>
      <c r="AR386" s="55">
        <v>7</v>
      </c>
      <c r="AS386" s="55">
        <v>5</v>
      </c>
      <c r="AT386" s="55">
        <v>85.714285714285708</v>
      </c>
      <c r="AU386" s="55">
        <v>298</v>
      </c>
      <c r="AV386" s="55">
        <v>216</v>
      </c>
    </row>
    <row r="387" spans="1:48" x14ac:dyDescent="0.25">
      <c r="A387" s="55">
        <v>51016</v>
      </c>
      <c r="B387" s="68" t="str">
        <f>VLOOKUP(C387,'[2]SU List with Assignment Master'!$F$2:$G$128,2,FALSE)</f>
        <v>South 4</v>
      </c>
      <c r="C387" s="55" t="s">
        <v>84</v>
      </c>
      <c r="D387" s="55">
        <v>464</v>
      </c>
      <c r="E387" s="55" t="s">
        <v>22</v>
      </c>
      <c r="F387" s="55">
        <v>8</v>
      </c>
      <c r="G387" s="55">
        <v>972</v>
      </c>
      <c r="H387" s="55">
        <v>1215</v>
      </c>
      <c r="I387" s="55">
        <v>26</v>
      </c>
      <c r="J387" s="56">
        <v>2213</v>
      </c>
      <c r="K387" s="59">
        <v>2187</v>
      </c>
      <c r="L387" s="55">
        <v>276.625</v>
      </c>
      <c r="M387" s="59">
        <v>273.39999999999998</v>
      </c>
      <c r="N387" s="55">
        <v>11373</v>
      </c>
      <c r="O387" s="55">
        <v>1438.45</v>
      </c>
      <c r="P387" s="55">
        <v>0</v>
      </c>
      <c r="Q387" s="55">
        <v>0</v>
      </c>
      <c r="R387" s="55">
        <v>44.26</v>
      </c>
      <c r="S387" s="55" t="s">
        <v>64</v>
      </c>
      <c r="T387" s="55" t="s">
        <v>63</v>
      </c>
      <c r="U387" s="55">
        <v>1482.71</v>
      </c>
      <c r="V387" s="55">
        <v>9890.2900000000009</v>
      </c>
      <c r="W387" s="55">
        <v>9890.2900000000009</v>
      </c>
      <c r="X387" s="55">
        <v>0</v>
      </c>
      <c r="Y387" s="55" t="s">
        <v>64</v>
      </c>
      <c r="Z387" s="55" t="s">
        <v>528</v>
      </c>
      <c r="AA387" s="55">
        <v>1</v>
      </c>
      <c r="AB387" s="55">
        <v>0</v>
      </c>
      <c r="AC387" s="55">
        <v>1</v>
      </c>
      <c r="AD387" s="55" t="s">
        <v>63</v>
      </c>
      <c r="AE387" s="55">
        <v>6</v>
      </c>
      <c r="AF387" s="55">
        <v>0</v>
      </c>
      <c r="AG387" s="55">
        <v>126</v>
      </c>
      <c r="AH387" s="55">
        <v>0</v>
      </c>
      <c r="AI387" s="55">
        <v>26</v>
      </c>
      <c r="AJ387" s="56">
        <v>26</v>
      </c>
      <c r="AK387" s="55">
        <v>484</v>
      </c>
      <c r="AL387" s="55">
        <v>106</v>
      </c>
      <c r="AM387" s="55">
        <v>636</v>
      </c>
      <c r="AN387" s="55">
        <v>3266</v>
      </c>
      <c r="AO387" s="55">
        <v>3266</v>
      </c>
      <c r="AP387" s="55">
        <v>0</v>
      </c>
      <c r="AQ387" s="55" t="s">
        <v>64</v>
      </c>
      <c r="AR387" s="55">
        <v>8</v>
      </c>
      <c r="AS387" s="55">
        <v>7</v>
      </c>
      <c r="AT387" s="55">
        <v>100</v>
      </c>
      <c r="AU387" s="55">
        <v>276.625</v>
      </c>
      <c r="AV387" s="55">
        <v>138.8571</v>
      </c>
    </row>
    <row r="388" spans="1:48" x14ac:dyDescent="0.25">
      <c r="A388" s="55">
        <v>51017</v>
      </c>
      <c r="B388" s="68" t="str">
        <f>VLOOKUP(C388,'[2]SU List with Assignment Master'!$F$2:$G$128,2,FALSE)</f>
        <v>South 4</v>
      </c>
      <c r="C388" s="55" t="s">
        <v>84</v>
      </c>
      <c r="D388" s="55">
        <v>464</v>
      </c>
      <c r="E388" s="55" t="s">
        <v>19</v>
      </c>
      <c r="F388" s="55">
        <v>6</v>
      </c>
      <c r="G388" s="55">
        <v>1656</v>
      </c>
      <c r="H388" s="55">
        <v>820</v>
      </c>
      <c r="I388" s="55">
        <v>4</v>
      </c>
      <c r="J388" s="56">
        <v>2480</v>
      </c>
      <c r="K388" s="59">
        <v>2476</v>
      </c>
      <c r="L388" s="55">
        <v>413.33330000000001</v>
      </c>
      <c r="M388" s="59">
        <v>412.7</v>
      </c>
      <c r="N388" s="55">
        <v>12632</v>
      </c>
      <c r="O388" s="55">
        <v>1612</v>
      </c>
      <c r="P388" s="55">
        <v>0</v>
      </c>
      <c r="Q388" s="55">
        <v>0</v>
      </c>
      <c r="R388" s="55">
        <v>0</v>
      </c>
      <c r="S388" s="55" t="s">
        <v>64</v>
      </c>
      <c r="T388" s="55" t="s">
        <v>64</v>
      </c>
      <c r="U388" s="55">
        <v>1612</v>
      </c>
      <c r="V388" s="55">
        <v>11020</v>
      </c>
      <c r="W388" s="55">
        <v>11020</v>
      </c>
      <c r="X388" s="55">
        <v>0</v>
      </c>
      <c r="Y388" s="55" t="s">
        <v>64</v>
      </c>
      <c r="Z388" s="55" t="s">
        <v>528</v>
      </c>
      <c r="AA388" s="55">
        <v>1</v>
      </c>
      <c r="AB388" s="55">
        <v>0</v>
      </c>
      <c r="AC388" s="55">
        <v>1</v>
      </c>
      <c r="AD388" s="55" t="s">
        <v>63</v>
      </c>
      <c r="AE388" s="55">
        <v>3</v>
      </c>
      <c r="AF388" s="55">
        <v>0</v>
      </c>
      <c r="AG388" s="55">
        <v>71</v>
      </c>
      <c r="AH388" s="55">
        <v>0</v>
      </c>
      <c r="AI388" s="55">
        <v>4</v>
      </c>
      <c r="AJ388" s="56">
        <v>4</v>
      </c>
      <c r="AK388" s="55">
        <v>77</v>
      </c>
      <c r="AL388" s="55">
        <v>50.666699999999999</v>
      </c>
      <c r="AM388" s="55">
        <v>152</v>
      </c>
      <c r="AN388" s="55">
        <v>773</v>
      </c>
      <c r="AO388" s="55">
        <v>773</v>
      </c>
      <c r="AQ388" s="55" t="s">
        <v>64</v>
      </c>
      <c r="AR388" s="55">
        <v>7</v>
      </c>
      <c r="AS388" s="55">
        <v>6</v>
      </c>
      <c r="AT388" s="55">
        <v>85.714285714285708</v>
      </c>
      <c r="AU388" s="55">
        <v>354.28570000000002</v>
      </c>
      <c r="AV388" s="55">
        <v>276</v>
      </c>
    </row>
    <row r="389" spans="1:48" x14ac:dyDescent="0.25">
      <c r="A389" s="55">
        <v>70014</v>
      </c>
      <c r="B389" s="68" t="str">
        <f>VLOOKUP(C389,'[2]SU List with Assignment Master'!$F$2:$G$128,2,FALSE)</f>
        <v>South 4</v>
      </c>
      <c r="C389" s="55" t="s">
        <v>84</v>
      </c>
      <c r="D389" s="55">
        <v>464</v>
      </c>
      <c r="E389" s="55" t="s">
        <v>60</v>
      </c>
      <c r="F389" s="55">
        <v>0</v>
      </c>
      <c r="G389" s="55">
        <v>0</v>
      </c>
      <c r="H389" s="55">
        <v>0</v>
      </c>
      <c r="I389" s="55">
        <v>0</v>
      </c>
      <c r="J389" s="56">
        <v>0</v>
      </c>
      <c r="K389" s="59">
        <v>0</v>
      </c>
      <c r="L389" s="55">
        <v>0</v>
      </c>
      <c r="M389" s="59" t="e">
        <v>#DIV/0!</v>
      </c>
      <c r="N389" s="55">
        <v>0</v>
      </c>
      <c r="O389" s="55">
        <v>0</v>
      </c>
      <c r="P389" s="55">
        <v>0</v>
      </c>
      <c r="Q389" s="55">
        <v>0</v>
      </c>
      <c r="R389" s="55">
        <v>0</v>
      </c>
      <c r="S389" s="55" t="s">
        <v>64</v>
      </c>
      <c r="T389" s="55" t="s">
        <v>64</v>
      </c>
      <c r="U389" s="55">
        <v>0</v>
      </c>
      <c r="V389" s="55">
        <v>0</v>
      </c>
      <c r="W389" s="55">
        <v>0</v>
      </c>
      <c r="X389" s="55">
        <v>0</v>
      </c>
      <c r="Y389" s="55" t="s">
        <v>64</v>
      </c>
      <c r="Z389" s="55" t="s">
        <v>529</v>
      </c>
      <c r="AA389" s="55">
        <v>0</v>
      </c>
      <c r="AB389" s="55">
        <v>1</v>
      </c>
      <c r="AC389" s="55">
        <v>1</v>
      </c>
      <c r="AD389" s="55" t="s">
        <v>63</v>
      </c>
      <c r="AE389" s="55">
        <v>0</v>
      </c>
      <c r="AF389" s="55">
        <v>0</v>
      </c>
      <c r="AG389" s="55">
        <v>0</v>
      </c>
      <c r="AH389" s="55">
        <v>0</v>
      </c>
      <c r="AI389" s="55">
        <v>0</v>
      </c>
      <c r="AJ389" s="56">
        <v>0</v>
      </c>
      <c r="AK389" s="55">
        <v>0</v>
      </c>
      <c r="AL389" s="55">
        <v>0</v>
      </c>
      <c r="AM389" s="55">
        <v>0</v>
      </c>
      <c r="AN389" s="55">
        <v>0</v>
      </c>
      <c r="AO389" s="55">
        <v>0</v>
      </c>
      <c r="AQ389" s="55" t="s">
        <v>64</v>
      </c>
      <c r="AR389" s="55">
        <v>4</v>
      </c>
      <c r="AS389" s="55">
        <v>0</v>
      </c>
      <c r="AT389" s="55">
        <v>0</v>
      </c>
      <c r="AU389" s="55">
        <v>0</v>
      </c>
      <c r="AV389" s="55">
        <v>0</v>
      </c>
    </row>
    <row r="390" spans="1:48" x14ac:dyDescent="0.25">
      <c r="A390" s="55">
        <v>73103</v>
      </c>
      <c r="B390" s="68" t="str">
        <f>VLOOKUP(C390,'[2]SU List with Assignment Master'!$F$2:$G$128,2,FALSE)</f>
        <v>South 4</v>
      </c>
      <c r="C390" s="55" t="s">
        <v>84</v>
      </c>
      <c r="D390" s="55">
        <v>464</v>
      </c>
      <c r="E390" s="55" t="s">
        <v>20</v>
      </c>
      <c r="F390" s="55">
        <v>8</v>
      </c>
      <c r="G390" s="55">
        <v>1932</v>
      </c>
      <c r="H390" s="55">
        <v>1328</v>
      </c>
      <c r="I390" s="55">
        <v>6</v>
      </c>
      <c r="J390" s="56">
        <v>3266</v>
      </c>
      <c r="K390" s="59">
        <v>3260</v>
      </c>
      <c r="L390" s="55">
        <v>408.25</v>
      </c>
      <c r="M390" s="59">
        <v>407.5</v>
      </c>
      <c r="N390" s="55">
        <v>16683</v>
      </c>
      <c r="O390" s="55">
        <v>2122.9</v>
      </c>
      <c r="P390" s="55">
        <v>0</v>
      </c>
      <c r="Q390" s="55">
        <v>0</v>
      </c>
      <c r="R390" s="55">
        <v>0</v>
      </c>
      <c r="S390" s="55" t="s">
        <v>64</v>
      </c>
      <c r="T390" s="55" t="s">
        <v>64</v>
      </c>
      <c r="U390" s="55">
        <v>2122.9</v>
      </c>
      <c r="V390" s="55">
        <v>14560.1</v>
      </c>
      <c r="W390" s="55">
        <v>14560.1</v>
      </c>
      <c r="X390" s="55">
        <v>0</v>
      </c>
      <c r="Y390" s="55" t="s">
        <v>64</v>
      </c>
      <c r="Z390" s="55" t="s">
        <v>530</v>
      </c>
      <c r="AA390" s="55">
        <v>1</v>
      </c>
      <c r="AB390" s="55">
        <v>0</v>
      </c>
      <c r="AC390" s="55">
        <v>1</v>
      </c>
      <c r="AD390" s="55" t="s">
        <v>63</v>
      </c>
      <c r="AE390" s="55">
        <v>6</v>
      </c>
      <c r="AF390" s="55">
        <v>0</v>
      </c>
      <c r="AG390" s="55">
        <v>50</v>
      </c>
      <c r="AH390" s="55">
        <v>0</v>
      </c>
      <c r="AI390" s="55">
        <v>2</v>
      </c>
      <c r="AJ390" s="56">
        <v>2</v>
      </c>
      <c r="AK390" s="55">
        <v>300</v>
      </c>
      <c r="AL390" s="55">
        <v>58.666699999999999</v>
      </c>
      <c r="AM390" s="55">
        <v>352</v>
      </c>
      <c r="AN390" s="55">
        <v>1807</v>
      </c>
      <c r="AO390" s="55">
        <v>1807</v>
      </c>
      <c r="AQ390" s="55" t="s">
        <v>64</v>
      </c>
      <c r="AR390" s="55">
        <v>8</v>
      </c>
      <c r="AS390" s="55">
        <v>7</v>
      </c>
      <c r="AT390" s="55">
        <v>100</v>
      </c>
      <c r="AU390" s="55">
        <v>408.25</v>
      </c>
      <c r="AV390" s="55">
        <v>276</v>
      </c>
    </row>
    <row r="391" spans="1:48" x14ac:dyDescent="0.25">
      <c r="A391" s="55">
        <v>76325</v>
      </c>
      <c r="B391" s="68" t="str">
        <f>VLOOKUP(C391,'[2]SU List with Assignment Master'!$F$2:$G$128,2,FALSE)</f>
        <v>South 4</v>
      </c>
      <c r="C391" s="55" t="s">
        <v>84</v>
      </c>
      <c r="D391" s="55">
        <v>464</v>
      </c>
      <c r="E391" s="55" t="s">
        <v>60</v>
      </c>
      <c r="F391" s="55">
        <v>3</v>
      </c>
      <c r="G391" s="55">
        <v>0</v>
      </c>
      <c r="H391" s="55">
        <v>412</v>
      </c>
      <c r="I391" s="55">
        <v>1</v>
      </c>
      <c r="J391" s="56">
        <v>413</v>
      </c>
      <c r="K391" s="59">
        <v>412</v>
      </c>
      <c r="L391" s="55">
        <v>137.66669999999999</v>
      </c>
      <c r="M391" s="59">
        <v>137.30000000000001</v>
      </c>
      <c r="N391" s="55">
        <v>2107</v>
      </c>
      <c r="O391" s="55">
        <v>268.45</v>
      </c>
      <c r="P391" s="55">
        <v>0</v>
      </c>
      <c r="Q391" s="55">
        <v>0</v>
      </c>
      <c r="R391" s="55">
        <v>0</v>
      </c>
      <c r="S391" s="55" t="s">
        <v>64</v>
      </c>
      <c r="T391" s="55" t="s">
        <v>64</v>
      </c>
      <c r="U391" s="55">
        <v>268.45</v>
      </c>
      <c r="V391" s="55">
        <v>1838.55</v>
      </c>
      <c r="W391" s="55">
        <v>2143</v>
      </c>
      <c r="X391" s="55">
        <v>-304.45</v>
      </c>
      <c r="Y391" s="55" t="s">
        <v>64</v>
      </c>
      <c r="Z391" s="55" t="s">
        <v>531</v>
      </c>
      <c r="AA391" s="55">
        <v>1</v>
      </c>
      <c r="AB391" s="55">
        <v>0</v>
      </c>
      <c r="AC391" s="55">
        <v>1</v>
      </c>
      <c r="AD391" s="55" t="s">
        <v>63</v>
      </c>
      <c r="AE391" s="55">
        <v>1</v>
      </c>
      <c r="AF391" s="55">
        <v>0</v>
      </c>
      <c r="AG391" s="55">
        <v>11</v>
      </c>
      <c r="AH391" s="55">
        <v>0</v>
      </c>
      <c r="AI391" s="55">
        <v>1</v>
      </c>
      <c r="AJ391" s="56">
        <v>1</v>
      </c>
      <c r="AK391" s="55">
        <v>7</v>
      </c>
      <c r="AL391" s="55">
        <v>19</v>
      </c>
      <c r="AM391" s="55">
        <v>19</v>
      </c>
      <c r="AN391" s="55">
        <v>98</v>
      </c>
      <c r="AO391" s="55">
        <v>98</v>
      </c>
      <c r="AP391" s="55">
        <v>0</v>
      </c>
      <c r="AQ391" s="55" t="s">
        <v>64</v>
      </c>
      <c r="AR391" s="55">
        <v>7</v>
      </c>
      <c r="AS391" s="55">
        <v>0</v>
      </c>
      <c r="AT391" s="55">
        <v>42.857142857142847</v>
      </c>
      <c r="AU391" s="55">
        <v>59</v>
      </c>
      <c r="AV391" s="55">
        <v>0</v>
      </c>
    </row>
    <row r="392" spans="1:48" x14ac:dyDescent="0.25">
      <c r="A392" s="55">
        <v>77104</v>
      </c>
      <c r="B392" s="68" t="str">
        <f>VLOOKUP(C392,'[2]SU List with Assignment Master'!$F$2:$G$128,2,FALSE)</f>
        <v>South 4</v>
      </c>
      <c r="C392" s="55" t="s">
        <v>84</v>
      </c>
      <c r="D392" s="55">
        <v>464</v>
      </c>
      <c r="E392" s="55" t="s">
        <v>20</v>
      </c>
      <c r="F392" s="55">
        <v>8</v>
      </c>
      <c r="G392" s="55">
        <v>1344</v>
      </c>
      <c r="H392" s="55">
        <v>-118</v>
      </c>
      <c r="I392" s="55">
        <v>1</v>
      </c>
      <c r="J392" s="56">
        <v>1227</v>
      </c>
      <c r="K392" s="59">
        <v>1226</v>
      </c>
      <c r="L392" s="55">
        <v>153.375</v>
      </c>
      <c r="M392" s="59">
        <v>153.30000000000001</v>
      </c>
      <c r="N392" s="55">
        <v>6267</v>
      </c>
      <c r="O392" s="55">
        <v>797.55</v>
      </c>
      <c r="P392" s="55">
        <v>0</v>
      </c>
      <c r="Q392" s="55">
        <v>0</v>
      </c>
      <c r="R392" s="55">
        <v>0</v>
      </c>
      <c r="S392" s="55" t="s">
        <v>64</v>
      </c>
      <c r="T392" s="55" t="s">
        <v>64</v>
      </c>
      <c r="U392" s="55">
        <v>797.55</v>
      </c>
      <c r="V392" s="55">
        <v>5469.45</v>
      </c>
      <c r="W392" s="55">
        <v>5469.45</v>
      </c>
      <c r="X392" s="55">
        <v>0</v>
      </c>
      <c r="Y392" s="55" t="s">
        <v>64</v>
      </c>
      <c r="Z392" s="55" t="s">
        <v>532</v>
      </c>
      <c r="AA392" s="55">
        <v>1</v>
      </c>
      <c r="AB392" s="55">
        <v>0</v>
      </c>
      <c r="AC392" s="55">
        <v>1</v>
      </c>
      <c r="AD392" s="55" t="s">
        <v>63</v>
      </c>
      <c r="AE392" s="55">
        <v>2</v>
      </c>
      <c r="AF392" s="55">
        <v>0</v>
      </c>
      <c r="AG392" s="55">
        <v>0</v>
      </c>
      <c r="AH392" s="55">
        <v>0</v>
      </c>
      <c r="AI392" s="55">
        <v>1</v>
      </c>
      <c r="AJ392" s="56">
        <v>1</v>
      </c>
      <c r="AK392" s="55">
        <v>33</v>
      </c>
      <c r="AL392" s="55">
        <v>17</v>
      </c>
      <c r="AM392" s="55">
        <v>34</v>
      </c>
      <c r="AN392" s="55">
        <v>170</v>
      </c>
      <c r="AO392" s="55">
        <v>170</v>
      </c>
      <c r="AQ392" s="55" t="s">
        <v>64</v>
      </c>
      <c r="AR392" s="55">
        <v>9</v>
      </c>
      <c r="AS392" s="55">
        <v>9</v>
      </c>
      <c r="AT392" s="55">
        <v>88.888888888888886</v>
      </c>
      <c r="AU392" s="55">
        <v>136.33330000000001</v>
      </c>
      <c r="AV392" s="55">
        <v>149.33330000000001</v>
      </c>
    </row>
    <row r="393" spans="1:48" x14ac:dyDescent="0.25">
      <c r="A393" s="55">
        <v>77110</v>
      </c>
      <c r="B393" s="68" t="str">
        <f>VLOOKUP(C393,'[2]SU List with Assignment Master'!$F$2:$G$128,2,FALSE)</f>
        <v>South 4</v>
      </c>
      <c r="C393" s="55" t="s">
        <v>84</v>
      </c>
      <c r="D393" s="55">
        <v>464</v>
      </c>
      <c r="E393" s="55" t="s">
        <v>18</v>
      </c>
      <c r="F393" s="55">
        <v>3</v>
      </c>
      <c r="G393" s="55">
        <v>828</v>
      </c>
      <c r="H393" s="55">
        <v>-361</v>
      </c>
      <c r="I393" s="55">
        <v>1</v>
      </c>
      <c r="J393" s="56">
        <v>468</v>
      </c>
      <c r="K393" s="59">
        <v>467</v>
      </c>
      <c r="L393" s="55">
        <v>156</v>
      </c>
      <c r="M393" s="59">
        <v>155.69999999999999</v>
      </c>
      <c r="N393" s="55">
        <v>2379</v>
      </c>
      <c r="O393" s="55">
        <v>304.2</v>
      </c>
      <c r="P393" s="55">
        <v>0</v>
      </c>
      <c r="Q393" s="55">
        <v>0</v>
      </c>
      <c r="R393" s="55">
        <v>9.36</v>
      </c>
      <c r="S393" s="55" t="s">
        <v>64</v>
      </c>
      <c r="T393" s="55" t="s">
        <v>63</v>
      </c>
      <c r="U393" s="55">
        <v>313.56</v>
      </c>
      <c r="V393" s="55">
        <v>2065.44</v>
      </c>
      <c r="W393" s="55">
        <v>2065.44</v>
      </c>
      <c r="X393" s="55">
        <v>0</v>
      </c>
      <c r="Y393" s="55" t="s">
        <v>64</v>
      </c>
      <c r="Z393" s="55" t="s">
        <v>533</v>
      </c>
      <c r="AA393" s="55">
        <v>1</v>
      </c>
      <c r="AB393" s="55">
        <v>0</v>
      </c>
      <c r="AC393" s="55">
        <v>1</v>
      </c>
      <c r="AD393" s="55" t="s">
        <v>63</v>
      </c>
      <c r="AE393" s="55">
        <v>2</v>
      </c>
      <c r="AF393" s="55">
        <v>0</v>
      </c>
      <c r="AG393" s="55">
        <v>0</v>
      </c>
      <c r="AH393" s="55">
        <v>0</v>
      </c>
      <c r="AI393" s="55">
        <v>1</v>
      </c>
      <c r="AJ393" s="56">
        <v>1</v>
      </c>
      <c r="AK393" s="55">
        <v>142</v>
      </c>
      <c r="AL393" s="55">
        <v>71.5</v>
      </c>
      <c r="AM393" s="55">
        <v>143</v>
      </c>
      <c r="AN393" s="55">
        <v>730</v>
      </c>
      <c r="AO393" s="55">
        <v>730</v>
      </c>
      <c r="AQ393" s="55" t="s">
        <v>64</v>
      </c>
      <c r="AR393" s="55">
        <v>3</v>
      </c>
      <c r="AS393" s="55">
        <v>3</v>
      </c>
      <c r="AT393" s="55">
        <v>100</v>
      </c>
      <c r="AU393" s="55">
        <v>156</v>
      </c>
      <c r="AV393" s="55">
        <v>276</v>
      </c>
    </row>
    <row r="394" spans="1:48" x14ac:dyDescent="0.25">
      <c r="A394" s="55">
        <v>77111</v>
      </c>
      <c r="B394" s="68" t="str">
        <f>VLOOKUP(C394,'[2]SU List with Assignment Master'!$F$2:$G$128,2,FALSE)</f>
        <v>South 4</v>
      </c>
      <c r="C394" s="55" t="s">
        <v>84</v>
      </c>
      <c r="D394" s="55">
        <v>464</v>
      </c>
      <c r="E394" s="55" t="s">
        <v>60</v>
      </c>
      <c r="F394" s="55">
        <v>12</v>
      </c>
      <c r="G394" s="55">
        <v>4128</v>
      </c>
      <c r="H394" s="55">
        <v>-125</v>
      </c>
      <c r="I394" s="55">
        <v>9</v>
      </c>
      <c r="J394" s="56">
        <v>4012</v>
      </c>
      <c r="K394" s="59">
        <v>4003</v>
      </c>
      <c r="L394" s="55">
        <v>334.33330000000001</v>
      </c>
      <c r="M394" s="59">
        <v>333.6</v>
      </c>
      <c r="N394" s="55">
        <v>20397</v>
      </c>
      <c r="O394" s="55">
        <v>2607.8000000000002</v>
      </c>
      <c r="P394" s="55">
        <v>0</v>
      </c>
      <c r="Q394" s="55">
        <v>0</v>
      </c>
      <c r="R394" s="55">
        <v>0</v>
      </c>
      <c r="S394" s="55" t="s">
        <v>64</v>
      </c>
      <c r="T394" s="55" t="s">
        <v>64</v>
      </c>
      <c r="U394" s="55">
        <v>2607.8000000000002</v>
      </c>
      <c r="V394" s="55">
        <v>17789.2</v>
      </c>
      <c r="W394" s="55">
        <v>17789.2</v>
      </c>
      <c r="X394" s="55">
        <v>0</v>
      </c>
      <c r="Y394" s="55" t="s">
        <v>64</v>
      </c>
      <c r="Z394" s="55" t="s">
        <v>534</v>
      </c>
      <c r="AA394" s="55">
        <v>1</v>
      </c>
      <c r="AB394" s="55">
        <v>0</v>
      </c>
      <c r="AC394" s="55">
        <v>1</v>
      </c>
      <c r="AD394" s="55" t="s">
        <v>63</v>
      </c>
      <c r="AE394" s="55">
        <v>7</v>
      </c>
      <c r="AF394" s="55">
        <v>0</v>
      </c>
      <c r="AG394" s="55">
        <v>81</v>
      </c>
      <c r="AH394" s="55">
        <v>0</v>
      </c>
      <c r="AI394" s="55">
        <v>9</v>
      </c>
      <c r="AJ394" s="56">
        <v>9</v>
      </c>
      <c r="AK394" s="55">
        <v>449</v>
      </c>
      <c r="AL394" s="55">
        <v>77</v>
      </c>
      <c r="AM394" s="55">
        <v>539</v>
      </c>
      <c r="AN394" s="55">
        <v>2734</v>
      </c>
      <c r="AO394" s="55">
        <v>2734</v>
      </c>
      <c r="AQ394" s="55" t="s">
        <v>64</v>
      </c>
      <c r="AR394" s="55">
        <v>15</v>
      </c>
      <c r="AS394" s="55">
        <v>15</v>
      </c>
      <c r="AT394" s="55">
        <v>80</v>
      </c>
      <c r="AU394" s="55">
        <v>267.4667</v>
      </c>
      <c r="AV394" s="55">
        <v>275.2</v>
      </c>
    </row>
    <row r="395" spans="1:48" x14ac:dyDescent="0.25">
      <c r="A395" s="55">
        <v>90464</v>
      </c>
      <c r="B395" s="68" t="str">
        <f>VLOOKUP(C395,'[2]SU List with Assignment Master'!$F$2:$G$128,2,FALSE)</f>
        <v>South 4</v>
      </c>
      <c r="C395" s="55" t="s">
        <v>84</v>
      </c>
      <c r="D395" s="55">
        <v>464</v>
      </c>
      <c r="E395" s="55" t="s">
        <v>202</v>
      </c>
      <c r="F395" s="55">
        <v>0</v>
      </c>
      <c r="G395" s="55">
        <v>0</v>
      </c>
      <c r="H395" s="55">
        <v>0</v>
      </c>
      <c r="I395" s="55">
        <v>0</v>
      </c>
      <c r="J395" s="56">
        <v>0</v>
      </c>
      <c r="K395" s="59">
        <v>0</v>
      </c>
      <c r="L395" s="55">
        <v>0</v>
      </c>
      <c r="M395" s="59" t="e">
        <v>#DIV/0!</v>
      </c>
      <c r="N395" s="55">
        <v>0</v>
      </c>
      <c r="O395" s="55">
        <v>0</v>
      </c>
      <c r="P395" s="55">
        <v>0</v>
      </c>
      <c r="Q395" s="55">
        <v>0</v>
      </c>
      <c r="R395" s="55">
        <v>0</v>
      </c>
      <c r="S395" s="55" t="s">
        <v>63</v>
      </c>
      <c r="T395" s="55" t="s">
        <v>64</v>
      </c>
      <c r="U395" s="55">
        <v>0</v>
      </c>
      <c r="V395" s="55">
        <v>0</v>
      </c>
      <c r="W395" s="55">
        <v>0</v>
      </c>
      <c r="X395" s="55">
        <v>0</v>
      </c>
      <c r="Y395" s="55" t="s">
        <v>64</v>
      </c>
      <c r="Z395" s="55" t="s">
        <v>535</v>
      </c>
      <c r="AA395" s="55">
        <v>0</v>
      </c>
      <c r="AB395" s="55">
        <v>1</v>
      </c>
      <c r="AC395" s="55">
        <v>1</v>
      </c>
      <c r="AD395" s="55" t="s">
        <v>63</v>
      </c>
      <c r="AE395" s="55">
        <v>0</v>
      </c>
      <c r="AF395" s="55">
        <v>0</v>
      </c>
      <c r="AG395" s="55">
        <v>0</v>
      </c>
      <c r="AH395" s="55">
        <v>0</v>
      </c>
      <c r="AI395" s="55">
        <v>0</v>
      </c>
      <c r="AJ395" s="56">
        <v>0</v>
      </c>
      <c r="AK395" s="55">
        <v>0</v>
      </c>
      <c r="AL395" s="55">
        <v>0</v>
      </c>
      <c r="AM395" s="55">
        <v>0</v>
      </c>
      <c r="AN395" s="55">
        <v>0</v>
      </c>
      <c r="AO395" s="55">
        <v>0</v>
      </c>
      <c r="AQ395" s="55" t="s">
        <v>64</v>
      </c>
      <c r="AR395" s="55">
        <v>2</v>
      </c>
      <c r="AS395" s="55">
        <v>0</v>
      </c>
      <c r="AT395" s="55">
        <v>0</v>
      </c>
      <c r="AU395" s="55">
        <v>0</v>
      </c>
      <c r="AV395" s="55">
        <v>0</v>
      </c>
    </row>
    <row r="396" spans="1:48" x14ac:dyDescent="0.25">
      <c r="A396" s="55">
        <v>10014</v>
      </c>
      <c r="B396" s="68" t="str">
        <f>VLOOKUP(C396,'[2]SU List with Assignment Master'!$F$2:$G$128,2,FALSE)</f>
        <v>North 1</v>
      </c>
      <c r="C396" s="55" t="s">
        <v>83</v>
      </c>
      <c r="D396" s="55">
        <v>112</v>
      </c>
      <c r="E396" s="55" t="s">
        <v>22</v>
      </c>
      <c r="F396" s="55">
        <v>7</v>
      </c>
      <c r="G396" s="55">
        <v>480</v>
      </c>
      <c r="H396" s="55">
        <v>1969</v>
      </c>
      <c r="I396" s="55">
        <v>87</v>
      </c>
      <c r="J396" s="56">
        <v>2536</v>
      </c>
      <c r="K396" s="59">
        <v>2449</v>
      </c>
      <c r="L396" s="55">
        <v>362.28570000000002</v>
      </c>
      <c r="M396" s="59">
        <v>349.9</v>
      </c>
      <c r="N396" s="55">
        <v>12910</v>
      </c>
      <c r="O396" s="55">
        <v>1648.4</v>
      </c>
      <c r="P396" s="55">
        <v>0</v>
      </c>
      <c r="Q396" s="55">
        <v>0</v>
      </c>
      <c r="R396" s="55">
        <v>50.72</v>
      </c>
      <c r="S396" s="55" t="s">
        <v>64</v>
      </c>
      <c r="T396" s="55" t="s">
        <v>63</v>
      </c>
      <c r="U396" s="55">
        <v>1699.12</v>
      </c>
      <c r="V396" s="55">
        <v>11210.88</v>
      </c>
      <c r="W396" s="55">
        <v>11210.88</v>
      </c>
      <c r="X396" s="55">
        <v>0</v>
      </c>
      <c r="Y396" s="55" t="s">
        <v>64</v>
      </c>
      <c r="Z396" s="55" t="s">
        <v>536</v>
      </c>
      <c r="AA396" s="55">
        <v>1</v>
      </c>
      <c r="AB396" s="55">
        <v>0</v>
      </c>
      <c r="AC396" s="55">
        <v>1</v>
      </c>
      <c r="AD396" s="55" t="s">
        <v>63</v>
      </c>
      <c r="AE396" s="55">
        <v>6</v>
      </c>
      <c r="AF396" s="55">
        <v>0</v>
      </c>
      <c r="AG396" s="55">
        <v>295</v>
      </c>
      <c r="AH396" s="55">
        <v>0</v>
      </c>
      <c r="AI396" s="55">
        <v>87</v>
      </c>
      <c r="AJ396" s="56">
        <v>87</v>
      </c>
      <c r="AK396" s="55">
        <v>1379</v>
      </c>
      <c r="AL396" s="55">
        <v>293.5</v>
      </c>
      <c r="AM396" s="55">
        <v>1761</v>
      </c>
      <c r="AN396" s="55">
        <v>8956</v>
      </c>
      <c r="AO396" s="55">
        <v>8956</v>
      </c>
      <c r="AP396" s="55">
        <v>800</v>
      </c>
      <c r="AQ396" s="55" t="s">
        <v>64</v>
      </c>
      <c r="AR396" s="55">
        <v>7</v>
      </c>
      <c r="AS396" s="55">
        <v>0</v>
      </c>
      <c r="AT396" s="55">
        <v>100</v>
      </c>
      <c r="AU396" s="55">
        <v>362.28570000000002</v>
      </c>
      <c r="AV396" s="55">
        <v>0</v>
      </c>
    </row>
    <row r="397" spans="1:48" x14ac:dyDescent="0.25">
      <c r="A397" s="55">
        <v>10028</v>
      </c>
      <c r="B397" s="68" t="str">
        <f>VLOOKUP(C397,'[2]SU List with Assignment Master'!$F$2:$G$128,2,FALSE)</f>
        <v>North 1</v>
      </c>
      <c r="C397" s="55" t="s">
        <v>83</v>
      </c>
      <c r="D397" s="55">
        <v>112</v>
      </c>
      <c r="E397" s="55" t="s">
        <v>60</v>
      </c>
      <c r="F397" s="55">
        <v>13</v>
      </c>
      <c r="G397" s="55">
        <v>5724</v>
      </c>
      <c r="H397" s="55">
        <v>2731</v>
      </c>
      <c r="I397" s="55">
        <v>74</v>
      </c>
      <c r="J397" s="56">
        <v>8529</v>
      </c>
      <c r="K397" s="59">
        <v>8455</v>
      </c>
      <c r="L397" s="55">
        <v>656.07690000000002</v>
      </c>
      <c r="M397" s="59">
        <v>650.4</v>
      </c>
      <c r="N397" s="55">
        <v>43256</v>
      </c>
      <c r="O397" s="55">
        <v>5543.85</v>
      </c>
      <c r="P397" s="55">
        <v>0</v>
      </c>
      <c r="Q397" s="55">
        <v>0</v>
      </c>
      <c r="R397" s="55">
        <v>170.58</v>
      </c>
      <c r="S397" s="55" t="s">
        <v>64</v>
      </c>
      <c r="T397" s="55" t="s">
        <v>63</v>
      </c>
      <c r="U397" s="55">
        <v>5714.43</v>
      </c>
      <c r="V397" s="55">
        <v>37541.57</v>
      </c>
      <c r="W397" s="55">
        <v>37541.57</v>
      </c>
      <c r="X397" s="55">
        <v>0</v>
      </c>
      <c r="Y397" s="55" t="s">
        <v>64</v>
      </c>
      <c r="Z397" s="55" t="s">
        <v>537</v>
      </c>
      <c r="AA397" s="55">
        <v>1</v>
      </c>
      <c r="AB397" s="55">
        <v>0</v>
      </c>
      <c r="AC397" s="55">
        <v>1</v>
      </c>
      <c r="AD397" s="55" t="s">
        <v>63</v>
      </c>
      <c r="AE397" s="55">
        <v>7</v>
      </c>
      <c r="AF397" s="55">
        <v>0</v>
      </c>
      <c r="AG397" s="55">
        <v>144</v>
      </c>
      <c r="AH397" s="55">
        <v>0</v>
      </c>
      <c r="AI397" s="55">
        <v>74</v>
      </c>
      <c r="AJ397" s="56">
        <v>74</v>
      </c>
      <c r="AK397" s="55">
        <v>2503</v>
      </c>
      <c r="AL397" s="55">
        <v>388.71429999999998</v>
      </c>
      <c r="AM397" s="55">
        <v>2721</v>
      </c>
      <c r="AN397" s="55">
        <v>13834</v>
      </c>
      <c r="AO397" s="55">
        <v>13834</v>
      </c>
      <c r="AQ397" s="55" t="s">
        <v>64</v>
      </c>
      <c r="AR397" s="55">
        <v>13</v>
      </c>
      <c r="AS397" s="55">
        <v>12</v>
      </c>
      <c r="AT397" s="55">
        <v>100</v>
      </c>
      <c r="AU397" s="55">
        <v>656.07690000000002</v>
      </c>
      <c r="AV397" s="55">
        <v>477</v>
      </c>
    </row>
    <row r="398" spans="1:48" x14ac:dyDescent="0.25">
      <c r="A398" s="55">
        <v>10059</v>
      </c>
      <c r="B398" s="68" t="str">
        <f>VLOOKUP(C398,'[2]SU List with Assignment Master'!$F$2:$G$128,2,FALSE)</f>
        <v>North 1</v>
      </c>
      <c r="C398" s="55" t="s">
        <v>83</v>
      </c>
      <c r="D398" s="55">
        <v>112</v>
      </c>
      <c r="E398" s="55" t="s">
        <v>60</v>
      </c>
      <c r="F398" s="55">
        <v>8</v>
      </c>
      <c r="G398" s="55">
        <v>4800</v>
      </c>
      <c r="H398" s="55">
        <v>273</v>
      </c>
      <c r="I398" s="55">
        <v>35</v>
      </c>
      <c r="J398" s="56">
        <v>5108</v>
      </c>
      <c r="K398" s="59">
        <v>5073</v>
      </c>
      <c r="L398" s="55">
        <v>638.5</v>
      </c>
      <c r="M398" s="59">
        <v>634.1</v>
      </c>
      <c r="N398" s="55">
        <v>26098</v>
      </c>
      <c r="O398" s="55">
        <v>3320.2</v>
      </c>
      <c r="P398" s="55">
        <v>0</v>
      </c>
      <c r="Q398" s="55">
        <v>0</v>
      </c>
      <c r="R398" s="55">
        <v>102.16</v>
      </c>
      <c r="S398" s="55" t="s">
        <v>64</v>
      </c>
      <c r="T398" s="55" t="s">
        <v>63</v>
      </c>
      <c r="U398" s="55">
        <v>3422.36</v>
      </c>
      <c r="V398" s="55">
        <v>22675.64</v>
      </c>
      <c r="W398" s="55">
        <v>22675.64</v>
      </c>
      <c r="X398" s="55">
        <v>0</v>
      </c>
      <c r="Y398" s="55" t="s">
        <v>64</v>
      </c>
      <c r="Z398" s="55" t="s">
        <v>538</v>
      </c>
      <c r="AA398" s="55">
        <v>1</v>
      </c>
      <c r="AB398" s="55">
        <v>0</v>
      </c>
      <c r="AC398" s="55">
        <v>1</v>
      </c>
      <c r="AD398" s="55" t="s">
        <v>63</v>
      </c>
      <c r="AE398" s="55">
        <v>7</v>
      </c>
      <c r="AF398" s="55">
        <v>0</v>
      </c>
      <c r="AG398" s="55">
        <v>135</v>
      </c>
      <c r="AH398" s="55">
        <v>0</v>
      </c>
      <c r="AI398" s="55">
        <v>14</v>
      </c>
      <c r="AJ398" s="56">
        <v>14</v>
      </c>
      <c r="AK398" s="55">
        <v>1146</v>
      </c>
      <c r="AL398" s="55">
        <v>185</v>
      </c>
      <c r="AM398" s="55">
        <v>1295</v>
      </c>
      <c r="AN398" s="55">
        <v>6622</v>
      </c>
      <c r="AO398" s="55">
        <v>6622</v>
      </c>
      <c r="AQ398" s="55" t="s">
        <v>64</v>
      </c>
      <c r="AR398" s="55">
        <v>9</v>
      </c>
      <c r="AS398" s="55">
        <v>7</v>
      </c>
      <c r="AT398" s="55">
        <v>88.888888888888886</v>
      </c>
      <c r="AU398" s="55">
        <v>567.55560000000003</v>
      </c>
      <c r="AV398" s="55">
        <v>685.71429999999998</v>
      </c>
    </row>
    <row r="399" spans="1:48" x14ac:dyDescent="0.25">
      <c r="A399" s="55">
        <v>10087</v>
      </c>
      <c r="B399" s="68" t="str">
        <f>VLOOKUP(C399,'[2]SU List with Assignment Master'!$F$2:$G$128,2,FALSE)</f>
        <v>North 1</v>
      </c>
      <c r="C399" s="55" t="s">
        <v>83</v>
      </c>
      <c r="D399" s="55">
        <v>112</v>
      </c>
      <c r="E399" s="55" t="s">
        <v>60</v>
      </c>
      <c r="F399" s="55">
        <v>4</v>
      </c>
      <c r="G399" s="55">
        <v>1764</v>
      </c>
      <c r="H399" s="55">
        <v>-2</v>
      </c>
      <c r="I399" s="55">
        <v>0</v>
      </c>
      <c r="J399" s="56">
        <v>1762</v>
      </c>
      <c r="K399" s="59">
        <v>1762</v>
      </c>
      <c r="L399" s="55">
        <v>440.5</v>
      </c>
      <c r="M399" s="59">
        <v>440.5</v>
      </c>
      <c r="N399" s="55">
        <v>8990</v>
      </c>
      <c r="O399" s="55">
        <v>1145.3</v>
      </c>
      <c r="P399" s="55">
        <v>0</v>
      </c>
      <c r="Q399" s="55">
        <v>0</v>
      </c>
      <c r="R399" s="55">
        <v>35.24</v>
      </c>
      <c r="S399" s="55" t="s">
        <v>64</v>
      </c>
      <c r="T399" s="55" t="s">
        <v>63</v>
      </c>
      <c r="U399" s="55">
        <v>1180.54</v>
      </c>
      <c r="V399" s="55">
        <v>7809.46</v>
      </c>
      <c r="W399" s="55">
        <v>7809.46</v>
      </c>
      <c r="X399" s="55">
        <v>0</v>
      </c>
      <c r="Y399" s="55" t="s">
        <v>64</v>
      </c>
      <c r="Z399" s="55" t="s">
        <v>539</v>
      </c>
      <c r="AA399" s="55">
        <v>1</v>
      </c>
      <c r="AB399" s="55">
        <v>0</v>
      </c>
      <c r="AC399" s="55">
        <v>1</v>
      </c>
      <c r="AD399" s="55" t="s">
        <v>63</v>
      </c>
      <c r="AE399" s="55">
        <v>4</v>
      </c>
      <c r="AF399" s="55">
        <v>0</v>
      </c>
      <c r="AG399" s="55">
        <v>4</v>
      </c>
      <c r="AH399" s="55">
        <v>0</v>
      </c>
      <c r="AI399" s="55">
        <v>0</v>
      </c>
      <c r="AJ399" s="56">
        <v>0</v>
      </c>
      <c r="AK399" s="55">
        <v>92</v>
      </c>
      <c r="AL399" s="55">
        <v>24</v>
      </c>
      <c r="AM399" s="55">
        <v>96</v>
      </c>
      <c r="AN399" s="55">
        <v>484</v>
      </c>
      <c r="AO399" s="55">
        <v>484</v>
      </c>
      <c r="AQ399" s="55" t="s">
        <v>64</v>
      </c>
      <c r="AR399" s="55">
        <v>4</v>
      </c>
      <c r="AS399" s="55">
        <v>4</v>
      </c>
      <c r="AT399" s="55">
        <v>100</v>
      </c>
      <c r="AU399" s="55">
        <v>440.5</v>
      </c>
      <c r="AV399" s="55">
        <v>441</v>
      </c>
    </row>
    <row r="400" spans="1:48" x14ac:dyDescent="0.25">
      <c r="A400" s="55">
        <v>10180</v>
      </c>
      <c r="B400" s="68" t="str">
        <f>VLOOKUP(C400,'[2]SU List with Assignment Master'!$F$2:$G$128,2,FALSE)</f>
        <v>North 1</v>
      </c>
      <c r="C400" s="55" t="s">
        <v>83</v>
      </c>
      <c r="D400" s="55">
        <v>112</v>
      </c>
      <c r="E400" s="55" t="s">
        <v>20</v>
      </c>
      <c r="F400" s="55">
        <v>5</v>
      </c>
      <c r="G400" s="55">
        <v>816</v>
      </c>
      <c r="H400" s="55">
        <v>1312</v>
      </c>
      <c r="I400" s="55">
        <v>76</v>
      </c>
      <c r="J400" s="56">
        <v>2204</v>
      </c>
      <c r="K400" s="59">
        <v>2128</v>
      </c>
      <c r="L400" s="55">
        <v>440.8</v>
      </c>
      <c r="M400" s="59">
        <v>425.6</v>
      </c>
      <c r="N400" s="55">
        <v>11270</v>
      </c>
      <c r="O400" s="55">
        <v>1432.6</v>
      </c>
      <c r="P400" s="55">
        <v>0</v>
      </c>
      <c r="Q400" s="55">
        <v>0</v>
      </c>
      <c r="R400" s="55">
        <v>0</v>
      </c>
      <c r="S400" s="55" t="s">
        <v>64</v>
      </c>
      <c r="T400" s="55" t="s">
        <v>64</v>
      </c>
      <c r="U400" s="55">
        <v>1432.6</v>
      </c>
      <c r="V400" s="55">
        <v>9837.4</v>
      </c>
      <c r="W400" s="55">
        <v>9837.4</v>
      </c>
      <c r="X400" s="55">
        <v>0</v>
      </c>
      <c r="Y400" s="55" t="s">
        <v>64</v>
      </c>
      <c r="Z400" s="55" t="s">
        <v>540</v>
      </c>
      <c r="AA400" s="55">
        <v>1</v>
      </c>
      <c r="AB400" s="55">
        <v>0</v>
      </c>
      <c r="AC400" s="55">
        <v>1</v>
      </c>
      <c r="AD400" s="55" t="s">
        <v>63</v>
      </c>
      <c r="AE400" s="55">
        <v>4</v>
      </c>
      <c r="AF400" s="55">
        <v>0</v>
      </c>
      <c r="AG400" s="55">
        <v>42</v>
      </c>
      <c r="AH400" s="55">
        <v>0</v>
      </c>
      <c r="AI400" s="55">
        <v>22</v>
      </c>
      <c r="AJ400" s="56">
        <v>22</v>
      </c>
      <c r="AK400" s="55">
        <v>500</v>
      </c>
      <c r="AL400" s="55">
        <v>141</v>
      </c>
      <c r="AM400" s="55">
        <v>564</v>
      </c>
      <c r="AN400" s="55">
        <v>2921</v>
      </c>
      <c r="AO400" s="55">
        <v>2921</v>
      </c>
      <c r="AP400" s="55">
        <v>2000</v>
      </c>
      <c r="AQ400" s="55" t="s">
        <v>64</v>
      </c>
      <c r="AR400" s="55">
        <v>11</v>
      </c>
      <c r="AS400" s="55">
        <v>3</v>
      </c>
      <c r="AT400" s="55">
        <v>45.454545454545453</v>
      </c>
      <c r="AU400" s="55">
        <v>200.36359999999999</v>
      </c>
      <c r="AV400" s="55">
        <v>272</v>
      </c>
    </row>
    <row r="401" spans="1:48" x14ac:dyDescent="0.25">
      <c r="A401" s="55">
        <v>10216</v>
      </c>
      <c r="B401" s="68" t="str">
        <f>VLOOKUP(C401,'[2]SU List with Assignment Master'!$F$2:$G$128,2,FALSE)</f>
        <v>North 1</v>
      </c>
      <c r="C401" s="55" t="s">
        <v>83</v>
      </c>
      <c r="D401" s="55">
        <v>112</v>
      </c>
      <c r="E401" s="55" t="s">
        <v>60</v>
      </c>
      <c r="F401" s="55">
        <v>5</v>
      </c>
      <c r="G401" s="55">
        <v>456</v>
      </c>
      <c r="H401" s="55">
        <v>348</v>
      </c>
      <c r="I401" s="55">
        <v>27</v>
      </c>
      <c r="J401" s="56">
        <v>831</v>
      </c>
      <c r="K401" s="59">
        <v>804</v>
      </c>
      <c r="L401" s="55">
        <v>166.2</v>
      </c>
      <c r="M401" s="59">
        <v>160.80000000000001</v>
      </c>
      <c r="N401" s="55">
        <v>4236</v>
      </c>
      <c r="O401" s="55">
        <v>540.15</v>
      </c>
      <c r="P401" s="55">
        <v>0</v>
      </c>
      <c r="Q401" s="55">
        <v>0</v>
      </c>
      <c r="R401" s="55">
        <v>0</v>
      </c>
      <c r="S401" s="55" t="s">
        <v>64</v>
      </c>
      <c r="T401" s="55" t="s">
        <v>64</v>
      </c>
      <c r="U401" s="55">
        <v>540.15</v>
      </c>
      <c r="V401" s="55">
        <v>3695.85</v>
      </c>
      <c r="W401" s="55">
        <v>3695.85</v>
      </c>
      <c r="X401" s="55">
        <v>0</v>
      </c>
      <c r="Y401" s="55" t="s">
        <v>64</v>
      </c>
      <c r="Z401" s="55" t="s">
        <v>541</v>
      </c>
      <c r="AA401" s="55">
        <v>1</v>
      </c>
      <c r="AB401" s="55">
        <v>0</v>
      </c>
      <c r="AC401" s="55">
        <v>1</v>
      </c>
      <c r="AD401" s="55" t="s">
        <v>63</v>
      </c>
      <c r="AE401" s="55">
        <v>4</v>
      </c>
      <c r="AF401" s="55">
        <v>0</v>
      </c>
      <c r="AG401" s="55">
        <v>136</v>
      </c>
      <c r="AH401" s="55">
        <v>0</v>
      </c>
      <c r="AI401" s="55">
        <v>27</v>
      </c>
      <c r="AJ401" s="56">
        <v>27</v>
      </c>
      <c r="AK401" s="55">
        <v>89</v>
      </c>
      <c r="AL401" s="55">
        <v>63</v>
      </c>
      <c r="AM401" s="55">
        <v>252</v>
      </c>
      <c r="AN401" s="55">
        <v>1281</v>
      </c>
      <c r="AO401" s="55">
        <v>1281</v>
      </c>
      <c r="AP401" s="55">
        <v>0</v>
      </c>
      <c r="AQ401" s="55" t="s">
        <v>64</v>
      </c>
      <c r="AR401" s="55">
        <v>8</v>
      </c>
      <c r="AS401" s="55">
        <v>4</v>
      </c>
      <c r="AT401" s="55">
        <v>62.5</v>
      </c>
      <c r="AU401" s="55">
        <v>103.875</v>
      </c>
      <c r="AV401" s="55">
        <v>114</v>
      </c>
    </row>
    <row r="402" spans="1:48" x14ac:dyDescent="0.25">
      <c r="A402" s="55">
        <v>10233</v>
      </c>
      <c r="B402" s="68" t="str">
        <f>VLOOKUP(C402,'[2]SU List with Assignment Master'!$F$2:$G$128,2,FALSE)</f>
        <v>North 1</v>
      </c>
      <c r="C402" s="55" t="s">
        <v>83</v>
      </c>
      <c r="D402" s="55">
        <v>112</v>
      </c>
      <c r="E402" s="55" t="s">
        <v>22</v>
      </c>
      <c r="F402" s="55">
        <v>6</v>
      </c>
      <c r="G402" s="55">
        <v>0</v>
      </c>
      <c r="H402" s="55">
        <v>3575</v>
      </c>
      <c r="I402" s="55">
        <v>21</v>
      </c>
      <c r="J402" s="56">
        <v>3596</v>
      </c>
      <c r="K402" s="59">
        <v>3575</v>
      </c>
      <c r="L402" s="55">
        <v>599.33330000000001</v>
      </c>
      <c r="M402" s="59">
        <v>595.79999999999995</v>
      </c>
      <c r="N402" s="55">
        <v>18519</v>
      </c>
      <c r="O402" s="55">
        <v>2337.4</v>
      </c>
      <c r="P402" s="55">
        <v>0</v>
      </c>
      <c r="Q402" s="55">
        <v>0</v>
      </c>
      <c r="R402" s="55">
        <v>0</v>
      </c>
      <c r="S402" s="55" t="s">
        <v>64</v>
      </c>
      <c r="T402" s="55" t="s">
        <v>64</v>
      </c>
      <c r="U402" s="55">
        <v>2337.4</v>
      </c>
      <c r="V402" s="55">
        <v>16181.6</v>
      </c>
      <c r="W402" s="55">
        <v>18489</v>
      </c>
      <c r="X402" s="55">
        <v>-2307.4</v>
      </c>
      <c r="Y402" s="55" t="s">
        <v>64</v>
      </c>
      <c r="Z402" s="55" t="s">
        <v>542</v>
      </c>
      <c r="AA402" s="55">
        <v>1</v>
      </c>
      <c r="AB402" s="55">
        <v>0</v>
      </c>
      <c r="AC402" s="55">
        <v>1</v>
      </c>
      <c r="AD402" s="55" t="s">
        <v>63</v>
      </c>
      <c r="AE402" s="55">
        <v>5</v>
      </c>
      <c r="AF402" s="55">
        <v>0</v>
      </c>
      <c r="AG402" s="55">
        <v>203</v>
      </c>
      <c r="AH402" s="55">
        <v>0</v>
      </c>
      <c r="AI402" s="55">
        <v>21</v>
      </c>
      <c r="AJ402" s="56">
        <v>21</v>
      </c>
      <c r="AK402" s="55">
        <v>879</v>
      </c>
      <c r="AL402" s="55">
        <v>220.6</v>
      </c>
      <c r="AM402" s="55">
        <v>1103</v>
      </c>
      <c r="AN402" s="55">
        <v>5658</v>
      </c>
      <c r="AO402" s="55">
        <v>5658</v>
      </c>
      <c r="AQ402" s="55" t="s">
        <v>64</v>
      </c>
      <c r="AR402" s="55">
        <v>8</v>
      </c>
      <c r="AS402" s="55">
        <v>0</v>
      </c>
      <c r="AT402" s="55">
        <v>75</v>
      </c>
      <c r="AU402" s="55">
        <v>449.5</v>
      </c>
      <c r="AV402" s="55">
        <v>0</v>
      </c>
    </row>
    <row r="403" spans="1:48" x14ac:dyDescent="0.25">
      <c r="A403" s="55">
        <v>10235</v>
      </c>
      <c r="B403" s="68" t="str">
        <f>VLOOKUP(C403,'[2]SU List with Assignment Master'!$F$2:$G$128,2,FALSE)</f>
        <v>North 1</v>
      </c>
      <c r="C403" s="55" t="s">
        <v>83</v>
      </c>
      <c r="D403" s="55">
        <v>112</v>
      </c>
      <c r="E403" s="55" t="s">
        <v>18</v>
      </c>
      <c r="F403" s="55">
        <v>2</v>
      </c>
      <c r="G403" s="55">
        <v>312</v>
      </c>
      <c r="H403" s="55">
        <v>932</v>
      </c>
      <c r="I403" s="55">
        <v>0</v>
      </c>
      <c r="J403" s="56">
        <v>1244</v>
      </c>
      <c r="K403" s="59">
        <v>1244</v>
      </c>
      <c r="L403" s="55">
        <v>622</v>
      </c>
      <c r="M403" s="59">
        <v>622</v>
      </c>
      <c r="N403" s="55">
        <v>6340</v>
      </c>
      <c r="O403" s="55">
        <v>808.6</v>
      </c>
      <c r="P403" s="55">
        <v>0</v>
      </c>
      <c r="Q403" s="55">
        <v>0</v>
      </c>
      <c r="R403" s="55">
        <v>24.88</v>
      </c>
      <c r="S403" s="55" t="s">
        <v>64</v>
      </c>
      <c r="T403" s="55" t="s">
        <v>63</v>
      </c>
      <c r="U403" s="55">
        <v>833.48</v>
      </c>
      <c r="V403" s="55">
        <v>5506.52</v>
      </c>
      <c r="W403" s="55">
        <v>5506.52</v>
      </c>
      <c r="X403" s="55">
        <v>0</v>
      </c>
      <c r="Y403" s="55" t="s">
        <v>64</v>
      </c>
      <c r="Z403" s="55" t="s">
        <v>543</v>
      </c>
      <c r="AA403" s="55">
        <v>1</v>
      </c>
      <c r="AB403" s="55">
        <v>0</v>
      </c>
      <c r="AC403" s="55">
        <v>1</v>
      </c>
      <c r="AD403" s="55" t="s">
        <v>63</v>
      </c>
      <c r="AE403" s="55">
        <v>1</v>
      </c>
      <c r="AF403" s="55">
        <v>0</v>
      </c>
      <c r="AG403" s="55">
        <v>5</v>
      </c>
      <c r="AH403" s="55">
        <v>0</v>
      </c>
      <c r="AI403" s="55">
        <v>0</v>
      </c>
      <c r="AJ403" s="56">
        <v>0</v>
      </c>
      <c r="AK403" s="55">
        <v>163</v>
      </c>
      <c r="AL403" s="55">
        <v>168</v>
      </c>
      <c r="AM403" s="55">
        <v>168</v>
      </c>
      <c r="AN403" s="55">
        <v>847</v>
      </c>
      <c r="AO403" s="55">
        <v>847</v>
      </c>
      <c r="AQ403" s="55" t="s">
        <v>64</v>
      </c>
      <c r="AR403" s="55">
        <v>3</v>
      </c>
      <c r="AS403" s="55">
        <v>1</v>
      </c>
      <c r="AT403" s="55">
        <v>66.666666666666671</v>
      </c>
      <c r="AU403" s="55">
        <v>414.66669999999999</v>
      </c>
      <c r="AV403" s="55">
        <v>312</v>
      </c>
    </row>
    <row r="404" spans="1:48" x14ac:dyDescent="0.25">
      <c r="A404" s="55">
        <v>10251</v>
      </c>
      <c r="B404" s="68" t="str">
        <f>VLOOKUP(C404,'[2]SU List with Assignment Master'!$F$2:$G$128,2,FALSE)</f>
        <v>North 1</v>
      </c>
      <c r="C404" s="55" t="s">
        <v>83</v>
      </c>
      <c r="D404" s="55">
        <v>112</v>
      </c>
      <c r="E404" s="55" t="s">
        <v>22</v>
      </c>
      <c r="F404" s="55">
        <v>8</v>
      </c>
      <c r="G404" s="55">
        <v>252</v>
      </c>
      <c r="H404" s="55">
        <v>1109</v>
      </c>
      <c r="I404" s="55">
        <v>24</v>
      </c>
      <c r="J404" s="56">
        <v>1385</v>
      </c>
      <c r="K404" s="59">
        <v>1361</v>
      </c>
      <c r="L404" s="55">
        <v>173.125</v>
      </c>
      <c r="M404" s="59">
        <v>170.1</v>
      </c>
      <c r="N404" s="55">
        <v>7088</v>
      </c>
      <c r="O404" s="55">
        <v>900.25</v>
      </c>
      <c r="P404" s="55">
        <v>0</v>
      </c>
      <c r="Q404" s="55">
        <v>0</v>
      </c>
      <c r="R404" s="55">
        <v>0</v>
      </c>
      <c r="S404" s="55" t="s">
        <v>64</v>
      </c>
      <c r="T404" s="55" t="s">
        <v>64</v>
      </c>
      <c r="U404" s="55">
        <v>900.25</v>
      </c>
      <c r="V404" s="55">
        <v>6187.75</v>
      </c>
      <c r="W404" s="55">
        <v>6187.75</v>
      </c>
      <c r="X404" s="55">
        <v>0</v>
      </c>
      <c r="Y404" s="55" t="s">
        <v>64</v>
      </c>
      <c r="Z404" s="55" t="s">
        <v>544</v>
      </c>
      <c r="AA404" s="55">
        <v>1</v>
      </c>
      <c r="AB404" s="55">
        <v>0</v>
      </c>
      <c r="AC404" s="55">
        <v>1</v>
      </c>
      <c r="AD404" s="55" t="s">
        <v>63</v>
      </c>
      <c r="AE404" s="55">
        <v>7</v>
      </c>
      <c r="AF404" s="55">
        <v>0</v>
      </c>
      <c r="AG404" s="55">
        <v>261</v>
      </c>
      <c r="AH404" s="55">
        <v>0</v>
      </c>
      <c r="AI404" s="55">
        <v>24</v>
      </c>
      <c r="AJ404" s="56">
        <v>24</v>
      </c>
      <c r="AK404" s="55">
        <v>281</v>
      </c>
      <c r="AL404" s="55">
        <v>80.857100000000003</v>
      </c>
      <c r="AM404" s="55">
        <v>566</v>
      </c>
      <c r="AN404" s="55">
        <v>2891</v>
      </c>
      <c r="AO404" s="55">
        <v>2891</v>
      </c>
      <c r="AP404" s="55">
        <v>0</v>
      </c>
      <c r="AQ404" s="55" t="s">
        <v>64</v>
      </c>
      <c r="AR404" s="55">
        <v>10</v>
      </c>
      <c r="AS404" s="55">
        <v>5</v>
      </c>
      <c r="AT404" s="55">
        <v>80</v>
      </c>
      <c r="AU404" s="55">
        <v>138.5</v>
      </c>
      <c r="AV404" s="55">
        <v>50.4</v>
      </c>
    </row>
    <row r="405" spans="1:48" x14ac:dyDescent="0.25">
      <c r="A405" s="55">
        <v>10259</v>
      </c>
      <c r="B405" s="68" t="str">
        <f>VLOOKUP(C405,'[2]SU List with Assignment Master'!$F$2:$G$128,2,FALSE)</f>
        <v>North 1</v>
      </c>
      <c r="C405" s="55" t="s">
        <v>83</v>
      </c>
      <c r="D405" s="55">
        <v>112</v>
      </c>
      <c r="E405" s="55" t="s">
        <v>19</v>
      </c>
      <c r="F405" s="55">
        <v>5</v>
      </c>
      <c r="G405" s="55">
        <v>324</v>
      </c>
      <c r="H405" s="55">
        <v>1462</v>
      </c>
      <c r="I405" s="55">
        <v>13</v>
      </c>
      <c r="J405" s="56">
        <v>1799</v>
      </c>
      <c r="K405" s="59">
        <v>1786</v>
      </c>
      <c r="L405" s="55">
        <v>359.8</v>
      </c>
      <c r="M405" s="59">
        <v>357.2</v>
      </c>
      <c r="N405" s="55">
        <v>9162</v>
      </c>
      <c r="O405" s="55">
        <v>1169.3499999999999</v>
      </c>
      <c r="P405" s="55">
        <v>0</v>
      </c>
      <c r="Q405" s="55">
        <v>0</v>
      </c>
      <c r="R405" s="55">
        <v>35.979999999999997</v>
      </c>
      <c r="S405" s="55" t="s">
        <v>64</v>
      </c>
      <c r="T405" s="55" t="s">
        <v>63</v>
      </c>
      <c r="U405" s="55">
        <v>1205.33</v>
      </c>
      <c r="V405" s="55">
        <v>7956.67</v>
      </c>
      <c r="W405" s="55">
        <v>7956.67</v>
      </c>
      <c r="X405" s="55">
        <v>0</v>
      </c>
      <c r="Y405" s="55" t="s">
        <v>64</v>
      </c>
      <c r="Z405" s="55" t="s">
        <v>545</v>
      </c>
      <c r="AA405" s="55">
        <v>1</v>
      </c>
      <c r="AB405" s="55">
        <v>0</v>
      </c>
      <c r="AC405" s="55">
        <v>1</v>
      </c>
      <c r="AD405" s="55" t="s">
        <v>63</v>
      </c>
      <c r="AE405" s="55">
        <v>4</v>
      </c>
      <c r="AF405" s="55">
        <v>0</v>
      </c>
      <c r="AG405" s="55">
        <v>79</v>
      </c>
      <c r="AH405" s="55">
        <v>0</v>
      </c>
      <c r="AI405" s="55">
        <v>4</v>
      </c>
      <c r="AJ405" s="56">
        <v>4</v>
      </c>
      <c r="AK405" s="55">
        <v>427</v>
      </c>
      <c r="AL405" s="55">
        <v>127.5</v>
      </c>
      <c r="AM405" s="55">
        <v>510</v>
      </c>
      <c r="AN405" s="55">
        <v>2590</v>
      </c>
      <c r="AO405" s="55">
        <v>2590</v>
      </c>
      <c r="AQ405" s="55" t="s">
        <v>64</v>
      </c>
      <c r="AR405" s="55">
        <v>8</v>
      </c>
      <c r="AS405" s="55">
        <v>0</v>
      </c>
      <c r="AT405" s="55">
        <v>62.5</v>
      </c>
      <c r="AU405" s="55">
        <v>224.875</v>
      </c>
      <c r="AV405" s="55">
        <v>0</v>
      </c>
    </row>
    <row r="406" spans="1:48" x14ac:dyDescent="0.25">
      <c r="A406" s="55">
        <v>10266</v>
      </c>
      <c r="B406" s="68" t="str">
        <f>VLOOKUP(C406,'[2]SU List with Assignment Master'!$F$2:$G$128,2,FALSE)</f>
        <v>North 1</v>
      </c>
      <c r="C406" s="55" t="s">
        <v>83</v>
      </c>
      <c r="D406" s="55">
        <v>112</v>
      </c>
      <c r="E406" s="55" t="s">
        <v>60</v>
      </c>
      <c r="F406" s="55">
        <v>6</v>
      </c>
      <c r="G406" s="55">
        <v>1656</v>
      </c>
      <c r="H406" s="55">
        <v>1432</v>
      </c>
      <c r="I406" s="55">
        <v>96</v>
      </c>
      <c r="J406" s="56">
        <v>3184</v>
      </c>
      <c r="K406" s="59">
        <v>3088</v>
      </c>
      <c r="L406" s="55">
        <v>530.66669999999999</v>
      </c>
      <c r="M406" s="59">
        <v>514.70000000000005</v>
      </c>
      <c r="N406" s="55">
        <v>16236</v>
      </c>
      <c r="O406" s="55">
        <v>2069.6</v>
      </c>
      <c r="P406" s="55">
        <v>0</v>
      </c>
      <c r="Q406" s="55">
        <v>0</v>
      </c>
      <c r="R406" s="55">
        <v>0</v>
      </c>
      <c r="S406" s="55" t="s">
        <v>64</v>
      </c>
      <c r="T406" s="55" t="s">
        <v>64</v>
      </c>
      <c r="U406" s="55">
        <v>2069.6</v>
      </c>
      <c r="V406" s="55">
        <v>14166.4</v>
      </c>
      <c r="W406" s="55">
        <v>14166.4</v>
      </c>
      <c r="X406" s="55">
        <v>0</v>
      </c>
      <c r="Y406" s="55" t="s">
        <v>64</v>
      </c>
      <c r="Z406" s="55" t="s">
        <v>546</v>
      </c>
      <c r="AA406" s="55">
        <v>1</v>
      </c>
      <c r="AB406" s="55">
        <v>0</v>
      </c>
      <c r="AC406" s="55">
        <v>1</v>
      </c>
      <c r="AD406" s="55" t="s">
        <v>63</v>
      </c>
      <c r="AE406" s="55">
        <v>5</v>
      </c>
      <c r="AF406" s="55">
        <v>0</v>
      </c>
      <c r="AG406" s="55">
        <v>256</v>
      </c>
      <c r="AH406" s="55">
        <v>0</v>
      </c>
      <c r="AI406" s="55">
        <v>96</v>
      </c>
      <c r="AJ406" s="56">
        <v>96</v>
      </c>
      <c r="AK406" s="55">
        <v>775</v>
      </c>
      <c r="AL406" s="55">
        <v>225.4</v>
      </c>
      <c r="AM406" s="55">
        <v>1127</v>
      </c>
      <c r="AN406" s="55">
        <v>5713</v>
      </c>
      <c r="AO406" s="55">
        <v>5713</v>
      </c>
      <c r="AP406" s="55">
        <v>0</v>
      </c>
      <c r="AQ406" s="55" t="s">
        <v>64</v>
      </c>
      <c r="AR406" s="55">
        <v>12</v>
      </c>
      <c r="AS406" s="55">
        <v>6</v>
      </c>
      <c r="AT406" s="55">
        <v>50</v>
      </c>
      <c r="AU406" s="55">
        <v>265.33330000000001</v>
      </c>
      <c r="AV406" s="55">
        <v>276</v>
      </c>
    </row>
    <row r="407" spans="1:48" x14ac:dyDescent="0.25">
      <c r="A407" s="55">
        <v>10292</v>
      </c>
      <c r="B407" s="68" t="str">
        <f>VLOOKUP(C407,'[2]SU List with Assignment Master'!$F$2:$G$128,2,FALSE)</f>
        <v>North 1</v>
      </c>
      <c r="C407" s="55" t="s">
        <v>83</v>
      </c>
      <c r="D407" s="55">
        <v>112</v>
      </c>
      <c r="E407" s="55" t="s">
        <v>20</v>
      </c>
      <c r="F407" s="55">
        <v>1</v>
      </c>
      <c r="G407" s="55">
        <v>0</v>
      </c>
      <c r="H407" s="55">
        <v>182</v>
      </c>
      <c r="I407" s="55">
        <v>0</v>
      </c>
      <c r="J407" s="56">
        <v>182</v>
      </c>
      <c r="K407" s="59">
        <v>182</v>
      </c>
      <c r="L407" s="55">
        <v>182</v>
      </c>
      <c r="M407" s="59">
        <v>182</v>
      </c>
      <c r="N407" s="55">
        <v>925</v>
      </c>
      <c r="O407" s="55">
        <v>118.3</v>
      </c>
      <c r="P407" s="55">
        <v>0</v>
      </c>
      <c r="Q407" s="55">
        <v>0</v>
      </c>
      <c r="R407" s="55">
        <v>0</v>
      </c>
      <c r="S407" s="55" t="s">
        <v>64</v>
      </c>
      <c r="T407" s="55" t="s">
        <v>64</v>
      </c>
      <c r="U407" s="55">
        <v>118.3</v>
      </c>
      <c r="V407" s="55">
        <v>806.7</v>
      </c>
      <c r="W407" s="55">
        <v>925</v>
      </c>
      <c r="X407" s="55">
        <v>-118.3</v>
      </c>
      <c r="Y407" s="55" t="s">
        <v>64</v>
      </c>
      <c r="Z407" s="55" t="s">
        <v>547</v>
      </c>
      <c r="AA407" s="55">
        <v>1</v>
      </c>
      <c r="AB407" s="55">
        <v>0</v>
      </c>
      <c r="AC407" s="55">
        <v>1</v>
      </c>
      <c r="AD407" s="55" t="s">
        <v>63</v>
      </c>
      <c r="AE407" s="55">
        <v>1</v>
      </c>
      <c r="AF407" s="55">
        <v>0</v>
      </c>
      <c r="AG407" s="55">
        <v>182</v>
      </c>
      <c r="AH407" s="55">
        <v>0</v>
      </c>
      <c r="AI407" s="55">
        <v>0</v>
      </c>
      <c r="AJ407" s="56">
        <v>0</v>
      </c>
      <c r="AK407" s="55">
        <v>0</v>
      </c>
      <c r="AL407" s="55">
        <v>182</v>
      </c>
      <c r="AM407" s="55">
        <v>182</v>
      </c>
      <c r="AN407" s="55">
        <v>925</v>
      </c>
      <c r="AO407" s="55">
        <v>925</v>
      </c>
      <c r="AQ407" s="55" t="s">
        <v>64</v>
      </c>
      <c r="AR407" s="55">
        <v>3</v>
      </c>
      <c r="AS407" s="55">
        <v>0</v>
      </c>
      <c r="AT407" s="55">
        <v>33.333333333333343</v>
      </c>
      <c r="AU407" s="55">
        <v>60.666699999999999</v>
      </c>
      <c r="AV407" s="55">
        <v>0</v>
      </c>
    </row>
    <row r="408" spans="1:48" x14ac:dyDescent="0.25">
      <c r="A408" s="55">
        <v>10294</v>
      </c>
      <c r="B408" s="68" t="str">
        <f>VLOOKUP(C408,'[2]SU List with Assignment Master'!$F$2:$G$128,2,FALSE)</f>
        <v>North 1</v>
      </c>
      <c r="C408" s="55" t="s">
        <v>83</v>
      </c>
      <c r="D408" s="55">
        <v>112</v>
      </c>
      <c r="E408" s="55" t="s">
        <v>60</v>
      </c>
      <c r="F408" s="55">
        <v>6</v>
      </c>
      <c r="G408" s="55">
        <v>120</v>
      </c>
      <c r="H408" s="55">
        <v>1473</v>
      </c>
      <c r="I408" s="55">
        <v>51</v>
      </c>
      <c r="J408" s="56">
        <v>1644</v>
      </c>
      <c r="K408" s="59">
        <v>1593</v>
      </c>
      <c r="L408" s="55">
        <v>274</v>
      </c>
      <c r="M408" s="59">
        <v>265.5</v>
      </c>
      <c r="N408" s="55">
        <v>8356</v>
      </c>
      <c r="O408" s="55">
        <v>1068.5999999999999</v>
      </c>
      <c r="P408" s="55">
        <v>0</v>
      </c>
      <c r="Q408" s="55">
        <v>0</v>
      </c>
      <c r="R408" s="55">
        <v>32.880000000000003</v>
      </c>
      <c r="S408" s="55" t="s">
        <v>64</v>
      </c>
      <c r="T408" s="55" t="s">
        <v>63</v>
      </c>
      <c r="U408" s="55">
        <v>1101.48</v>
      </c>
      <c r="V408" s="55">
        <v>7254.52</v>
      </c>
      <c r="W408" s="55">
        <v>7254.52</v>
      </c>
      <c r="X408" s="55">
        <v>0</v>
      </c>
      <c r="Y408" s="55" t="s">
        <v>64</v>
      </c>
      <c r="Z408" s="55" t="s">
        <v>548</v>
      </c>
      <c r="AA408" s="55">
        <v>1</v>
      </c>
      <c r="AB408" s="55">
        <v>0</v>
      </c>
      <c r="AC408" s="55">
        <v>1</v>
      </c>
      <c r="AD408" s="55" t="s">
        <v>63</v>
      </c>
      <c r="AE408" s="55">
        <v>6</v>
      </c>
      <c r="AF408" s="55">
        <v>0</v>
      </c>
      <c r="AG408" s="55">
        <v>294</v>
      </c>
      <c r="AH408" s="55">
        <v>0</v>
      </c>
      <c r="AI408" s="55">
        <v>48</v>
      </c>
      <c r="AJ408" s="56">
        <v>48</v>
      </c>
      <c r="AK408" s="55">
        <v>420</v>
      </c>
      <c r="AL408" s="55">
        <v>127</v>
      </c>
      <c r="AM408" s="55">
        <v>762</v>
      </c>
      <c r="AN408" s="55">
        <v>3858</v>
      </c>
      <c r="AO408" s="55">
        <v>3858</v>
      </c>
      <c r="AP408" s="55">
        <v>0</v>
      </c>
      <c r="AQ408" s="55" t="s">
        <v>64</v>
      </c>
      <c r="AR408" s="55">
        <v>13</v>
      </c>
      <c r="AS408" s="55">
        <v>2</v>
      </c>
      <c r="AT408" s="55">
        <v>46.153846153846153</v>
      </c>
      <c r="AU408" s="55">
        <v>126.4615</v>
      </c>
      <c r="AV408" s="55">
        <v>60</v>
      </c>
    </row>
    <row r="409" spans="1:48" x14ac:dyDescent="0.25">
      <c r="A409" s="55">
        <v>10299</v>
      </c>
      <c r="B409" s="68" t="str">
        <f>VLOOKUP(C409,'[2]SU List with Assignment Master'!$F$2:$G$128,2,FALSE)</f>
        <v>North 1</v>
      </c>
      <c r="C409" s="55" t="s">
        <v>83</v>
      </c>
      <c r="D409" s="55">
        <v>112</v>
      </c>
      <c r="E409" s="55" t="s">
        <v>60</v>
      </c>
      <c r="F409" s="55">
        <v>7</v>
      </c>
      <c r="G409" s="55">
        <v>2568</v>
      </c>
      <c r="H409" s="55">
        <v>339</v>
      </c>
      <c r="I409" s="55">
        <v>35</v>
      </c>
      <c r="J409" s="56">
        <v>2942</v>
      </c>
      <c r="K409" s="59">
        <v>2907</v>
      </c>
      <c r="L409" s="55">
        <v>420.28570000000002</v>
      </c>
      <c r="M409" s="59">
        <v>415.3</v>
      </c>
      <c r="N409" s="55">
        <v>14982</v>
      </c>
      <c r="O409" s="55">
        <v>1912.3</v>
      </c>
      <c r="P409" s="55">
        <v>0</v>
      </c>
      <c r="Q409" s="55">
        <v>0</v>
      </c>
      <c r="R409" s="55">
        <v>58.84</v>
      </c>
      <c r="S409" s="55" t="s">
        <v>64</v>
      </c>
      <c r="T409" s="55" t="s">
        <v>63</v>
      </c>
      <c r="U409" s="55">
        <v>1971.14</v>
      </c>
      <c r="V409" s="55">
        <v>13010.86</v>
      </c>
      <c r="W409" s="55">
        <v>13010.86</v>
      </c>
      <c r="X409" s="55">
        <v>0</v>
      </c>
      <c r="Y409" s="55" t="s">
        <v>64</v>
      </c>
      <c r="Z409" s="55" t="s">
        <v>549</v>
      </c>
      <c r="AA409" s="55">
        <v>1</v>
      </c>
      <c r="AB409" s="55">
        <v>0</v>
      </c>
      <c r="AC409" s="55">
        <v>1</v>
      </c>
      <c r="AD409" s="55" t="s">
        <v>63</v>
      </c>
      <c r="AE409" s="55">
        <v>6</v>
      </c>
      <c r="AF409" s="55">
        <v>0</v>
      </c>
      <c r="AG409" s="55">
        <v>249</v>
      </c>
      <c r="AH409" s="55">
        <v>0</v>
      </c>
      <c r="AI409" s="55">
        <v>21</v>
      </c>
      <c r="AJ409" s="56">
        <v>21</v>
      </c>
      <c r="AK409" s="55">
        <v>557</v>
      </c>
      <c r="AL409" s="55">
        <v>137.83330000000001</v>
      </c>
      <c r="AM409" s="55">
        <v>827</v>
      </c>
      <c r="AN409" s="55">
        <v>4215</v>
      </c>
      <c r="AO409" s="55">
        <v>4215</v>
      </c>
      <c r="AQ409" s="55" t="s">
        <v>64</v>
      </c>
      <c r="AR409" s="55">
        <v>9</v>
      </c>
      <c r="AS409" s="55">
        <v>7</v>
      </c>
      <c r="AT409" s="55">
        <v>77.777777777777771</v>
      </c>
      <c r="AU409" s="55">
        <v>326.88889999999998</v>
      </c>
      <c r="AV409" s="55">
        <v>366.8571</v>
      </c>
    </row>
    <row r="410" spans="1:48" x14ac:dyDescent="0.25">
      <c r="A410" s="55">
        <v>10301</v>
      </c>
      <c r="B410" s="68" t="str">
        <f>VLOOKUP(C410,'[2]SU List with Assignment Master'!$F$2:$G$128,2,FALSE)</f>
        <v>North 1</v>
      </c>
      <c r="C410" s="55" t="s">
        <v>83</v>
      </c>
      <c r="D410" s="55">
        <v>112</v>
      </c>
      <c r="E410" s="55" t="s">
        <v>60</v>
      </c>
      <c r="F410" s="55">
        <v>5</v>
      </c>
      <c r="G410" s="55">
        <v>288</v>
      </c>
      <c r="H410" s="55">
        <v>1063</v>
      </c>
      <c r="I410" s="55">
        <v>17</v>
      </c>
      <c r="J410" s="56">
        <v>1368</v>
      </c>
      <c r="K410" s="59">
        <v>1351</v>
      </c>
      <c r="L410" s="55">
        <v>273.60000000000002</v>
      </c>
      <c r="M410" s="59">
        <v>270.2</v>
      </c>
      <c r="N410" s="55">
        <v>6995</v>
      </c>
      <c r="O410" s="55">
        <v>889.2</v>
      </c>
      <c r="P410" s="55">
        <v>0</v>
      </c>
      <c r="Q410" s="55">
        <v>0</v>
      </c>
      <c r="R410" s="55">
        <v>27.36</v>
      </c>
      <c r="S410" s="55" t="s">
        <v>64</v>
      </c>
      <c r="T410" s="55" t="s">
        <v>63</v>
      </c>
      <c r="U410" s="55">
        <v>916.56</v>
      </c>
      <c r="V410" s="55">
        <v>6078.44</v>
      </c>
      <c r="W410" s="55">
        <v>6078.44</v>
      </c>
      <c r="X410" s="55">
        <v>0</v>
      </c>
      <c r="Y410" s="55" t="s">
        <v>64</v>
      </c>
      <c r="Z410" s="55" t="s">
        <v>550</v>
      </c>
      <c r="AA410" s="55">
        <v>1</v>
      </c>
      <c r="AB410" s="55">
        <v>0</v>
      </c>
      <c r="AC410" s="55">
        <v>1</v>
      </c>
      <c r="AD410" s="55" t="s">
        <v>63</v>
      </c>
      <c r="AE410" s="55">
        <v>5</v>
      </c>
      <c r="AF410" s="55">
        <v>0</v>
      </c>
      <c r="AG410" s="55">
        <v>75</v>
      </c>
      <c r="AH410" s="55">
        <v>0</v>
      </c>
      <c r="AI410" s="55">
        <v>17</v>
      </c>
      <c r="AJ410" s="56">
        <v>17</v>
      </c>
      <c r="AK410" s="55">
        <v>375</v>
      </c>
      <c r="AL410" s="55">
        <v>93.4</v>
      </c>
      <c r="AM410" s="55">
        <v>467</v>
      </c>
      <c r="AN410" s="55">
        <v>2380</v>
      </c>
      <c r="AO410" s="55">
        <v>2380</v>
      </c>
      <c r="AQ410" s="55" t="s">
        <v>64</v>
      </c>
      <c r="AR410" s="55">
        <v>5</v>
      </c>
      <c r="AS410" s="55">
        <v>0</v>
      </c>
      <c r="AT410" s="55">
        <v>100</v>
      </c>
      <c r="AU410" s="55">
        <v>273.60000000000002</v>
      </c>
      <c r="AV410" s="55">
        <v>0</v>
      </c>
    </row>
    <row r="411" spans="1:48" x14ac:dyDescent="0.25">
      <c r="A411" s="55">
        <v>10317</v>
      </c>
      <c r="B411" s="68" t="str">
        <f>VLOOKUP(C411,'[2]SU List with Assignment Master'!$F$2:$G$128,2,FALSE)</f>
        <v>North 1</v>
      </c>
      <c r="C411" s="55" t="s">
        <v>83</v>
      </c>
      <c r="D411" s="55">
        <v>112</v>
      </c>
      <c r="E411" s="55" t="s">
        <v>60</v>
      </c>
      <c r="F411" s="55">
        <v>17</v>
      </c>
      <c r="G411" s="55">
        <v>4140</v>
      </c>
      <c r="H411" s="55">
        <v>4729</v>
      </c>
      <c r="I411" s="55">
        <v>180</v>
      </c>
      <c r="J411" s="56">
        <v>9049</v>
      </c>
      <c r="K411" s="59">
        <v>8869</v>
      </c>
      <c r="L411" s="55">
        <v>532.29409999999996</v>
      </c>
      <c r="M411" s="59">
        <v>521.70000000000005</v>
      </c>
      <c r="N411" s="55">
        <v>46117</v>
      </c>
      <c r="O411" s="55">
        <v>5881.85</v>
      </c>
      <c r="P411" s="55">
        <v>0</v>
      </c>
      <c r="Q411" s="55">
        <v>0</v>
      </c>
      <c r="R411" s="55">
        <v>180.98</v>
      </c>
      <c r="S411" s="55" t="s">
        <v>64</v>
      </c>
      <c r="T411" s="55" t="s">
        <v>63</v>
      </c>
      <c r="U411" s="55">
        <v>6062.83</v>
      </c>
      <c r="V411" s="55">
        <v>40054.17</v>
      </c>
      <c r="W411" s="55">
        <v>40054.17</v>
      </c>
      <c r="X411" s="55">
        <v>0</v>
      </c>
      <c r="Y411" s="55" t="s">
        <v>64</v>
      </c>
      <c r="Z411" s="55" t="s">
        <v>551</v>
      </c>
      <c r="AA411" s="55">
        <v>1</v>
      </c>
      <c r="AB411" s="55">
        <v>0</v>
      </c>
      <c r="AC411" s="55">
        <v>1</v>
      </c>
      <c r="AD411" s="55" t="s">
        <v>63</v>
      </c>
      <c r="AE411" s="55">
        <v>12</v>
      </c>
      <c r="AF411" s="55">
        <v>0</v>
      </c>
      <c r="AG411" s="55">
        <v>361</v>
      </c>
      <c r="AH411" s="55">
        <v>0</v>
      </c>
      <c r="AI411" s="55">
        <v>62</v>
      </c>
      <c r="AJ411" s="56">
        <v>62</v>
      </c>
      <c r="AK411" s="55">
        <v>2162</v>
      </c>
      <c r="AL411" s="55">
        <v>215.41669999999999</v>
      </c>
      <c r="AM411" s="55">
        <v>2585</v>
      </c>
      <c r="AN411" s="55">
        <v>13237</v>
      </c>
      <c r="AO411" s="55">
        <v>13237</v>
      </c>
      <c r="AQ411" s="55" t="s">
        <v>64</v>
      </c>
      <c r="AR411" s="55">
        <v>17</v>
      </c>
      <c r="AS411" s="55">
        <v>15</v>
      </c>
      <c r="AT411" s="55">
        <v>100</v>
      </c>
      <c r="AU411" s="55">
        <v>532.29409999999996</v>
      </c>
      <c r="AV411" s="55">
        <v>276</v>
      </c>
    </row>
    <row r="412" spans="1:48" x14ac:dyDescent="0.25">
      <c r="A412" s="55">
        <v>10319</v>
      </c>
      <c r="B412" s="68" t="str">
        <f>VLOOKUP(C412,'[2]SU List with Assignment Master'!$F$2:$G$128,2,FALSE)</f>
        <v>North 1</v>
      </c>
      <c r="C412" s="55" t="s">
        <v>83</v>
      </c>
      <c r="D412" s="55">
        <v>112</v>
      </c>
      <c r="E412" s="55" t="s">
        <v>20</v>
      </c>
      <c r="F412" s="55">
        <v>4</v>
      </c>
      <c r="G412" s="55">
        <v>996</v>
      </c>
      <c r="H412" s="55">
        <v>1337</v>
      </c>
      <c r="I412" s="55">
        <v>29</v>
      </c>
      <c r="J412" s="56">
        <v>2362</v>
      </c>
      <c r="K412" s="59">
        <v>2333</v>
      </c>
      <c r="L412" s="55">
        <v>590.5</v>
      </c>
      <c r="M412" s="59">
        <v>583.29999999999995</v>
      </c>
      <c r="N412" s="55">
        <v>12029</v>
      </c>
      <c r="O412" s="55">
        <v>1535.3</v>
      </c>
      <c r="P412" s="55">
        <v>0</v>
      </c>
      <c r="Q412" s="55">
        <v>0</v>
      </c>
      <c r="R412" s="55">
        <v>47.24</v>
      </c>
      <c r="S412" s="55" t="s">
        <v>64</v>
      </c>
      <c r="T412" s="55" t="s">
        <v>63</v>
      </c>
      <c r="U412" s="55">
        <v>1582.54</v>
      </c>
      <c r="V412" s="55">
        <v>10446.459999999999</v>
      </c>
      <c r="W412" s="55">
        <v>10446.459999999999</v>
      </c>
      <c r="X412" s="55">
        <v>0</v>
      </c>
      <c r="Y412" s="55" t="s">
        <v>64</v>
      </c>
      <c r="Z412" s="55" t="s">
        <v>552</v>
      </c>
      <c r="AA412" s="55">
        <v>1</v>
      </c>
      <c r="AB412" s="55">
        <v>0</v>
      </c>
      <c r="AC412" s="55">
        <v>1</v>
      </c>
      <c r="AD412" s="55" t="s">
        <v>63</v>
      </c>
      <c r="AE412" s="55">
        <v>3</v>
      </c>
      <c r="AF412" s="55">
        <v>0</v>
      </c>
      <c r="AG412" s="55">
        <v>246</v>
      </c>
      <c r="AH412" s="55">
        <v>0</v>
      </c>
      <c r="AI412" s="55">
        <v>20</v>
      </c>
      <c r="AJ412" s="56">
        <v>20</v>
      </c>
      <c r="AK412" s="55">
        <v>313</v>
      </c>
      <c r="AL412" s="55">
        <v>193</v>
      </c>
      <c r="AM412" s="55">
        <v>579</v>
      </c>
      <c r="AN412" s="55">
        <v>2946</v>
      </c>
      <c r="AO412" s="55">
        <v>2946</v>
      </c>
      <c r="AP412" s="55">
        <v>3000</v>
      </c>
      <c r="AQ412" s="55" t="s">
        <v>64</v>
      </c>
      <c r="AR412" s="55">
        <v>12</v>
      </c>
      <c r="AS412" s="55">
        <v>3</v>
      </c>
      <c r="AT412" s="55">
        <v>33.333333333333343</v>
      </c>
      <c r="AU412" s="55">
        <v>196.83330000000001</v>
      </c>
      <c r="AV412" s="55">
        <v>332</v>
      </c>
    </row>
    <row r="413" spans="1:48" x14ac:dyDescent="0.25">
      <c r="A413" s="55">
        <v>10335</v>
      </c>
      <c r="B413" s="68" t="str">
        <f>VLOOKUP(C413,'[2]SU List with Assignment Master'!$F$2:$G$128,2,FALSE)</f>
        <v>North 1</v>
      </c>
      <c r="C413" s="55" t="s">
        <v>83</v>
      </c>
      <c r="D413" s="55">
        <v>112</v>
      </c>
      <c r="E413" s="55" t="s">
        <v>19</v>
      </c>
      <c r="F413" s="55">
        <v>8</v>
      </c>
      <c r="G413" s="55">
        <v>1056</v>
      </c>
      <c r="H413" s="55">
        <v>3751</v>
      </c>
      <c r="I413" s="55">
        <v>99</v>
      </c>
      <c r="J413" s="56">
        <v>4906</v>
      </c>
      <c r="K413" s="59">
        <v>4807</v>
      </c>
      <c r="L413" s="55">
        <v>613.25</v>
      </c>
      <c r="M413" s="59">
        <v>600.9</v>
      </c>
      <c r="N413" s="55">
        <v>25089</v>
      </c>
      <c r="O413" s="55">
        <v>3188.9</v>
      </c>
      <c r="P413" s="55">
        <v>0</v>
      </c>
      <c r="Q413" s="55">
        <v>0</v>
      </c>
      <c r="R413" s="55">
        <v>0</v>
      </c>
      <c r="S413" s="55" t="s">
        <v>64</v>
      </c>
      <c r="T413" s="55" t="s">
        <v>64</v>
      </c>
      <c r="U413" s="55">
        <v>3188.9</v>
      </c>
      <c r="V413" s="55">
        <v>21900.1</v>
      </c>
      <c r="W413" s="55">
        <v>21900.1</v>
      </c>
      <c r="X413" s="55">
        <v>0</v>
      </c>
      <c r="Y413" s="55" t="s">
        <v>64</v>
      </c>
      <c r="Z413" s="55" t="s">
        <v>536</v>
      </c>
      <c r="AA413" s="55">
        <v>1</v>
      </c>
      <c r="AB413" s="55">
        <v>0</v>
      </c>
      <c r="AC413" s="55">
        <v>1</v>
      </c>
      <c r="AD413" s="55" t="s">
        <v>63</v>
      </c>
      <c r="AE413" s="55">
        <v>8</v>
      </c>
      <c r="AF413" s="55">
        <v>0</v>
      </c>
      <c r="AG413" s="55">
        <v>561</v>
      </c>
      <c r="AH413" s="55">
        <v>0</v>
      </c>
      <c r="AI413" s="55">
        <v>75</v>
      </c>
      <c r="AJ413" s="56">
        <v>75</v>
      </c>
      <c r="AK413" s="55">
        <v>2392</v>
      </c>
      <c r="AL413" s="55">
        <v>378.5</v>
      </c>
      <c r="AM413" s="55">
        <v>3028</v>
      </c>
      <c r="AN413" s="55">
        <v>15470</v>
      </c>
      <c r="AO413" s="55">
        <v>15470</v>
      </c>
      <c r="AQ413" s="55" t="s">
        <v>64</v>
      </c>
      <c r="AR413" s="55">
        <v>8</v>
      </c>
      <c r="AS413" s="55">
        <v>0</v>
      </c>
      <c r="AT413" s="55">
        <v>100</v>
      </c>
      <c r="AU413" s="55">
        <v>613.25</v>
      </c>
      <c r="AV413" s="55">
        <v>0</v>
      </c>
    </row>
    <row r="414" spans="1:48" x14ac:dyDescent="0.25">
      <c r="A414" s="55">
        <v>10339</v>
      </c>
      <c r="B414" s="68" t="str">
        <f>VLOOKUP(C414,'[2]SU List with Assignment Master'!$F$2:$G$128,2,FALSE)</f>
        <v>North 1</v>
      </c>
      <c r="C414" s="55" t="s">
        <v>83</v>
      </c>
      <c r="D414" s="55">
        <v>112</v>
      </c>
      <c r="E414" s="55" t="s">
        <v>60</v>
      </c>
      <c r="F414" s="55">
        <v>9</v>
      </c>
      <c r="G414" s="55">
        <v>2268</v>
      </c>
      <c r="H414" s="55">
        <v>1727</v>
      </c>
      <c r="I414" s="55">
        <v>52</v>
      </c>
      <c r="J414" s="56">
        <v>4047</v>
      </c>
      <c r="K414" s="59">
        <v>3995</v>
      </c>
      <c r="L414" s="55">
        <v>449.66669999999999</v>
      </c>
      <c r="M414" s="59">
        <v>443.9</v>
      </c>
      <c r="N414" s="55">
        <v>20591</v>
      </c>
      <c r="O414" s="55">
        <v>2630.55</v>
      </c>
      <c r="P414" s="55">
        <v>0</v>
      </c>
      <c r="Q414" s="55">
        <v>0</v>
      </c>
      <c r="R414" s="55">
        <v>80.94</v>
      </c>
      <c r="S414" s="55" t="s">
        <v>64</v>
      </c>
      <c r="T414" s="55" t="s">
        <v>63</v>
      </c>
      <c r="U414" s="55">
        <v>2711.49</v>
      </c>
      <c r="V414" s="55">
        <v>17879.509999999998</v>
      </c>
      <c r="W414" s="55">
        <v>17879.509999999998</v>
      </c>
      <c r="X414" s="55">
        <v>0</v>
      </c>
      <c r="Y414" s="55" t="s">
        <v>64</v>
      </c>
      <c r="Z414" s="55" t="s">
        <v>553</v>
      </c>
      <c r="AA414" s="55">
        <v>1</v>
      </c>
      <c r="AB414" s="55">
        <v>0</v>
      </c>
      <c r="AC414" s="55">
        <v>1</v>
      </c>
      <c r="AD414" s="55" t="s">
        <v>63</v>
      </c>
      <c r="AE414" s="55">
        <v>9</v>
      </c>
      <c r="AF414" s="55">
        <v>0</v>
      </c>
      <c r="AG414" s="55">
        <v>82</v>
      </c>
      <c r="AH414" s="55">
        <v>0</v>
      </c>
      <c r="AI414" s="55">
        <v>46</v>
      </c>
      <c r="AJ414" s="56">
        <v>46</v>
      </c>
      <c r="AK414" s="55">
        <v>1084</v>
      </c>
      <c r="AL414" s="55">
        <v>134.66669999999999</v>
      </c>
      <c r="AM414" s="55">
        <v>1212</v>
      </c>
      <c r="AN414" s="55">
        <v>6177</v>
      </c>
      <c r="AO414" s="55">
        <v>6177</v>
      </c>
      <c r="AQ414" s="55" t="s">
        <v>64</v>
      </c>
      <c r="AR414" s="55">
        <v>13</v>
      </c>
      <c r="AS414" s="55">
        <v>8</v>
      </c>
      <c r="AT414" s="55">
        <v>69.230769230769226</v>
      </c>
      <c r="AU414" s="55">
        <v>311.30770000000001</v>
      </c>
      <c r="AV414" s="55">
        <v>283.5</v>
      </c>
    </row>
    <row r="415" spans="1:48" x14ac:dyDescent="0.25">
      <c r="A415" s="55">
        <v>10351</v>
      </c>
      <c r="B415" s="68" t="str">
        <f>VLOOKUP(C415,'[2]SU List with Assignment Master'!$F$2:$G$128,2,FALSE)</f>
        <v>North 1</v>
      </c>
      <c r="C415" s="55" t="s">
        <v>83</v>
      </c>
      <c r="D415" s="55">
        <v>112</v>
      </c>
      <c r="E415" s="55" t="s">
        <v>19</v>
      </c>
      <c r="F415" s="55">
        <v>10</v>
      </c>
      <c r="G415" s="55">
        <v>2640</v>
      </c>
      <c r="H415" s="55">
        <v>245</v>
      </c>
      <c r="I415" s="55">
        <v>18</v>
      </c>
      <c r="J415" s="56">
        <v>2903</v>
      </c>
      <c r="K415" s="59">
        <v>2885</v>
      </c>
      <c r="L415" s="55">
        <v>290.3</v>
      </c>
      <c r="M415" s="59">
        <v>288.5</v>
      </c>
      <c r="N415" s="55">
        <v>14836</v>
      </c>
      <c r="O415" s="55">
        <v>1886.95</v>
      </c>
      <c r="P415" s="55">
        <v>0</v>
      </c>
      <c r="Q415" s="55">
        <v>0</v>
      </c>
      <c r="R415" s="55">
        <v>0</v>
      </c>
      <c r="S415" s="55" t="s">
        <v>64</v>
      </c>
      <c r="T415" s="55" t="s">
        <v>64</v>
      </c>
      <c r="U415" s="55">
        <v>1886.95</v>
      </c>
      <c r="V415" s="55">
        <v>12949.05</v>
      </c>
      <c r="W415" s="55">
        <v>12949.05</v>
      </c>
      <c r="X415" s="55">
        <v>0</v>
      </c>
      <c r="Y415" s="55" t="s">
        <v>64</v>
      </c>
      <c r="Z415" s="55" t="s">
        <v>554</v>
      </c>
      <c r="AA415" s="55">
        <v>1</v>
      </c>
      <c r="AB415" s="55">
        <v>0</v>
      </c>
      <c r="AC415" s="55">
        <v>1</v>
      </c>
      <c r="AD415" s="55" t="s">
        <v>63</v>
      </c>
      <c r="AE415" s="55">
        <v>8</v>
      </c>
      <c r="AF415" s="55">
        <v>0</v>
      </c>
      <c r="AG415" s="55">
        <v>100</v>
      </c>
      <c r="AH415" s="55">
        <v>0</v>
      </c>
      <c r="AI415" s="55">
        <v>1</v>
      </c>
      <c r="AJ415" s="56">
        <v>1</v>
      </c>
      <c r="AK415" s="55">
        <v>382</v>
      </c>
      <c r="AL415" s="55">
        <v>60.375</v>
      </c>
      <c r="AM415" s="55">
        <v>483</v>
      </c>
      <c r="AN415" s="55">
        <v>2476</v>
      </c>
      <c r="AO415" s="55">
        <v>2476</v>
      </c>
      <c r="AQ415" s="55" t="s">
        <v>64</v>
      </c>
      <c r="AR415" s="55">
        <v>14</v>
      </c>
      <c r="AS415" s="55">
        <v>8</v>
      </c>
      <c r="AT415" s="55">
        <v>71.428571428571431</v>
      </c>
      <c r="AU415" s="55">
        <v>207.3571</v>
      </c>
      <c r="AV415" s="55">
        <v>330</v>
      </c>
    </row>
    <row r="416" spans="1:48" x14ac:dyDescent="0.25">
      <c r="A416" s="55">
        <v>10682</v>
      </c>
      <c r="B416" s="68" t="str">
        <f>VLOOKUP(C416,'[2]SU List with Assignment Master'!$F$2:$G$128,2,FALSE)</f>
        <v>North 1</v>
      </c>
      <c r="C416" s="55" t="s">
        <v>83</v>
      </c>
      <c r="D416" s="55">
        <v>112</v>
      </c>
      <c r="E416" s="55" t="s">
        <v>18</v>
      </c>
      <c r="F416" s="55">
        <v>0</v>
      </c>
      <c r="G416" s="55">
        <v>0</v>
      </c>
      <c r="H416" s="55">
        <v>0</v>
      </c>
      <c r="I416" s="55">
        <v>0</v>
      </c>
      <c r="J416" s="56">
        <v>0</v>
      </c>
      <c r="K416" s="59">
        <v>0</v>
      </c>
      <c r="L416" s="55">
        <v>0</v>
      </c>
      <c r="M416" s="59" t="e">
        <v>#DIV/0!</v>
      </c>
      <c r="N416" s="55">
        <v>0</v>
      </c>
      <c r="O416" s="55">
        <v>0</v>
      </c>
      <c r="P416" s="55">
        <v>0</v>
      </c>
      <c r="Q416" s="55">
        <v>0</v>
      </c>
      <c r="R416" s="55">
        <v>0</v>
      </c>
      <c r="S416" s="55" t="s">
        <v>64</v>
      </c>
      <c r="T416" s="55" t="s">
        <v>64</v>
      </c>
      <c r="U416" s="55">
        <v>0</v>
      </c>
      <c r="V416" s="55">
        <v>0</v>
      </c>
      <c r="W416" s="55">
        <v>0</v>
      </c>
      <c r="X416" s="55">
        <v>0</v>
      </c>
      <c r="Y416" s="55" t="s">
        <v>64</v>
      </c>
      <c r="Z416" s="55" t="s">
        <v>555</v>
      </c>
      <c r="AA416" s="55">
        <v>0</v>
      </c>
      <c r="AB416" s="55">
        <v>1</v>
      </c>
      <c r="AC416" s="55">
        <v>1</v>
      </c>
      <c r="AD416" s="55" t="s">
        <v>63</v>
      </c>
      <c r="AE416" s="55">
        <v>0</v>
      </c>
      <c r="AF416" s="55">
        <v>0</v>
      </c>
      <c r="AG416" s="55">
        <v>0</v>
      </c>
      <c r="AH416" s="55">
        <v>0</v>
      </c>
      <c r="AI416" s="55">
        <v>0</v>
      </c>
      <c r="AJ416" s="56">
        <v>0</v>
      </c>
      <c r="AK416" s="55">
        <v>0</v>
      </c>
      <c r="AL416" s="55">
        <v>0</v>
      </c>
      <c r="AM416" s="55">
        <v>0</v>
      </c>
      <c r="AN416" s="55">
        <v>0</v>
      </c>
      <c r="AO416" s="55">
        <v>0</v>
      </c>
      <c r="AQ416" s="55" t="s">
        <v>64</v>
      </c>
      <c r="AR416" s="55">
        <v>2</v>
      </c>
      <c r="AS416" s="55">
        <v>0</v>
      </c>
      <c r="AT416" s="55">
        <v>0</v>
      </c>
      <c r="AU416" s="55">
        <v>0</v>
      </c>
      <c r="AV416" s="55">
        <v>0</v>
      </c>
    </row>
    <row r="417" spans="1:48" x14ac:dyDescent="0.25">
      <c r="A417" s="55">
        <v>83840</v>
      </c>
      <c r="B417" s="68" t="str">
        <f>VLOOKUP(C417,'[2]SU List with Assignment Master'!$F$2:$G$128,2,FALSE)</f>
        <v>North 1</v>
      </c>
      <c r="C417" s="55" t="s">
        <v>83</v>
      </c>
      <c r="D417" s="55">
        <v>112</v>
      </c>
      <c r="E417" s="55" t="s">
        <v>60</v>
      </c>
      <c r="F417" s="55">
        <v>10</v>
      </c>
      <c r="G417" s="55">
        <v>1428</v>
      </c>
      <c r="H417" s="55">
        <v>256</v>
      </c>
      <c r="I417" s="55">
        <v>6</v>
      </c>
      <c r="J417" s="56">
        <v>1690</v>
      </c>
      <c r="K417" s="59">
        <v>1684</v>
      </c>
      <c r="L417" s="55">
        <v>169</v>
      </c>
      <c r="M417" s="59">
        <v>168.4</v>
      </c>
      <c r="N417" s="55">
        <v>8643</v>
      </c>
      <c r="O417" s="55">
        <v>1098.5</v>
      </c>
      <c r="P417" s="55">
        <v>0</v>
      </c>
      <c r="Q417" s="55">
        <v>0</v>
      </c>
      <c r="R417" s="55">
        <v>33.799999999999997</v>
      </c>
      <c r="S417" s="55" t="s">
        <v>64</v>
      </c>
      <c r="T417" s="55" t="s">
        <v>63</v>
      </c>
      <c r="U417" s="55">
        <v>1132.3</v>
      </c>
      <c r="V417" s="55">
        <v>7510.7</v>
      </c>
      <c r="W417" s="55">
        <v>7510.7</v>
      </c>
      <c r="X417" s="55">
        <v>0</v>
      </c>
      <c r="Y417" s="55" t="s">
        <v>64</v>
      </c>
      <c r="Z417" s="55" t="s">
        <v>556</v>
      </c>
      <c r="AA417" s="55">
        <v>1</v>
      </c>
      <c r="AB417" s="55">
        <v>0</v>
      </c>
      <c r="AC417" s="55">
        <v>1</v>
      </c>
      <c r="AD417" s="55" t="s">
        <v>63</v>
      </c>
      <c r="AE417" s="55">
        <v>4</v>
      </c>
      <c r="AF417" s="55">
        <v>0</v>
      </c>
      <c r="AG417" s="55">
        <v>148</v>
      </c>
      <c r="AH417" s="55">
        <v>0</v>
      </c>
      <c r="AI417" s="55">
        <v>6</v>
      </c>
      <c r="AJ417" s="56">
        <v>6</v>
      </c>
      <c r="AK417" s="55">
        <v>133</v>
      </c>
      <c r="AL417" s="55">
        <v>71.75</v>
      </c>
      <c r="AM417" s="55">
        <v>287</v>
      </c>
      <c r="AN417" s="55">
        <v>1474</v>
      </c>
      <c r="AO417" s="55">
        <v>1474</v>
      </c>
      <c r="AQ417" s="55" t="s">
        <v>64</v>
      </c>
      <c r="AR417" s="55">
        <v>11</v>
      </c>
      <c r="AS417" s="55">
        <v>9</v>
      </c>
      <c r="AT417" s="55">
        <v>90.909090909090907</v>
      </c>
      <c r="AU417" s="55">
        <v>153.63640000000001</v>
      </c>
      <c r="AV417" s="55">
        <v>158.66669999999999</v>
      </c>
    </row>
    <row r="418" spans="1:48" x14ac:dyDescent="0.25">
      <c r="A418" s="55">
        <v>90112</v>
      </c>
      <c r="B418" s="68" t="str">
        <f>VLOOKUP(C418,'[2]SU List with Assignment Master'!$F$2:$G$128,2,FALSE)</f>
        <v>North 1</v>
      </c>
      <c r="C418" s="55" t="s">
        <v>83</v>
      </c>
      <c r="D418" s="55">
        <v>112</v>
      </c>
      <c r="E418" s="55" t="s">
        <v>202</v>
      </c>
      <c r="F418" s="55">
        <v>3</v>
      </c>
      <c r="G418" s="55">
        <v>552</v>
      </c>
      <c r="H418" s="55">
        <v>256</v>
      </c>
      <c r="I418" s="55">
        <v>14</v>
      </c>
      <c r="J418" s="56">
        <v>822</v>
      </c>
      <c r="K418" s="59">
        <v>808</v>
      </c>
      <c r="L418" s="55">
        <v>274</v>
      </c>
      <c r="M418" s="59">
        <v>269.3</v>
      </c>
      <c r="N418" s="55">
        <v>4220</v>
      </c>
      <c r="O418" s="55">
        <v>534.29999999999995</v>
      </c>
      <c r="P418" s="55">
        <v>0</v>
      </c>
      <c r="Q418" s="55">
        <v>0</v>
      </c>
      <c r="R418" s="55">
        <v>-534.29999999999995</v>
      </c>
      <c r="S418" s="55" t="s">
        <v>63</v>
      </c>
      <c r="T418" s="55" t="s">
        <v>64</v>
      </c>
      <c r="U418" s="55">
        <v>0</v>
      </c>
      <c r="V418" s="55">
        <v>4220</v>
      </c>
      <c r="W418" s="55">
        <v>4160</v>
      </c>
      <c r="X418" s="55">
        <v>60</v>
      </c>
      <c r="Y418" s="55" t="s">
        <v>63</v>
      </c>
      <c r="Z418" s="55" t="s">
        <v>557</v>
      </c>
      <c r="AA418" s="55">
        <v>1</v>
      </c>
      <c r="AB418" s="55">
        <v>0</v>
      </c>
      <c r="AC418" s="55">
        <v>1</v>
      </c>
      <c r="AD418" s="55" t="s">
        <v>63</v>
      </c>
      <c r="AE418" s="55">
        <v>3</v>
      </c>
      <c r="AF418" s="55">
        <v>0</v>
      </c>
      <c r="AG418" s="55">
        <v>27</v>
      </c>
      <c r="AH418" s="55">
        <v>0</v>
      </c>
      <c r="AI418" s="55">
        <v>14</v>
      </c>
      <c r="AJ418" s="56">
        <v>14</v>
      </c>
      <c r="AK418" s="55">
        <v>76</v>
      </c>
      <c r="AL418" s="55">
        <v>39</v>
      </c>
      <c r="AM418" s="55">
        <v>117</v>
      </c>
      <c r="AN418" s="55">
        <v>603</v>
      </c>
      <c r="AO418" s="55">
        <v>603</v>
      </c>
      <c r="AQ418" s="55" t="s">
        <v>64</v>
      </c>
      <c r="AR418" s="55">
        <v>36</v>
      </c>
      <c r="AS418" s="55">
        <v>2</v>
      </c>
      <c r="AT418" s="55">
        <v>8.3333333333333339</v>
      </c>
      <c r="AU418" s="55">
        <v>22.833300000000001</v>
      </c>
      <c r="AV418" s="55">
        <v>276</v>
      </c>
    </row>
    <row r="419" spans="1:48" x14ac:dyDescent="0.25">
      <c r="A419" s="55">
        <v>40702</v>
      </c>
      <c r="B419" s="68" t="str">
        <f>VLOOKUP(C419,'[2]SU List with Assignment Master'!$F$2:$G$128,2,FALSE)</f>
        <v>South 5</v>
      </c>
      <c r="C419" s="55" t="s">
        <v>82</v>
      </c>
      <c r="D419" s="55">
        <v>491</v>
      </c>
      <c r="E419" s="55" t="s">
        <v>60</v>
      </c>
      <c r="F419" s="55">
        <v>6</v>
      </c>
      <c r="G419" s="55">
        <v>1404</v>
      </c>
      <c r="H419" s="55">
        <v>171</v>
      </c>
      <c r="I419" s="55">
        <v>0</v>
      </c>
      <c r="J419" s="56">
        <v>1575</v>
      </c>
      <c r="K419" s="59">
        <v>1575</v>
      </c>
      <c r="L419" s="55">
        <v>262.5</v>
      </c>
      <c r="M419" s="59">
        <v>262.5</v>
      </c>
      <c r="N419" s="55">
        <v>8069</v>
      </c>
      <c r="O419" s="55">
        <v>1023.75</v>
      </c>
      <c r="P419" s="55">
        <v>0</v>
      </c>
      <c r="Q419" s="55">
        <v>0</v>
      </c>
      <c r="R419" s="55">
        <v>0</v>
      </c>
      <c r="S419" s="55" t="s">
        <v>64</v>
      </c>
      <c r="T419" s="55" t="s">
        <v>64</v>
      </c>
      <c r="U419" s="55">
        <v>1023.75</v>
      </c>
      <c r="V419" s="55">
        <v>7045.25</v>
      </c>
      <c r="W419" s="55">
        <v>7045.25</v>
      </c>
      <c r="X419" s="55">
        <v>0</v>
      </c>
      <c r="Y419" s="55" t="s">
        <v>64</v>
      </c>
      <c r="Z419" s="55" t="s">
        <v>558</v>
      </c>
      <c r="AA419" s="55">
        <v>1</v>
      </c>
      <c r="AB419" s="55">
        <v>0</v>
      </c>
      <c r="AC419" s="55">
        <v>1</v>
      </c>
      <c r="AD419" s="55" t="s">
        <v>63</v>
      </c>
      <c r="AE419" s="55">
        <v>2</v>
      </c>
      <c r="AF419" s="55">
        <v>0</v>
      </c>
      <c r="AG419" s="55">
        <v>28</v>
      </c>
      <c r="AH419" s="55">
        <v>0</v>
      </c>
      <c r="AI419" s="55">
        <v>0</v>
      </c>
      <c r="AJ419" s="56">
        <v>0</v>
      </c>
      <c r="AK419" s="55">
        <v>25</v>
      </c>
      <c r="AL419" s="55">
        <v>26.5</v>
      </c>
      <c r="AM419" s="55">
        <v>53</v>
      </c>
      <c r="AN419" s="55">
        <v>265</v>
      </c>
      <c r="AO419" s="55">
        <v>265</v>
      </c>
      <c r="AQ419" s="55" t="s">
        <v>64</v>
      </c>
      <c r="AR419" s="55">
        <v>6</v>
      </c>
      <c r="AS419" s="55">
        <v>5</v>
      </c>
      <c r="AT419" s="55">
        <v>100</v>
      </c>
      <c r="AU419" s="55">
        <v>262.5</v>
      </c>
      <c r="AV419" s="55">
        <v>280.8</v>
      </c>
    </row>
    <row r="420" spans="1:48" x14ac:dyDescent="0.25">
      <c r="A420" s="55">
        <v>41205</v>
      </c>
      <c r="B420" s="68" t="str">
        <f>VLOOKUP(C420,'[2]SU List with Assignment Master'!$F$2:$G$128,2,FALSE)</f>
        <v>South 5</v>
      </c>
      <c r="C420" s="55" t="s">
        <v>82</v>
      </c>
      <c r="D420" s="55">
        <v>491</v>
      </c>
      <c r="E420" s="55" t="s">
        <v>60</v>
      </c>
      <c r="F420" s="55">
        <v>9</v>
      </c>
      <c r="G420" s="55">
        <v>1848</v>
      </c>
      <c r="H420" s="55">
        <v>597</v>
      </c>
      <c r="I420" s="55">
        <v>23</v>
      </c>
      <c r="J420" s="56">
        <v>2468</v>
      </c>
      <c r="K420" s="59">
        <v>2445</v>
      </c>
      <c r="L420" s="55">
        <v>274.22219999999999</v>
      </c>
      <c r="M420" s="59">
        <v>271.7</v>
      </c>
      <c r="N420" s="55">
        <v>12622</v>
      </c>
      <c r="O420" s="55">
        <v>1604.2</v>
      </c>
      <c r="P420" s="55">
        <v>0</v>
      </c>
      <c r="Q420" s="55">
        <v>0</v>
      </c>
      <c r="R420" s="55">
        <v>49.36</v>
      </c>
      <c r="S420" s="55" t="s">
        <v>64</v>
      </c>
      <c r="T420" s="55" t="s">
        <v>63</v>
      </c>
      <c r="U420" s="55">
        <v>1653.56</v>
      </c>
      <c r="V420" s="55">
        <v>10968.44</v>
      </c>
      <c r="W420" s="55">
        <v>10968.44</v>
      </c>
      <c r="X420" s="55">
        <v>0</v>
      </c>
      <c r="Y420" s="55" t="s">
        <v>64</v>
      </c>
      <c r="Z420" s="55" t="s">
        <v>559</v>
      </c>
      <c r="AA420" s="55">
        <v>1</v>
      </c>
      <c r="AB420" s="55">
        <v>0</v>
      </c>
      <c r="AC420" s="55">
        <v>1</v>
      </c>
      <c r="AD420" s="55" t="s">
        <v>63</v>
      </c>
      <c r="AE420" s="55">
        <v>5</v>
      </c>
      <c r="AF420" s="55">
        <v>0</v>
      </c>
      <c r="AG420" s="55">
        <v>31</v>
      </c>
      <c r="AH420" s="55">
        <v>0</v>
      </c>
      <c r="AI420" s="55">
        <v>23</v>
      </c>
      <c r="AJ420" s="56">
        <v>23</v>
      </c>
      <c r="AK420" s="55">
        <v>417</v>
      </c>
      <c r="AL420" s="55">
        <v>94.2</v>
      </c>
      <c r="AM420" s="55">
        <v>471</v>
      </c>
      <c r="AN420" s="55">
        <v>2411</v>
      </c>
      <c r="AO420" s="55">
        <v>2411</v>
      </c>
      <c r="AQ420" s="55" t="s">
        <v>64</v>
      </c>
      <c r="AR420" s="55">
        <v>9</v>
      </c>
      <c r="AS420" s="55">
        <v>8</v>
      </c>
      <c r="AT420" s="55">
        <v>100</v>
      </c>
      <c r="AU420" s="55">
        <v>274.22219999999999</v>
      </c>
      <c r="AV420" s="55">
        <v>231</v>
      </c>
    </row>
    <row r="421" spans="1:48" x14ac:dyDescent="0.25">
      <c r="A421" s="55">
        <v>44224</v>
      </c>
      <c r="B421" s="68" t="str">
        <f>VLOOKUP(C421,'[2]SU List with Assignment Master'!$F$2:$G$128,2,FALSE)</f>
        <v>South 5</v>
      </c>
      <c r="C421" s="55" t="s">
        <v>82</v>
      </c>
      <c r="D421" s="55">
        <v>491</v>
      </c>
      <c r="E421" s="55" t="s">
        <v>60</v>
      </c>
      <c r="F421" s="55">
        <v>5</v>
      </c>
      <c r="G421" s="55">
        <v>1656</v>
      </c>
      <c r="H421" s="55">
        <v>-160</v>
      </c>
      <c r="I421" s="55">
        <v>0</v>
      </c>
      <c r="J421" s="56">
        <v>1496</v>
      </c>
      <c r="K421" s="59">
        <v>1496</v>
      </c>
      <c r="L421" s="55">
        <v>299.2</v>
      </c>
      <c r="M421" s="59">
        <v>299.2</v>
      </c>
      <c r="N421" s="55">
        <v>7653</v>
      </c>
      <c r="O421" s="55">
        <v>972.4</v>
      </c>
      <c r="P421" s="55">
        <v>0</v>
      </c>
      <c r="Q421" s="55">
        <v>0</v>
      </c>
      <c r="R421" s="55">
        <v>29.92</v>
      </c>
      <c r="S421" s="55" t="s">
        <v>64</v>
      </c>
      <c r="T421" s="55" t="s">
        <v>63</v>
      </c>
      <c r="U421" s="55">
        <v>1002.32</v>
      </c>
      <c r="V421" s="55">
        <v>6650.68</v>
      </c>
      <c r="W421" s="55">
        <v>6650.68</v>
      </c>
      <c r="X421" s="55">
        <v>0</v>
      </c>
      <c r="Y421" s="55" t="s">
        <v>64</v>
      </c>
      <c r="Z421" s="55" t="s">
        <v>560</v>
      </c>
      <c r="AA421" s="55">
        <v>1</v>
      </c>
      <c r="AB421" s="55">
        <v>0</v>
      </c>
      <c r="AC421" s="55">
        <v>1</v>
      </c>
      <c r="AD421" s="55" t="s">
        <v>63</v>
      </c>
      <c r="AE421" s="55">
        <v>1</v>
      </c>
      <c r="AF421" s="55">
        <v>0</v>
      </c>
      <c r="AG421" s="55">
        <v>6</v>
      </c>
      <c r="AH421" s="55">
        <v>0</v>
      </c>
      <c r="AI421" s="55">
        <v>0</v>
      </c>
      <c r="AJ421" s="56">
        <v>0</v>
      </c>
      <c r="AK421" s="55">
        <v>69</v>
      </c>
      <c r="AL421" s="55">
        <v>75</v>
      </c>
      <c r="AM421" s="55">
        <v>75</v>
      </c>
      <c r="AN421" s="55">
        <v>389</v>
      </c>
      <c r="AO421" s="55">
        <v>389</v>
      </c>
      <c r="AQ421" s="55" t="s">
        <v>64</v>
      </c>
      <c r="AR421" s="55">
        <v>6</v>
      </c>
      <c r="AS421" s="55">
        <v>5</v>
      </c>
      <c r="AT421" s="55">
        <v>83.333333333333329</v>
      </c>
      <c r="AU421" s="55">
        <v>249.33330000000001</v>
      </c>
      <c r="AV421" s="55">
        <v>331.2</v>
      </c>
    </row>
    <row r="422" spans="1:48" x14ac:dyDescent="0.25">
      <c r="A422" s="55">
        <v>50728</v>
      </c>
      <c r="B422" s="68" t="str">
        <f>VLOOKUP(C422,'[2]SU List with Assignment Master'!$F$2:$G$128,2,FALSE)</f>
        <v>South 5</v>
      </c>
      <c r="C422" s="55" t="s">
        <v>82</v>
      </c>
      <c r="D422" s="55">
        <v>491</v>
      </c>
      <c r="E422" s="55" t="s">
        <v>60</v>
      </c>
      <c r="F422" s="55">
        <v>0</v>
      </c>
      <c r="G422" s="55">
        <v>0</v>
      </c>
      <c r="H422" s="55">
        <v>0</v>
      </c>
      <c r="I422" s="55">
        <v>0</v>
      </c>
      <c r="J422" s="56">
        <v>0</v>
      </c>
      <c r="K422" s="59">
        <v>0</v>
      </c>
      <c r="L422" s="55">
        <v>0</v>
      </c>
      <c r="M422" s="59" t="e">
        <v>#DIV/0!</v>
      </c>
      <c r="N422" s="55">
        <v>0</v>
      </c>
      <c r="O422" s="55">
        <v>0</v>
      </c>
      <c r="P422" s="55">
        <v>0</v>
      </c>
      <c r="Q422" s="55">
        <v>0</v>
      </c>
      <c r="R422" s="55">
        <v>0</v>
      </c>
      <c r="S422" s="55" t="s">
        <v>64</v>
      </c>
      <c r="T422" s="55" t="s">
        <v>64</v>
      </c>
      <c r="U422" s="55">
        <v>0</v>
      </c>
      <c r="V422" s="55">
        <v>0</v>
      </c>
      <c r="W422" s="55">
        <v>0</v>
      </c>
      <c r="X422" s="55">
        <v>0</v>
      </c>
      <c r="Y422" s="55" t="s">
        <v>64</v>
      </c>
      <c r="AA422" s="55">
        <v>0</v>
      </c>
      <c r="AB422" s="55">
        <v>1</v>
      </c>
      <c r="AC422" s="55">
        <v>1</v>
      </c>
      <c r="AD422" s="55" t="s">
        <v>63</v>
      </c>
      <c r="AE422" s="55">
        <v>0</v>
      </c>
      <c r="AF422" s="55">
        <v>0</v>
      </c>
      <c r="AG422" s="55">
        <v>0</v>
      </c>
      <c r="AH422" s="55">
        <v>0</v>
      </c>
      <c r="AI422" s="55">
        <v>0</v>
      </c>
      <c r="AJ422" s="56">
        <v>0</v>
      </c>
      <c r="AK422" s="55">
        <v>0</v>
      </c>
      <c r="AL422" s="55">
        <v>0</v>
      </c>
      <c r="AM422" s="55">
        <v>0</v>
      </c>
      <c r="AN422" s="55">
        <v>0</v>
      </c>
      <c r="AO422" s="55">
        <v>0</v>
      </c>
      <c r="AQ422" s="55" t="s">
        <v>64</v>
      </c>
      <c r="AR422" s="55">
        <v>1</v>
      </c>
      <c r="AS422" s="55">
        <v>0</v>
      </c>
      <c r="AT422" s="55">
        <v>0</v>
      </c>
      <c r="AU422" s="55">
        <v>0</v>
      </c>
      <c r="AV422" s="55">
        <v>0</v>
      </c>
    </row>
    <row r="423" spans="1:48" x14ac:dyDescent="0.25">
      <c r="A423" s="55">
        <v>50733</v>
      </c>
      <c r="B423" s="68" t="str">
        <f>VLOOKUP(C423,'[2]SU List with Assignment Master'!$F$2:$G$128,2,FALSE)</f>
        <v>South 5</v>
      </c>
      <c r="C423" s="55" t="s">
        <v>82</v>
      </c>
      <c r="D423" s="55">
        <v>491</v>
      </c>
      <c r="E423" s="55" t="s">
        <v>23</v>
      </c>
      <c r="F423" s="55">
        <v>0</v>
      </c>
      <c r="G423" s="55">
        <v>0</v>
      </c>
      <c r="H423" s="55">
        <v>0</v>
      </c>
      <c r="I423" s="55">
        <v>0</v>
      </c>
      <c r="J423" s="56">
        <v>0</v>
      </c>
      <c r="K423" s="59">
        <v>0</v>
      </c>
      <c r="L423" s="55">
        <v>0</v>
      </c>
      <c r="M423" s="59" t="e">
        <v>#DIV/0!</v>
      </c>
      <c r="N423" s="55">
        <v>0</v>
      </c>
      <c r="O423" s="55">
        <v>0</v>
      </c>
      <c r="P423" s="55">
        <v>0</v>
      </c>
      <c r="Q423" s="55">
        <v>0</v>
      </c>
      <c r="R423" s="55">
        <v>0</v>
      </c>
      <c r="S423" s="55" t="s">
        <v>64</v>
      </c>
      <c r="T423" s="55" t="s">
        <v>64</v>
      </c>
      <c r="U423" s="55">
        <v>0</v>
      </c>
      <c r="V423" s="55">
        <v>0</v>
      </c>
      <c r="W423" s="55">
        <v>0</v>
      </c>
      <c r="X423" s="55">
        <v>0</v>
      </c>
      <c r="Y423" s="55" t="s">
        <v>64</v>
      </c>
      <c r="AA423" s="55">
        <v>0</v>
      </c>
      <c r="AB423" s="55">
        <v>1</v>
      </c>
      <c r="AC423" s="55">
        <v>1</v>
      </c>
      <c r="AD423" s="55" t="s">
        <v>63</v>
      </c>
      <c r="AE423" s="55">
        <v>1</v>
      </c>
      <c r="AF423" s="55">
        <v>0</v>
      </c>
      <c r="AG423" s="55">
        <v>0</v>
      </c>
      <c r="AH423" s="55">
        <v>0</v>
      </c>
      <c r="AI423" s="55">
        <v>0</v>
      </c>
      <c r="AJ423" s="56">
        <v>0</v>
      </c>
      <c r="AK423" s="55">
        <v>73</v>
      </c>
      <c r="AL423" s="55">
        <v>73</v>
      </c>
      <c r="AM423" s="55">
        <v>73</v>
      </c>
      <c r="AN423" s="55">
        <v>379</v>
      </c>
      <c r="AO423" s="55">
        <v>379</v>
      </c>
      <c r="AQ423" s="55" t="s">
        <v>64</v>
      </c>
      <c r="AR423" s="55">
        <v>11</v>
      </c>
      <c r="AS423" s="55">
        <v>0</v>
      </c>
      <c r="AT423" s="55">
        <v>0</v>
      </c>
      <c r="AU423" s="55">
        <v>0</v>
      </c>
      <c r="AV423" s="55">
        <v>0</v>
      </c>
    </row>
    <row r="424" spans="1:48" x14ac:dyDescent="0.25">
      <c r="A424" s="55">
        <v>65693</v>
      </c>
      <c r="B424" s="68" t="str">
        <f>VLOOKUP(C424,'[2]SU List with Assignment Master'!$F$2:$G$128,2,FALSE)</f>
        <v>South 5</v>
      </c>
      <c r="C424" s="55" t="s">
        <v>82</v>
      </c>
      <c r="D424" s="55">
        <v>491</v>
      </c>
      <c r="E424" s="55" t="s">
        <v>60</v>
      </c>
      <c r="F424" s="55">
        <v>2</v>
      </c>
      <c r="G424" s="55">
        <v>228</v>
      </c>
      <c r="H424" s="55">
        <v>70</v>
      </c>
      <c r="I424" s="55">
        <v>1</v>
      </c>
      <c r="J424" s="56">
        <v>299</v>
      </c>
      <c r="K424" s="59">
        <v>298</v>
      </c>
      <c r="L424" s="55">
        <v>149.5</v>
      </c>
      <c r="M424" s="59">
        <v>149</v>
      </c>
      <c r="N424" s="55">
        <v>1532</v>
      </c>
      <c r="O424" s="55">
        <v>194.35</v>
      </c>
      <c r="P424" s="55">
        <v>0</v>
      </c>
      <c r="Q424" s="55">
        <v>0</v>
      </c>
      <c r="R424" s="55">
        <v>5.98</v>
      </c>
      <c r="S424" s="55" t="s">
        <v>64</v>
      </c>
      <c r="T424" s="55" t="s">
        <v>63</v>
      </c>
      <c r="U424" s="55">
        <v>200.33</v>
      </c>
      <c r="V424" s="55">
        <v>1331.67</v>
      </c>
      <c r="W424" s="55">
        <v>1331.67</v>
      </c>
      <c r="X424" s="55">
        <v>0</v>
      </c>
      <c r="Y424" s="55" t="s">
        <v>64</v>
      </c>
      <c r="Z424" s="55" t="s">
        <v>561</v>
      </c>
      <c r="AA424" s="55">
        <v>1</v>
      </c>
      <c r="AB424" s="55">
        <v>0</v>
      </c>
      <c r="AC424" s="55">
        <v>1</v>
      </c>
      <c r="AD424" s="55" t="s">
        <v>63</v>
      </c>
      <c r="AE424" s="55">
        <v>1</v>
      </c>
      <c r="AF424" s="55">
        <v>0</v>
      </c>
      <c r="AG424" s="55">
        <v>15</v>
      </c>
      <c r="AH424" s="55">
        <v>0</v>
      </c>
      <c r="AI424" s="55">
        <v>1</v>
      </c>
      <c r="AJ424" s="56">
        <v>1</v>
      </c>
      <c r="AK424" s="55">
        <v>15</v>
      </c>
      <c r="AL424" s="55">
        <v>31</v>
      </c>
      <c r="AM424" s="55">
        <v>31</v>
      </c>
      <c r="AN424" s="55">
        <v>157</v>
      </c>
      <c r="AO424" s="55">
        <v>157</v>
      </c>
      <c r="AQ424" s="55" t="s">
        <v>64</v>
      </c>
      <c r="AR424" s="55">
        <v>3</v>
      </c>
      <c r="AS424" s="55">
        <v>2</v>
      </c>
      <c r="AT424" s="55">
        <v>66.666666666666671</v>
      </c>
      <c r="AU424" s="55">
        <v>99.666700000000006</v>
      </c>
      <c r="AV424" s="55">
        <v>114</v>
      </c>
    </row>
    <row r="425" spans="1:48" x14ac:dyDescent="0.25">
      <c r="A425" s="55">
        <v>90491</v>
      </c>
      <c r="B425" s="68" t="str">
        <f>VLOOKUP(C425,'[2]SU List with Assignment Master'!$F$2:$G$128,2,FALSE)</f>
        <v>South 5</v>
      </c>
      <c r="C425" s="55" t="s">
        <v>82</v>
      </c>
      <c r="D425" s="55">
        <v>491</v>
      </c>
      <c r="E425" s="55" t="s">
        <v>202</v>
      </c>
      <c r="F425" s="55">
        <v>4</v>
      </c>
      <c r="G425" s="55">
        <v>1428</v>
      </c>
      <c r="H425" s="55">
        <v>1741</v>
      </c>
      <c r="I425" s="55">
        <v>8</v>
      </c>
      <c r="J425" s="56">
        <v>3177</v>
      </c>
      <c r="K425" s="59">
        <v>3169</v>
      </c>
      <c r="L425" s="55">
        <v>794.25</v>
      </c>
      <c r="M425" s="59">
        <v>792.3</v>
      </c>
      <c r="N425" s="55">
        <v>16218</v>
      </c>
      <c r="O425" s="55">
        <v>2065.0500000000002</v>
      </c>
      <c r="P425" s="55">
        <v>0</v>
      </c>
      <c r="Q425" s="55">
        <v>0</v>
      </c>
      <c r="R425" s="55">
        <v>-2065.0500000000002</v>
      </c>
      <c r="S425" s="55" t="s">
        <v>63</v>
      </c>
      <c r="T425" s="55" t="s">
        <v>64</v>
      </c>
      <c r="U425" s="55">
        <v>0</v>
      </c>
      <c r="V425" s="55">
        <v>16218</v>
      </c>
      <c r="W425" s="55">
        <v>16218</v>
      </c>
      <c r="X425" s="55">
        <v>0</v>
      </c>
      <c r="Y425" s="55" t="s">
        <v>64</v>
      </c>
      <c r="Z425" s="55" t="s">
        <v>560</v>
      </c>
      <c r="AA425" s="55">
        <v>1</v>
      </c>
      <c r="AB425" s="55">
        <v>0</v>
      </c>
      <c r="AC425" s="55">
        <v>1</v>
      </c>
      <c r="AD425" s="55" t="s">
        <v>63</v>
      </c>
      <c r="AE425" s="55">
        <v>2</v>
      </c>
      <c r="AF425" s="55">
        <v>0</v>
      </c>
      <c r="AG425" s="55">
        <v>38</v>
      </c>
      <c r="AH425" s="55">
        <v>0</v>
      </c>
      <c r="AI425" s="55">
        <v>2</v>
      </c>
      <c r="AJ425" s="56">
        <v>2</v>
      </c>
      <c r="AK425" s="55">
        <v>924</v>
      </c>
      <c r="AL425" s="55">
        <v>482</v>
      </c>
      <c r="AM425" s="55">
        <v>964</v>
      </c>
      <c r="AN425" s="55">
        <v>4911</v>
      </c>
      <c r="AO425" s="55">
        <v>4911</v>
      </c>
      <c r="AQ425" s="55" t="s">
        <v>64</v>
      </c>
      <c r="AR425" s="55">
        <v>4</v>
      </c>
      <c r="AS425" s="55">
        <v>2</v>
      </c>
      <c r="AT425" s="55">
        <v>100</v>
      </c>
      <c r="AU425" s="55">
        <v>794.25</v>
      </c>
      <c r="AV425" s="55">
        <v>714</v>
      </c>
    </row>
    <row r="426" spans="1:48" x14ac:dyDescent="0.25">
      <c r="A426" s="55">
        <v>46114</v>
      </c>
      <c r="B426" s="68" t="str">
        <f>VLOOKUP(C426,'[2]SU List with Assignment Master'!$F$2:$G$128,2,FALSE)</f>
        <v>South 5</v>
      </c>
      <c r="C426" s="55" t="s">
        <v>81</v>
      </c>
      <c r="D426" s="55">
        <v>413</v>
      </c>
      <c r="E426" s="55" t="s">
        <v>60</v>
      </c>
      <c r="F426" s="55">
        <v>8</v>
      </c>
      <c r="G426" s="55">
        <v>1212</v>
      </c>
      <c r="H426" s="55">
        <v>345</v>
      </c>
      <c r="I426" s="55">
        <v>1</v>
      </c>
      <c r="J426" s="56">
        <v>1558</v>
      </c>
      <c r="K426" s="59">
        <v>1557</v>
      </c>
      <c r="L426" s="55">
        <v>194.75</v>
      </c>
      <c r="M426" s="59">
        <v>194.6</v>
      </c>
      <c r="N426" s="55">
        <v>7932</v>
      </c>
      <c r="O426" s="55">
        <v>1012.7</v>
      </c>
      <c r="P426" s="55">
        <v>0</v>
      </c>
      <c r="Q426" s="55">
        <v>0</v>
      </c>
      <c r="R426" s="55">
        <v>31.16</v>
      </c>
      <c r="S426" s="55" t="s">
        <v>64</v>
      </c>
      <c r="T426" s="55" t="s">
        <v>63</v>
      </c>
      <c r="U426" s="55">
        <v>1043.8599999999999</v>
      </c>
      <c r="V426" s="55">
        <v>6888.14</v>
      </c>
      <c r="W426" s="55">
        <v>6888.14</v>
      </c>
      <c r="X426" s="55">
        <v>0</v>
      </c>
      <c r="Y426" s="55" t="s">
        <v>64</v>
      </c>
      <c r="Z426" s="55" t="s">
        <v>562</v>
      </c>
      <c r="AA426" s="55">
        <v>1</v>
      </c>
      <c r="AB426" s="55">
        <v>0</v>
      </c>
      <c r="AC426" s="55">
        <v>1</v>
      </c>
      <c r="AD426" s="55" t="s">
        <v>63</v>
      </c>
      <c r="AE426" s="55">
        <v>5</v>
      </c>
      <c r="AF426" s="55">
        <v>0</v>
      </c>
      <c r="AG426" s="55">
        <v>27</v>
      </c>
      <c r="AH426" s="55">
        <v>0</v>
      </c>
      <c r="AI426" s="55">
        <v>1</v>
      </c>
      <c r="AJ426" s="56">
        <v>1</v>
      </c>
      <c r="AK426" s="55">
        <v>186</v>
      </c>
      <c r="AL426" s="55">
        <v>42.8</v>
      </c>
      <c r="AM426" s="55">
        <v>214</v>
      </c>
      <c r="AN426" s="55">
        <v>1082</v>
      </c>
      <c r="AO426" s="55">
        <v>1082</v>
      </c>
      <c r="AQ426" s="55" t="s">
        <v>64</v>
      </c>
      <c r="AR426" s="55">
        <v>8</v>
      </c>
      <c r="AS426" s="55">
        <v>8</v>
      </c>
      <c r="AT426" s="55">
        <v>100</v>
      </c>
      <c r="AU426" s="55">
        <v>194.75</v>
      </c>
      <c r="AV426" s="55">
        <v>151.5</v>
      </c>
    </row>
    <row r="427" spans="1:48" x14ac:dyDescent="0.25">
      <c r="A427" s="55">
        <v>46141</v>
      </c>
      <c r="B427" s="68" t="str">
        <f>VLOOKUP(C427,'[2]SU List with Assignment Master'!$F$2:$G$128,2,FALSE)</f>
        <v>South 5</v>
      </c>
      <c r="C427" s="55" t="s">
        <v>81</v>
      </c>
      <c r="D427" s="55">
        <v>413</v>
      </c>
      <c r="E427" s="55" t="s">
        <v>60</v>
      </c>
      <c r="F427" s="55">
        <v>10</v>
      </c>
      <c r="G427" s="55">
        <v>1872</v>
      </c>
      <c r="H427" s="55">
        <v>292</v>
      </c>
      <c r="I427" s="55">
        <v>0</v>
      </c>
      <c r="J427" s="56">
        <v>2164</v>
      </c>
      <c r="K427" s="59">
        <v>2164</v>
      </c>
      <c r="L427" s="55">
        <v>216.4</v>
      </c>
      <c r="M427" s="59">
        <v>216.4</v>
      </c>
      <c r="N427" s="55">
        <v>11069</v>
      </c>
      <c r="O427" s="55">
        <v>1406.6</v>
      </c>
      <c r="P427" s="55">
        <v>0</v>
      </c>
      <c r="Q427" s="55">
        <v>0</v>
      </c>
      <c r="R427" s="55">
        <v>43.28</v>
      </c>
      <c r="S427" s="55" t="s">
        <v>64</v>
      </c>
      <c r="T427" s="55" t="s">
        <v>63</v>
      </c>
      <c r="U427" s="55">
        <v>1449.88</v>
      </c>
      <c r="V427" s="55">
        <v>9619.1200000000008</v>
      </c>
      <c r="W427" s="55">
        <v>9619.1200000000008</v>
      </c>
      <c r="X427" s="55">
        <v>0</v>
      </c>
      <c r="Y427" s="55" t="s">
        <v>64</v>
      </c>
      <c r="Z427" s="55" t="s">
        <v>563</v>
      </c>
      <c r="AA427" s="55">
        <v>1</v>
      </c>
      <c r="AB427" s="55">
        <v>0</v>
      </c>
      <c r="AC427" s="55">
        <v>1</v>
      </c>
      <c r="AD427" s="55" t="s">
        <v>63</v>
      </c>
      <c r="AE427" s="55">
        <v>1</v>
      </c>
      <c r="AF427" s="55">
        <v>0</v>
      </c>
      <c r="AG427" s="55">
        <v>22</v>
      </c>
      <c r="AH427" s="55">
        <v>0</v>
      </c>
      <c r="AI427" s="55">
        <v>0</v>
      </c>
      <c r="AJ427" s="56">
        <v>0</v>
      </c>
      <c r="AK427" s="55">
        <v>13</v>
      </c>
      <c r="AL427" s="55">
        <v>35</v>
      </c>
      <c r="AM427" s="55">
        <v>35</v>
      </c>
      <c r="AN427" s="55">
        <v>176</v>
      </c>
      <c r="AO427" s="55">
        <v>176</v>
      </c>
      <c r="AQ427" s="55" t="s">
        <v>64</v>
      </c>
      <c r="AR427" s="55">
        <v>17</v>
      </c>
      <c r="AS427" s="55">
        <v>9</v>
      </c>
      <c r="AT427" s="55">
        <v>58.823529411764703</v>
      </c>
      <c r="AU427" s="55">
        <v>127.2941</v>
      </c>
      <c r="AV427" s="55">
        <v>208</v>
      </c>
    </row>
    <row r="428" spans="1:48" x14ac:dyDescent="0.25">
      <c r="A428" s="55">
        <v>46411</v>
      </c>
      <c r="B428" s="68" t="str">
        <f>VLOOKUP(C428,'[2]SU List with Assignment Master'!$F$2:$G$128,2,FALSE)</f>
        <v>South 5</v>
      </c>
      <c r="C428" s="55" t="s">
        <v>81</v>
      </c>
      <c r="D428" s="55">
        <v>413</v>
      </c>
      <c r="E428" s="55" t="s">
        <v>60</v>
      </c>
      <c r="F428" s="55">
        <v>4</v>
      </c>
      <c r="G428" s="55">
        <v>0</v>
      </c>
      <c r="H428" s="55">
        <v>192</v>
      </c>
      <c r="I428" s="55">
        <v>0</v>
      </c>
      <c r="J428" s="56">
        <v>192</v>
      </c>
      <c r="K428" s="59">
        <v>192</v>
      </c>
      <c r="L428" s="55">
        <v>48</v>
      </c>
      <c r="M428" s="59">
        <v>48</v>
      </c>
      <c r="N428" s="55">
        <v>971</v>
      </c>
      <c r="O428" s="55">
        <v>124.8</v>
      </c>
      <c r="P428" s="55">
        <v>0</v>
      </c>
      <c r="Q428" s="55">
        <v>0</v>
      </c>
      <c r="R428" s="55">
        <v>3.84</v>
      </c>
      <c r="S428" s="55" t="s">
        <v>64</v>
      </c>
      <c r="T428" s="55" t="s">
        <v>63</v>
      </c>
      <c r="U428" s="55">
        <v>128.63999999999999</v>
      </c>
      <c r="V428" s="55">
        <v>842.36</v>
      </c>
      <c r="W428" s="55">
        <v>842.36</v>
      </c>
      <c r="X428" s="55">
        <v>0</v>
      </c>
      <c r="Y428" s="55" t="s">
        <v>64</v>
      </c>
      <c r="Z428" s="55" t="s">
        <v>564</v>
      </c>
      <c r="AA428" s="55">
        <v>1</v>
      </c>
      <c r="AB428" s="55">
        <v>0</v>
      </c>
      <c r="AC428" s="55">
        <v>1</v>
      </c>
      <c r="AD428" s="55" t="s">
        <v>63</v>
      </c>
      <c r="AE428" s="55">
        <v>0</v>
      </c>
      <c r="AF428" s="55">
        <v>0</v>
      </c>
      <c r="AG428" s="55">
        <v>0</v>
      </c>
      <c r="AH428" s="55">
        <v>0</v>
      </c>
      <c r="AI428" s="55">
        <v>0</v>
      </c>
      <c r="AJ428" s="56">
        <v>0</v>
      </c>
      <c r="AK428" s="55">
        <v>0</v>
      </c>
      <c r="AL428" s="55">
        <v>0</v>
      </c>
      <c r="AM428" s="55">
        <v>0</v>
      </c>
      <c r="AN428" s="55">
        <v>0</v>
      </c>
      <c r="AO428" s="55">
        <v>0</v>
      </c>
      <c r="AQ428" s="55" t="s">
        <v>64</v>
      </c>
      <c r="AR428" s="55">
        <v>4</v>
      </c>
      <c r="AS428" s="55">
        <v>0</v>
      </c>
      <c r="AT428" s="55">
        <v>100</v>
      </c>
      <c r="AU428" s="55">
        <v>48</v>
      </c>
      <c r="AV428" s="55">
        <v>0</v>
      </c>
    </row>
    <row r="429" spans="1:48" x14ac:dyDescent="0.25">
      <c r="A429" s="55">
        <v>90413</v>
      </c>
      <c r="B429" s="68" t="str">
        <f>VLOOKUP(C429,'[2]SU List with Assignment Master'!$F$2:$G$128,2,FALSE)</f>
        <v>South 5</v>
      </c>
      <c r="C429" s="55" t="s">
        <v>81</v>
      </c>
      <c r="D429" s="55">
        <v>413</v>
      </c>
      <c r="E429" s="55" t="s">
        <v>202</v>
      </c>
      <c r="F429" s="55">
        <v>0</v>
      </c>
      <c r="G429" s="55">
        <v>0</v>
      </c>
      <c r="H429" s="55">
        <v>0</v>
      </c>
      <c r="I429" s="55">
        <v>0</v>
      </c>
      <c r="J429" s="56">
        <v>0</v>
      </c>
      <c r="K429" s="59">
        <v>0</v>
      </c>
      <c r="L429" s="55">
        <v>0</v>
      </c>
      <c r="M429" s="59" t="e">
        <v>#DIV/0!</v>
      </c>
      <c r="N429" s="55">
        <v>0</v>
      </c>
      <c r="O429" s="55">
        <v>0</v>
      </c>
      <c r="P429" s="55">
        <v>0</v>
      </c>
      <c r="Q429" s="55">
        <v>0</v>
      </c>
      <c r="R429" s="55">
        <v>0</v>
      </c>
      <c r="S429" s="55" t="s">
        <v>63</v>
      </c>
      <c r="T429" s="55" t="s">
        <v>64</v>
      </c>
      <c r="U429" s="55">
        <v>0</v>
      </c>
      <c r="V429" s="55">
        <v>0</v>
      </c>
      <c r="W429" s="55">
        <v>0</v>
      </c>
      <c r="X429" s="55">
        <v>0</v>
      </c>
      <c r="Y429" s="55" t="s">
        <v>64</v>
      </c>
      <c r="Z429" s="55" t="s">
        <v>564</v>
      </c>
      <c r="AA429" s="55">
        <v>0</v>
      </c>
      <c r="AB429" s="55">
        <v>1</v>
      </c>
      <c r="AC429" s="55">
        <v>1</v>
      </c>
      <c r="AD429" s="55" t="s">
        <v>63</v>
      </c>
      <c r="AE429" s="55">
        <v>0</v>
      </c>
      <c r="AF429" s="55">
        <v>0</v>
      </c>
      <c r="AG429" s="55">
        <v>0</v>
      </c>
      <c r="AH429" s="55">
        <v>0</v>
      </c>
      <c r="AI429" s="55">
        <v>0</v>
      </c>
      <c r="AJ429" s="56">
        <v>0</v>
      </c>
      <c r="AK429" s="55">
        <v>0</v>
      </c>
      <c r="AL429" s="55">
        <v>0</v>
      </c>
      <c r="AM429" s="55">
        <v>0</v>
      </c>
      <c r="AN429" s="55">
        <v>0</v>
      </c>
      <c r="AO429" s="55">
        <v>0</v>
      </c>
      <c r="AQ429" s="55" t="s">
        <v>64</v>
      </c>
      <c r="AR429" s="55">
        <v>0</v>
      </c>
      <c r="AS429" s="55">
        <v>0</v>
      </c>
      <c r="AT429" s="55">
        <v>0</v>
      </c>
      <c r="AU429" s="55">
        <v>0</v>
      </c>
      <c r="AV429" s="55">
        <v>0</v>
      </c>
    </row>
    <row r="430" spans="1:48" x14ac:dyDescent="0.25">
      <c r="A430" s="55">
        <v>20713</v>
      </c>
      <c r="B430" s="68" t="str">
        <f>VLOOKUP(C430,'[2]SU List with Assignment Master'!$F$2:$G$128,2,FALSE)</f>
        <v>North 2</v>
      </c>
      <c r="C430" s="55" t="s">
        <v>80</v>
      </c>
      <c r="D430" s="55">
        <v>264</v>
      </c>
      <c r="E430" s="55" t="s">
        <v>60</v>
      </c>
      <c r="F430" s="55">
        <v>1</v>
      </c>
      <c r="G430" s="55">
        <v>132</v>
      </c>
      <c r="H430" s="55">
        <v>-42</v>
      </c>
      <c r="I430" s="55">
        <v>0</v>
      </c>
      <c r="J430" s="56">
        <v>90</v>
      </c>
      <c r="K430" s="59">
        <v>90</v>
      </c>
      <c r="L430" s="55">
        <v>90</v>
      </c>
      <c r="M430" s="59">
        <v>90</v>
      </c>
      <c r="N430" s="55">
        <v>450</v>
      </c>
      <c r="O430" s="55">
        <v>58.5</v>
      </c>
      <c r="P430" s="55">
        <v>0</v>
      </c>
      <c r="Q430" s="55">
        <v>0</v>
      </c>
      <c r="R430" s="55">
        <v>1.8</v>
      </c>
      <c r="S430" s="55" t="s">
        <v>64</v>
      </c>
      <c r="T430" s="55" t="s">
        <v>63</v>
      </c>
      <c r="U430" s="55">
        <v>60.3</v>
      </c>
      <c r="V430" s="55">
        <v>389.7</v>
      </c>
      <c r="W430" s="55">
        <v>389.7</v>
      </c>
      <c r="X430" s="55">
        <v>0</v>
      </c>
      <c r="Y430" s="55" t="s">
        <v>64</v>
      </c>
      <c r="Z430" s="55" t="s">
        <v>565</v>
      </c>
      <c r="AA430" s="55">
        <v>1</v>
      </c>
      <c r="AB430" s="55">
        <v>0</v>
      </c>
      <c r="AC430" s="55">
        <v>1</v>
      </c>
      <c r="AD430" s="55" t="s">
        <v>63</v>
      </c>
      <c r="AE430" s="55">
        <v>0</v>
      </c>
      <c r="AF430" s="55">
        <v>0</v>
      </c>
      <c r="AG430" s="55">
        <v>0</v>
      </c>
      <c r="AH430" s="55">
        <v>0</v>
      </c>
      <c r="AI430" s="55">
        <v>0</v>
      </c>
      <c r="AJ430" s="56">
        <v>0</v>
      </c>
      <c r="AK430" s="55">
        <v>0</v>
      </c>
      <c r="AL430" s="55">
        <v>0</v>
      </c>
      <c r="AM430" s="55">
        <v>0</v>
      </c>
      <c r="AN430" s="55">
        <v>0</v>
      </c>
      <c r="AO430" s="55">
        <v>0</v>
      </c>
      <c r="AP430" s="55">
        <v>0</v>
      </c>
      <c r="AQ430" s="55" t="s">
        <v>64</v>
      </c>
      <c r="AR430" s="55">
        <v>3</v>
      </c>
      <c r="AS430" s="55">
        <v>1</v>
      </c>
      <c r="AT430" s="55">
        <v>33.333333333333343</v>
      </c>
      <c r="AU430" s="55">
        <v>30</v>
      </c>
      <c r="AV430" s="55">
        <v>132</v>
      </c>
    </row>
    <row r="431" spans="1:48" x14ac:dyDescent="0.25">
      <c r="A431" s="55">
        <v>20906</v>
      </c>
      <c r="B431" s="68" t="str">
        <f>VLOOKUP(C431,'[2]SU List with Assignment Master'!$F$2:$G$128,2,FALSE)</f>
        <v>North 2</v>
      </c>
      <c r="C431" s="55" t="s">
        <v>80</v>
      </c>
      <c r="D431" s="55">
        <v>264</v>
      </c>
      <c r="E431" s="55" t="s">
        <v>60</v>
      </c>
      <c r="F431" s="55">
        <v>3</v>
      </c>
      <c r="G431" s="55">
        <v>408</v>
      </c>
      <c r="H431" s="55">
        <v>274</v>
      </c>
      <c r="I431" s="55">
        <v>0</v>
      </c>
      <c r="J431" s="56">
        <v>682</v>
      </c>
      <c r="K431" s="59">
        <v>682</v>
      </c>
      <c r="L431" s="55">
        <v>227.33330000000001</v>
      </c>
      <c r="M431" s="59">
        <v>227.3</v>
      </c>
      <c r="N431" s="55">
        <v>3467</v>
      </c>
      <c r="O431" s="55">
        <v>443.3</v>
      </c>
      <c r="P431" s="55">
        <v>0</v>
      </c>
      <c r="Q431" s="55">
        <v>0</v>
      </c>
      <c r="R431" s="55">
        <v>13.64</v>
      </c>
      <c r="S431" s="55" t="s">
        <v>64</v>
      </c>
      <c r="T431" s="55" t="s">
        <v>63</v>
      </c>
      <c r="U431" s="55">
        <v>456.94</v>
      </c>
      <c r="V431" s="55">
        <v>3010.06</v>
      </c>
      <c r="W431" s="55">
        <v>3010.06</v>
      </c>
      <c r="X431" s="55">
        <v>0</v>
      </c>
      <c r="Y431" s="55" t="s">
        <v>64</v>
      </c>
      <c r="Z431" s="55" t="s">
        <v>565</v>
      </c>
      <c r="AA431" s="55">
        <v>1</v>
      </c>
      <c r="AB431" s="55">
        <v>0</v>
      </c>
      <c r="AC431" s="55">
        <v>1</v>
      </c>
      <c r="AD431" s="55" t="s">
        <v>63</v>
      </c>
      <c r="AE431" s="55">
        <v>3</v>
      </c>
      <c r="AF431" s="55">
        <v>0</v>
      </c>
      <c r="AG431" s="55">
        <v>15</v>
      </c>
      <c r="AH431" s="55">
        <v>0</v>
      </c>
      <c r="AI431" s="55">
        <v>0</v>
      </c>
      <c r="AJ431" s="56">
        <v>0</v>
      </c>
      <c r="AK431" s="55">
        <v>24</v>
      </c>
      <c r="AL431" s="55">
        <v>13</v>
      </c>
      <c r="AM431" s="55">
        <v>39</v>
      </c>
      <c r="AN431" s="55">
        <v>195</v>
      </c>
      <c r="AO431" s="55">
        <v>195</v>
      </c>
      <c r="AQ431" s="55" t="s">
        <v>64</v>
      </c>
      <c r="AR431" s="55">
        <v>3</v>
      </c>
      <c r="AS431" s="55">
        <v>3</v>
      </c>
      <c r="AT431" s="55">
        <v>100</v>
      </c>
      <c r="AU431" s="55">
        <v>227.33330000000001</v>
      </c>
      <c r="AV431" s="55">
        <v>136</v>
      </c>
    </row>
    <row r="432" spans="1:48" x14ac:dyDescent="0.25">
      <c r="A432" s="55">
        <v>30705</v>
      </c>
      <c r="B432" s="68" t="str">
        <f>VLOOKUP(C432,'[2]SU List with Assignment Master'!$F$2:$G$128,2,FALSE)</f>
        <v>North 2</v>
      </c>
      <c r="C432" s="55" t="s">
        <v>80</v>
      </c>
      <c r="D432" s="55">
        <v>264</v>
      </c>
      <c r="E432" s="55" t="s">
        <v>60</v>
      </c>
      <c r="F432" s="55">
        <v>2</v>
      </c>
      <c r="G432" s="55">
        <v>216</v>
      </c>
      <c r="H432" s="55">
        <v>34</v>
      </c>
      <c r="I432" s="55">
        <v>2</v>
      </c>
      <c r="J432" s="56">
        <v>252</v>
      </c>
      <c r="K432" s="59">
        <v>250</v>
      </c>
      <c r="L432" s="55">
        <v>126</v>
      </c>
      <c r="M432" s="59">
        <v>125</v>
      </c>
      <c r="N432" s="55">
        <v>1282</v>
      </c>
      <c r="O432" s="55">
        <v>163.80000000000001</v>
      </c>
      <c r="P432" s="55">
        <v>0</v>
      </c>
      <c r="Q432" s="55">
        <v>0</v>
      </c>
      <c r="R432" s="55">
        <v>5.04</v>
      </c>
      <c r="S432" s="55" t="s">
        <v>64</v>
      </c>
      <c r="T432" s="55" t="s">
        <v>63</v>
      </c>
      <c r="U432" s="55">
        <v>168.84</v>
      </c>
      <c r="V432" s="55">
        <v>1113.1600000000001</v>
      </c>
      <c r="W432" s="55">
        <v>1113.1600000000001</v>
      </c>
      <c r="X432" s="55">
        <v>0</v>
      </c>
      <c r="Y432" s="55" t="s">
        <v>64</v>
      </c>
      <c r="Z432" s="55" t="s">
        <v>565</v>
      </c>
      <c r="AA432" s="55">
        <v>1</v>
      </c>
      <c r="AB432" s="55">
        <v>0</v>
      </c>
      <c r="AC432" s="55">
        <v>1</v>
      </c>
      <c r="AD432" s="55" t="s">
        <v>63</v>
      </c>
      <c r="AE432" s="55">
        <v>1</v>
      </c>
      <c r="AF432" s="55">
        <v>0</v>
      </c>
      <c r="AG432" s="55">
        <v>23</v>
      </c>
      <c r="AH432" s="55">
        <v>0</v>
      </c>
      <c r="AI432" s="55">
        <v>2</v>
      </c>
      <c r="AJ432" s="56">
        <v>2</v>
      </c>
      <c r="AK432" s="55">
        <v>25</v>
      </c>
      <c r="AL432" s="55">
        <v>50</v>
      </c>
      <c r="AM432" s="55">
        <v>50</v>
      </c>
      <c r="AN432" s="55">
        <v>253</v>
      </c>
      <c r="AO432" s="55">
        <v>253</v>
      </c>
      <c r="AQ432" s="55" t="s">
        <v>64</v>
      </c>
      <c r="AR432" s="55">
        <v>6</v>
      </c>
      <c r="AS432" s="55">
        <v>2</v>
      </c>
      <c r="AT432" s="55">
        <v>33.333333333333343</v>
      </c>
      <c r="AU432" s="55">
        <v>42</v>
      </c>
      <c r="AV432" s="55">
        <v>108</v>
      </c>
    </row>
    <row r="433" spans="1:48" x14ac:dyDescent="0.25">
      <c r="A433" s="55">
        <v>90264</v>
      </c>
      <c r="B433" s="68" t="str">
        <f>VLOOKUP(C433,'[2]SU List with Assignment Master'!$F$2:$G$128,2,FALSE)</f>
        <v>North 2</v>
      </c>
      <c r="C433" s="55" t="s">
        <v>80</v>
      </c>
      <c r="D433" s="55">
        <v>264</v>
      </c>
      <c r="E433" s="55" t="s">
        <v>202</v>
      </c>
      <c r="F433" s="55">
        <v>0</v>
      </c>
      <c r="G433" s="55">
        <v>0</v>
      </c>
      <c r="H433" s="55">
        <v>0</v>
      </c>
      <c r="I433" s="55">
        <v>0</v>
      </c>
      <c r="J433" s="56">
        <v>0</v>
      </c>
      <c r="K433" s="59">
        <v>0</v>
      </c>
      <c r="L433" s="55">
        <v>0</v>
      </c>
      <c r="M433" s="59" t="e">
        <v>#DIV/0!</v>
      </c>
      <c r="N433" s="55">
        <v>0</v>
      </c>
      <c r="O433" s="55">
        <v>0</v>
      </c>
      <c r="P433" s="55">
        <v>0</v>
      </c>
      <c r="Q433" s="55">
        <v>0</v>
      </c>
      <c r="R433" s="55">
        <v>0</v>
      </c>
      <c r="S433" s="55" t="s">
        <v>63</v>
      </c>
      <c r="T433" s="55" t="s">
        <v>64</v>
      </c>
      <c r="U433" s="55">
        <v>0</v>
      </c>
      <c r="V433" s="55">
        <v>0</v>
      </c>
      <c r="W433" s="55">
        <v>0</v>
      </c>
      <c r="X433" s="55">
        <v>0</v>
      </c>
      <c r="Y433" s="55" t="s">
        <v>64</v>
      </c>
      <c r="Z433" s="55" t="s">
        <v>566</v>
      </c>
      <c r="AA433" s="55">
        <v>0</v>
      </c>
      <c r="AB433" s="55">
        <v>1</v>
      </c>
      <c r="AC433" s="55">
        <v>1</v>
      </c>
      <c r="AD433" s="55" t="s">
        <v>63</v>
      </c>
      <c r="AE433" s="55">
        <v>0</v>
      </c>
      <c r="AF433" s="55">
        <v>0</v>
      </c>
      <c r="AG433" s="55">
        <v>0</v>
      </c>
      <c r="AH433" s="55">
        <v>0</v>
      </c>
      <c r="AI433" s="55">
        <v>0</v>
      </c>
      <c r="AJ433" s="56">
        <v>0</v>
      </c>
      <c r="AK433" s="55">
        <v>0</v>
      </c>
      <c r="AL433" s="55">
        <v>0</v>
      </c>
      <c r="AM433" s="55">
        <v>0</v>
      </c>
      <c r="AN433" s="55">
        <v>0</v>
      </c>
      <c r="AO433" s="55">
        <v>0</v>
      </c>
      <c r="AQ433" s="55" t="s">
        <v>64</v>
      </c>
      <c r="AR433" s="55">
        <v>2</v>
      </c>
      <c r="AS433" s="55">
        <v>0</v>
      </c>
      <c r="AT433" s="55">
        <v>0</v>
      </c>
      <c r="AU433" s="55">
        <v>0</v>
      </c>
      <c r="AV433" s="55">
        <v>0</v>
      </c>
    </row>
    <row r="434" spans="1:48" x14ac:dyDescent="0.25">
      <c r="A434" s="55">
        <v>30017</v>
      </c>
      <c r="B434" s="68" t="str">
        <f>VLOOKUP(C434,'[2]SU List with Assignment Master'!$F$2:$G$128,2,FALSE)</f>
        <v>North 3</v>
      </c>
      <c r="C434" s="55" t="s">
        <v>196</v>
      </c>
      <c r="D434" s="55">
        <v>295</v>
      </c>
      <c r="E434" s="55" t="s">
        <v>60</v>
      </c>
      <c r="F434" s="55">
        <v>4</v>
      </c>
      <c r="G434" s="55">
        <v>1740</v>
      </c>
      <c r="H434" s="55">
        <v>-278</v>
      </c>
      <c r="I434" s="55">
        <v>16</v>
      </c>
      <c r="J434" s="56">
        <v>1478</v>
      </c>
      <c r="K434" s="59">
        <v>1462</v>
      </c>
      <c r="L434" s="55">
        <v>369.5</v>
      </c>
      <c r="M434" s="59">
        <v>365.5</v>
      </c>
      <c r="N434" s="55">
        <v>7561</v>
      </c>
      <c r="O434" s="55">
        <v>960.7</v>
      </c>
      <c r="P434" s="55">
        <v>0</v>
      </c>
      <c r="Q434" s="55">
        <v>0</v>
      </c>
      <c r="R434" s="55">
        <v>29.56</v>
      </c>
      <c r="S434" s="55" t="s">
        <v>64</v>
      </c>
      <c r="T434" s="55" t="s">
        <v>63</v>
      </c>
      <c r="U434" s="55">
        <v>990.26</v>
      </c>
      <c r="V434" s="55">
        <v>6570.74</v>
      </c>
      <c r="W434" s="55">
        <v>6570.74</v>
      </c>
      <c r="X434" s="55">
        <v>0</v>
      </c>
      <c r="Y434" s="55" t="s">
        <v>64</v>
      </c>
      <c r="Z434" s="55" t="s">
        <v>567</v>
      </c>
      <c r="AA434" s="55">
        <v>1</v>
      </c>
      <c r="AB434" s="55">
        <v>0</v>
      </c>
      <c r="AC434" s="55">
        <v>1</v>
      </c>
      <c r="AD434" s="55" t="s">
        <v>63</v>
      </c>
      <c r="AE434" s="55">
        <v>4</v>
      </c>
      <c r="AF434" s="55">
        <v>0</v>
      </c>
      <c r="AG434" s="55">
        <v>15</v>
      </c>
      <c r="AH434" s="55">
        <v>0</v>
      </c>
      <c r="AI434" s="55">
        <v>16</v>
      </c>
      <c r="AJ434" s="56">
        <v>16</v>
      </c>
      <c r="AK434" s="55">
        <v>258</v>
      </c>
      <c r="AL434" s="55">
        <v>72.25</v>
      </c>
      <c r="AM434" s="55">
        <v>289</v>
      </c>
      <c r="AN434" s="55">
        <v>1481</v>
      </c>
      <c r="AO434" s="55">
        <v>1481</v>
      </c>
      <c r="AQ434" s="55" t="s">
        <v>64</v>
      </c>
      <c r="AR434" s="55">
        <v>6</v>
      </c>
      <c r="AS434" s="55">
        <v>6</v>
      </c>
      <c r="AT434" s="55">
        <v>66.666666666666671</v>
      </c>
      <c r="AU434" s="55">
        <v>246.33330000000001</v>
      </c>
      <c r="AV434" s="55">
        <v>290</v>
      </c>
    </row>
    <row r="435" spans="1:48" x14ac:dyDescent="0.25">
      <c r="A435" s="55">
        <v>30056</v>
      </c>
      <c r="B435" s="68" t="str">
        <f>VLOOKUP(C435,'[2]SU List with Assignment Master'!$F$2:$G$128,2,FALSE)</f>
        <v>North 3</v>
      </c>
      <c r="C435" s="55" t="s">
        <v>196</v>
      </c>
      <c r="D435" s="55">
        <v>295</v>
      </c>
      <c r="E435" s="55" t="s">
        <v>21</v>
      </c>
      <c r="F435" s="55">
        <v>2</v>
      </c>
      <c r="G435" s="55">
        <v>372</v>
      </c>
      <c r="H435" s="55">
        <v>14</v>
      </c>
      <c r="I435" s="55">
        <v>0</v>
      </c>
      <c r="J435" s="56">
        <v>386</v>
      </c>
      <c r="K435" s="59">
        <v>386</v>
      </c>
      <c r="L435" s="55">
        <v>193</v>
      </c>
      <c r="M435" s="59">
        <v>193</v>
      </c>
      <c r="N435" s="55">
        <v>1967</v>
      </c>
      <c r="O435" s="55">
        <v>250.9</v>
      </c>
      <c r="P435" s="55">
        <v>0</v>
      </c>
      <c r="Q435" s="55">
        <v>0</v>
      </c>
      <c r="R435" s="55">
        <v>7.72</v>
      </c>
      <c r="S435" s="55" t="s">
        <v>64</v>
      </c>
      <c r="T435" s="55" t="s">
        <v>63</v>
      </c>
      <c r="U435" s="55">
        <v>258.62</v>
      </c>
      <c r="V435" s="55">
        <v>1708.38</v>
      </c>
      <c r="W435" s="55">
        <v>1708.38</v>
      </c>
      <c r="X435" s="55">
        <v>0</v>
      </c>
      <c r="Y435" s="55" t="s">
        <v>64</v>
      </c>
      <c r="Z435" s="55" t="s">
        <v>568</v>
      </c>
      <c r="AA435" s="55">
        <v>1</v>
      </c>
      <c r="AB435" s="55">
        <v>0</v>
      </c>
      <c r="AC435" s="55">
        <v>1</v>
      </c>
      <c r="AD435" s="55" t="s">
        <v>63</v>
      </c>
      <c r="AE435" s="55">
        <v>2</v>
      </c>
      <c r="AF435" s="55">
        <v>0</v>
      </c>
      <c r="AG435" s="55">
        <v>90</v>
      </c>
      <c r="AH435" s="55">
        <v>0</v>
      </c>
      <c r="AI435" s="55">
        <v>0</v>
      </c>
      <c r="AJ435" s="56">
        <v>0</v>
      </c>
      <c r="AK435" s="55">
        <v>98</v>
      </c>
      <c r="AL435" s="55">
        <v>94</v>
      </c>
      <c r="AM435" s="55">
        <v>188</v>
      </c>
      <c r="AN435" s="55">
        <v>969</v>
      </c>
      <c r="AO435" s="55">
        <v>969</v>
      </c>
      <c r="AP435" s="55">
        <v>0</v>
      </c>
      <c r="AQ435" s="55" t="s">
        <v>64</v>
      </c>
      <c r="AR435" s="55">
        <v>4</v>
      </c>
      <c r="AS435" s="55">
        <v>4</v>
      </c>
      <c r="AT435" s="55">
        <v>50</v>
      </c>
      <c r="AU435" s="55">
        <v>96.5</v>
      </c>
      <c r="AV435" s="55">
        <v>93</v>
      </c>
    </row>
    <row r="436" spans="1:48" x14ac:dyDescent="0.25">
      <c r="A436" s="55">
        <v>30133</v>
      </c>
      <c r="B436" s="68" t="str">
        <f>VLOOKUP(C436,'[2]SU List with Assignment Master'!$F$2:$G$128,2,FALSE)</f>
        <v>North 3</v>
      </c>
      <c r="C436" s="55" t="s">
        <v>196</v>
      </c>
      <c r="D436" s="55">
        <v>295</v>
      </c>
      <c r="E436" s="55" t="s">
        <v>60</v>
      </c>
      <c r="F436" s="55">
        <v>9</v>
      </c>
      <c r="G436" s="55">
        <v>1176</v>
      </c>
      <c r="H436" s="55">
        <v>652</v>
      </c>
      <c r="I436" s="55">
        <v>14</v>
      </c>
      <c r="J436" s="56">
        <v>1842</v>
      </c>
      <c r="K436" s="59">
        <v>1828</v>
      </c>
      <c r="L436" s="55">
        <v>204.66669999999999</v>
      </c>
      <c r="M436" s="59">
        <v>203.1</v>
      </c>
      <c r="N436" s="55">
        <v>9432</v>
      </c>
      <c r="O436" s="55">
        <v>1197.3</v>
      </c>
      <c r="P436" s="55">
        <v>0</v>
      </c>
      <c r="Q436" s="55">
        <v>0</v>
      </c>
      <c r="R436" s="55">
        <v>36.840000000000003</v>
      </c>
      <c r="S436" s="55" t="s">
        <v>64</v>
      </c>
      <c r="T436" s="55" t="s">
        <v>63</v>
      </c>
      <c r="U436" s="55">
        <v>1234.1400000000001</v>
      </c>
      <c r="V436" s="55">
        <v>8197.86</v>
      </c>
      <c r="W436" s="55">
        <v>8197.86</v>
      </c>
      <c r="X436" s="55">
        <v>0</v>
      </c>
      <c r="Y436" s="55" t="s">
        <v>64</v>
      </c>
      <c r="Z436" s="55" t="s">
        <v>569</v>
      </c>
      <c r="AA436" s="55">
        <v>1</v>
      </c>
      <c r="AB436" s="55">
        <v>0</v>
      </c>
      <c r="AC436" s="55">
        <v>1</v>
      </c>
      <c r="AD436" s="55" t="s">
        <v>63</v>
      </c>
      <c r="AE436" s="55">
        <v>7</v>
      </c>
      <c r="AF436" s="55">
        <v>0</v>
      </c>
      <c r="AG436" s="55">
        <v>16</v>
      </c>
      <c r="AH436" s="55">
        <v>0</v>
      </c>
      <c r="AI436" s="55">
        <v>14</v>
      </c>
      <c r="AJ436" s="56">
        <v>14</v>
      </c>
      <c r="AK436" s="55">
        <v>888</v>
      </c>
      <c r="AL436" s="55">
        <v>131.1429</v>
      </c>
      <c r="AM436" s="55">
        <v>918</v>
      </c>
      <c r="AN436" s="55">
        <v>4712</v>
      </c>
      <c r="AO436" s="55">
        <v>4712</v>
      </c>
      <c r="AQ436" s="55" t="s">
        <v>64</v>
      </c>
      <c r="AR436" s="55">
        <v>13</v>
      </c>
      <c r="AS436" s="55">
        <v>6</v>
      </c>
      <c r="AT436" s="55">
        <v>69.230769230769226</v>
      </c>
      <c r="AU436" s="55">
        <v>141.69229999999999</v>
      </c>
      <c r="AV436" s="55">
        <v>196</v>
      </c>
    </row>
    <row r="437" spans="1:48" x14ac:dyDescent="0.25">
      <c r="A437" s="55">
        <v>30305</v>
      </c>
      <c r="B437" s="68" t="str">
        <f>VLOOKUP(C437,'[2]SU List with Assignment Master'!$F$2:$G$128,2,FALSE)</f>
        <v>North 3</v>
      </c>
      <c r="C437" s="55" t="s">
        <v>196</v>
      </c>
      <c r="D437" s="55">
        <v>295</v>
      </c>
      <c r="E437" s="55" t="s">
        <v>60</v>
      </c>
      <c r="F437" s="55">
        <v>5</v>
      </c>
      <c r="G437" s="55">
        <v>228</v>
      </c>
      <c r="H437" s="55">
        <v>354</v>
      </c>
      <c r="I437" s="55">
        <v>2</v>
      </c>
      <c r="J437" s="56">
        <v>584</v>
      </c>
      <c r="K437" s="59">
        <v>582</v>
      </c>
      <c r="L437" s="55">
        <v>116.8</v>
      </c>
      <c r="M437" s="59">
        <v>116.4</v>
      </c>
      <c r="N437" s="55">
        <v>3004</v>
      </c>
      <c r="O437" s="55">
        <v>379.6</v>
      </c>
      <c r="P437" s="55">
        <v>0</v>
      </c>
      <c r="Q437" s="55">
        <v>0</v>
      </c>
      <c r="R437" s="55">
        <v>0</v>
      </c>
      <c r="S437" s="55" t="s">
        <v>64</v>
      </c>
      <c r="T437" s="55" t="s">
        <v>64</v>
      </c>
      <c r="U437" s="55">
        <v>379.6</v>
      </c>
      <c r="V437" s="55">
        <v>2624.4</v>
      </c>
      <c r="W437" s="55">
        <v>3113</v>
      </c>
      <c r="X437" s="55">
        <v>-488.6</v>
      </c>
      <c r="Y437" s="55" t="s">
        <v>64</v>
      </c>
      <c r="Z437" s="55" t="s">
        <v>570</v>
      </c>
      <c r="AA437" s="55">
        <v>1</v>
      </c>
      <c r="AB437" s="55">
        <v>0</v>
      </c>
      <c r="AC437" s="55">
        <v>1</v>
      </c>
      <c r="AD437" s="55" t="s">
        <v>63</v>
      </c>
      <c r="AE437" s="55">
        <v>4</v>
      </c>
      <c r="AF437" s="55">
        <v>0</v>
      </c>
      <c r="AG437" s="55">
        <v>21</v>
      </c>
      <c r="AH437" s="55">
        <v>0</v>
      </c>
      <c r="AI437" s="55">
        <v>2</v>
      </c>
      <c r="AJ437" s="56">
        <v>2</v>
      </c>
      <c r="AK437" s="55">
        <v>556</v>
      </c>
      <c r="AL437" s="55">
        <v>144.75</v>
      </c>
      <c r="AM437" s="55">
        <v>579</v>
      </c>
      <c r="AN437" s="55">
        <v>2985</v>
      </c>
      <c r="AO437" s="55">
        <v>2985</v>
      </c>
      <c r="AQ437" s="55" t="s">
        <v>64</v>
      </c>
      <c r="AR437" s="55">
        <v>6</v>
      </c>
      <c r="AS437" s="55">
        <v>1</v>
      </c>
      <c r="AT437" s="55">
        <v>83.333333333333329</v>
      </c>
      <c r="AU437" s="55">
        <v>97.333299999999994</v>
      </c>
      <c r="AV437" s="55">
        <v>228</v>
      </c>
    </row>
    <row r="438" spans="1:48" x14ac:dyDescent="0.25">
      <c r="A438" s="55">
        <v>30315</v>
      </c>
      <c r="B438" s="68" t="str">
        <f>VLOOKUP(C438,'[2]SU List with Assignment Master'!$F$2:$G$128,2,FALSE)</f>
        <v>North 3</v>
      </c>
      <c r="C438" s="55" t="s">
        <v>196</v>
      </c>
      <c r="D438" s="55">
        <v>295</v>
      </c>
      <c r="E438" s="55" t="s">
        <v>60</v>
      </c>
      <c r="F438" s="55">
        <v>4</v>
      </c>
      <c r="G438" s="55">
        <v>2808</v>
      </c>
      <c r="H438" s="55">
        <v>564</v>
      </c>
      <c r="I438" s="55">
        <v>2</v>
      </c>
      <c r="J438" s="56">
        <v>3374</v>
      </c>
      <c r="K438" s="59">
        <v>3372</v>
      </c>
      <c r="L438" s="55">
        <v>843.5</v>
      </c>
      <c r="M438" s="59">
        <v>843</v>
      </c>
      <c r="N438" s="55">
        <v>17288</v>
      </c>
      <c r="O438" s="55">
        <v>2193.1</v>
      </c>
      <c r="P438" s="55">
        <v>0</v>
      </c>
      <c r="Q438" s="55">
        <v>0</v>
      </c>
      <c r="R438" s="55">
        <v>67.48</v>
      </c>
      <c r="S438" s="55" t="s">
        <v>64</v>
      </c>
      <c r="T438" s="55" t="s">
        <v>63</v>
      </c>
      <c r="U438" s="55">
        <v>2260.58</v>
      </c>
      <c r="V438" s="55">
        <v>15027.42</v>
      </c>
      <c r="W438" s="55">
        <v>15027.42</v>
      </c>
      <c r="X438" s="55">
        <v>0</v>
      </c>
      <c r="Y438" s="55" t="s">
        <v>64</v>
      </c>
      <c r="Z438" s="55" t="s">
        <v>571</v>
      </c>
      <c r="AA438" s="55">
        <v>1</v>
      </c>
      <c r="AB438" s="55">
        <v>0</v>
      </c>
      <c r="AC438" s="55">
        <v>1</v>
      </c>
      <c r="AD438" s="55" t="s">
        <v>63</v>
      </c>
      <c r="AE438" s="55">
        <v>3</v>
      </c>
      <c r="AF438" s="55">
        <v>0</v>
      </c>
      <c r="AG438" s="55">
        <v>66</v>
      </c>
      <c r="AH438" s="55">
        <v>0</v>
      </c>
      <c r="AI438" s="55">
        <v>2</v>
      </c>
      <c r="AJ438" s="56">
        <v>2</v>
      </c>
      <c r="AK438" s="55">
        <v>208</v>
      </c>
      <c r="AL438" s="55">
        <v>92</v>
      </c>
      <c r="AM438" s="55">
        <v>276</v>
      </c>
      <c r="AN438" s="55">
        <v>1400</v>
      </c>
      <c r="AO438" s="55">
        <v>1400</v>
      </c>
      <c r="AP438" s="55">
        <v>0</v>
      </c>
      <c r="AQ438" s="55" t="s">
        <v>64</v>
      </c>
      <c r="AR438" s="55">
        <v>5</v>
      </c>
      <c r="AS438" s="55">
        <v>5</v>
      </c>
      <c r="AT438" s="55">
        <v>80</v>
      </c>
      <c r="AU438" s="55">
        <v>674.8</v>
      </c>
      <c r="AV438" s="55">
        <v>561.6</v>
      </c>
    </row>
    <row r="439" spans="1:48" x14ac:dyDescent="0.25">
      <c r="A439" s="55">
        <v>30320</v>
      </c>
      <c r="B439" s="68" t="str">
        <f>VLOOKUP(C439,'[2]SU List with Assignment Master'!$F$2:$G$128,2,FALSE)</f>
        <v>North 3</v>
      </c>
      <c r="C439" s="55" t="s">
        <v>196</v>
      </c>
      <c r="D439" s="55">
        <v>295</v>
      </c>
      <c r="E439" s="55" t="s">
        <v>24</v>
      </c>
      <c r="F439" s="55">
        <v>4</v>
      </c>
      <c r="G439" s="55">
        <v>2100</v>
      </c>
      <c r="H439" s="55">
        <v>527</v>
      </c>
      <c r="I439" s="55">
        <v>1</v>
      </c>
      <c r="J439" s="56">
        <v>2628</v>
      </c>
      <c r="K439" s="59">
        <v>2627</v>
      </c>
      <c r="L439" s="55">
        <v>657</v>
      </c>
      <c r="M439" s="59">
        <v>656.8</v>
      </c>
      <c r="N439" s="55">
        <v>13386</v>
      </c>
      <c r="O439" s="55">
        <v>1708.2</v>
      </c>
      <c r="P439" s="55">
        <v>0</v>
      </c>
      <c r="Q439" s="55">
        <v>0</v>
      </c>
      <c r="R439" s="55">
        <v>52.56</v>
      </c>
      <c r="S439" s="55" t="s">
        <v>64</v>
      </c>
      <c r="T439" s="55" t="s">
        <v>63</v>
      </c>
      <c r="U439" s="55">
        <v>1760.76</v>
      </c>
      <c r="V439" s="55">
        <v>11625.24</v>
      </c>
      <c r="W439" s="55">
        <v>11625.24</v>
      </c>
      <c r="X439" s="55">
        <v>0</v>
      </c>
      <c r="Y439" s="55" t="s">
        <v>64</v>
      </c>
      <c r="Z439" s="55" t="s">
        <v>572</v>
      </c>
      <c r="AA439" s="55">
        <v>1</v>
      </c>
      <c r="AB439" s="55">
        <v>0</v>
      </c>
      <c r="AC439" s="55">
        <v>1</v>
      </c>
      <c r="AD439" s="55" t="s">
        <v>63</v>
      </c>
      <c r="AE439" s="55">
        <v>4</v>
      </c>
      <c r="AF439" s="55">
        <v>0</v>
      </c>
      <c r="AG439" s="55">
        <v>90</v>
      </c>
      <c r="AH439" s="55">
        <v>0</v>
      </c>
      <c r="AI439" s="55">
        <v>1</v>
      </c>
      <c r="AJ439" s="56">
        <v>1</v>
      </c>
      <c r="AK439" s="55">
        <v>694</v>
      </c>
      <c r="AL439" s="55">
        <v>196.25</v>
      </c>
      <c r="AM439" s="55">
        <v>785</v>
      </c>
      <c r="AN439" s="55">
        <v>4006</v>
      </c>
      <c r="AO439" s="55">
        <v>4006</v>
      </c>
      <c r="AQ439" s="55" t="s">
        <v>64</v>
      </c>
      <c r="AR439" s="55">
        <v>4</v>
      </c>
      <c r="AS439" s="55">
        <v>4</v>
      </c>
      <c r="AT439" s="55">
        <v>100</v>
      </c>
      <c r="AU439" s="55">
        <v>657</v>
      </c>
      <c r="AV439" s="55">
        <v>525</v>
      </c>
    </row>
    <row r="440" spans="1:48" x14ac:dyDescent="0.25">
      <c r="A440" s="55">
        <v>30416</v>
      </c>
      <c r="B440" s="68" t="str">
        <f>VLOOKUP(C440,'[2]SU List with Assignment Master'!$F$2:$G$128,2,FALSE)</f>
        <v>North 3</v>
      </c>
      <c r="C440" s="55" t="s">
        <v>196</v>
      </c>
      <c r="D440" s="55">
        <v>295</v>
      </c>
      <c r="E440" s="55" t="s">
        <v>19</v>
      </c>
      <c r="F440" s="55">
        <v>15</v>
      </c>
      <c r="G440" s="55">
        <v>7476</v>
      </c>
      <c r="H440" s="55">
        <v>891</v>
      </c>
      <c r="I440" s="55">
        <v>90</v>
      </c>
      <c r="J440" s="56">
        <v>8457</v>
      </c>
      <c r="K440" s="59">
        <v>8367</v>
      </c>
      <c r="L440" s="55">
        <v>563.79999999999995</v>
      </c>
      <c r="M440" s="59">
        <v>557.79999999999995</v>
      </c>
      <c r="N440" s="55">
        <v>43401</v>
      </c>
      <c r="O440" s="55">
        <v>5497.05</v>
      </c>
      <c r="P440" s="55">
        <v>0</v>
      </c>
      <c r="Q440" s="55">
        <v>0</v>
      </c>
      <c r="R440" s="55">
        <v>169.14</v>
      </c>
      <c r="S440" s="55" t="s">
        <v>64</v>
      </c>
      <c r="T440" s="55" t="s">
        <v>63</v>
      </c>
      <c r="U440" s="55">
        <v>5666.19</v>
      </c>
      <c r="V440" s="55">
        <v>37734.81</v>
      </c>
      <c r="W440" s="55">
        <v>37734.81</v>
      </c>
      <c r="X440" s="55">
        <v>0</v>
      </c>
      <c r="Y440" s="55" t="s">
        <v>64</v>
      </c>
      <c r="Z440" s="55" t="s">
        <v>573</v>
      </c>
      <c r="AA440" s="55">
        <v>1</v>
      </c>
      <c r="AB440" s="55">
        <v>0</v>
      </c>
      <c r="AC440" s="55">
        <v>1</v>
      </c>
      <c r="AD440" s="55" t="s">
        <v>63</v>
      </c>
      <c r="AE440" s="55">
        <v>14</v>
      </c>
      <c r="AF440" s="55">
        <v>0</v>
      </c>
      <c r="AG440" s="55">
        <v>364</v>
      </c>
      <c r="AH440" s="55">
        <v>0</v>
      </c>
      <c r="AI440" s="55">
        <v>90</v>
      </c>
      <c r="AJ440" s="56">
        <v>90</v>
      </c>
      <c r="AK440" s="55">
        <v>3303</v>
      </c>
      <c r="AL440" s="55">
        <v>268.3571</v>
      </c>
      <c r="AM440" s="55">
        <v>3757</v>
      </c>
      <c r="AN440" s="55">
        <v>19306</v>
      </c>
      <c r="AO440" s="55">
        <v>19306</v>
      </c>
      <c r="AQ440" s="55" t="s">
        <v>64</v>
      </c>
      <c r="AR440" s="55">
        <v>19</v>
      </c>
      <c r="AS440" s="55">
        <v>19</v>
      </c>
      <c r="AT440" s="55">
        <v>78.94736842105263</v>
      </c>
      <c r="AU440" s="55">
        <v>445.1053</v>
      </c>
      <c r="AV440" s="55">
        <v>393.47370000000001</v>
      </c>
    </row>
    <row r="441" spans="1:48" x14ac:dyDescent="0.25">
      <c r="A441" s="55">
        <v>30555</v>
      </c>
      <c r="B441" s="68" t="str">
        <f>VLOOKUP(C441,'[2]SU List with Assignment Master'!$F$2:$G$128,2,FALSE)</f>
        <v>North 3</v>
      </c>
      <c r="C441" s="55" t="s">
        <v>196</v>
      </c>
      <c r="D441" s="55">
        <v>295</v>
      </c>
      <c r="E441" s="55" t="s">
        <v>18</v>
      </c>
      <c r="F441" s="55">
        <v>8</v>
      </c>
      <c r="G441" s="55">
        <v>2352</v>
      </c>
      <c r="H441" s="55">
        <v>2656</v>
      </c>
      <c r="I441" s="55">
        <v>19</v>
      </c>
      <c r="J441" s="56">
        <v>5027</v>
      </c>
      <c r="K441" s="59">
        <v>5008</v>
      </c>
      <c r="L441" s="55">
        <v>628.375</v>
      </c>
      <c r="M441" s="59">
        <v>626</v>
      </c>
      <c r="N441" s="55">
        <v>25645</v>
      </c>
      <c r="O441" s="55">
        <v>3267.55</v>
      </c>
      <c r="P441" s="55">
        <v>0</v>
      </c>
      <c r="Q441" s="55">
        <v>0</v>
      </c>
      <c r="R441" s="55">
        <v>100.54</v>
      </c>
      <c r="S441" s="55" t="s">
        <v>64</v>
      </c>
      <c r="T441" s="55" t="s">
        <v>63</v>
      </c>
      <c r="U441" s="55">
        <v>3368.09</v>
      </c>
      <c r="V441" s="55">
        <v>22276.91</v>
      </c>
      <c r="W441" s="55">
        <v>22276.91</v>
      </c>
      <c r="X441" s="55">
        <v>0</v>
      </c>
      <c r="Y441" s="55" t="s">
        <v>64</v>
      </c>
      <c r="Z441" s="55" t="s">
        <v>574</v>
      </c>
      <c r="AA441" s="55">
        <v>1</v>
      </c>
      <c r="AB441" s="55">
        <v>0</v>
      </c>
      <c r="AC441" s="55">
        <v>1</v>
      </c>
      <c r="AD441" s="55" t="s">
        <v>63</v>
      </c>
      <c r="AE441" s="55">
        <v>7</v>
      </c>
      <c r="AF441" s="55">
        <v>0</v>
      </c>
      <c r="AG441" s="55">
        <v>100</v>
      </c>
      <c r="AH441" s="55">
        <v>0</v>
      </c>
      <c r="AI441" s="55">
        <v>19</v>
      </c>
      <c r="AJ441" s="56">
        <v>19</v>
      </c>
      <c r="AK441" s="55">
        <v>2120</v>
      </c>
      <c r="AL441" s="55">
        <v>319.8571</v>
      </c>
      <c r="AM441" s="55">
        <v>2239</v>
      </c>
      <c r="AN441" s="55">
        <v>11443</v>
      </c>
      <c r="AO441" s="55">
        <v>11443</v>
      </c>
      <c r="AQ441" s="55" t="s">
        <v>64</v>
      </c>
      <c r="AR441" s="55">
        <v>8</v>
      </c>
      <c r="AS441" s="55">
        <v>8</v>
      </c>
      <c r="AT441" s="55">
        <v>100</v>
      </c>
      <c r="AU441" s="55">
        <v>628.375</v>
      </c>
      <c r="AV441" s="55">
        <v>294</v>
      </c>
    </row>
    <row r="442" spans="1:48" x14ac:dyDescent="0.25">
      <c r="A442" s="55">
        <v>30682</v>
      </c>
      <c r="B442" s="68" t="str">
        <f>VLOOKUP(C442,'[2]SU List with Assignment Master'!$F$2:$G$128,2,FALSE)</f>
        <v>North 3</v>
      </c>
      <c r="C442" s="55" t="s">
        <v>196</v>
      </c>
      <c r="D442" s="55">
        <v>295</v>
      </c>
      <c r="E442" s="55" t="s">
        <v>20</v>
      </c>
      <c r="F442" s="55">
        <v>2</v>
      </c>
      <c r="G442" s="55">
        <v>312</v>
      </c>
      <c r="H442" s="55">
        <v>273</v>
      </c>
      <c r="I442" s="55">
        <v>1</v>
      </c>
      <c r="J442" s="56">
        <v>586</v>
      </c>
      <c r="K442" s="59">
        <v>585</v>
      </c>
      <c r="L442" s="55">
        <v>293</v>
      </c>
      <c r="M442" s="59">
        <v>292.5</v>
      </c>
      <c r="N442" s="55">
        <v>2992</v>
      </c>
      <c r="O442" s="55">
        <v>380.9</v>
      </c>
      <c r="P442" s="55">
        <v>0</v>
      </c>
      <c r="Q442" s="55">
        <v>0</v>
      </c>
      <c r="R442" s="55">
        <v>11.72</v>
      </c>
      <c r="S442" s="55" t="s">
        <v>64</v>
      </c>
      <c r="T442" s="55" t="s">
        <v>63</v>
      </c>
      <c r="U442" s="55">
        <v>392.62</v>
      </c>
      <c r="V442" s="55">
        <v>2599.38</v>
      </c>
      <c r="W442" s="55">
        <v>2599.38</v>
      </c>
      <c r="X442" s="55">
        <v>0</v>
      </c>
      <c r="Y442" s="55" t="s">
        <v>64</v>
      </c>
      <c r="Z442" s="55" t="s">
        <v>575</v>
      </c>
      <c r="AA442" s="55">
        <v>1</v>
      </c>
      <c r="AB442" s="55">
        <v>0</v>
      </c>
      <c r="AC442" s="55">
        <v>1</v>
      </c>
      <c r="AD442" s="55" t="s">
        <v>63</v>
      </c>
      <c r="AE442" s="55">
        <v>2</v>
      </c>
      <c r="AF442" s="55">
        <v>0</v>
      </c>
      <c r="AG442" s="55">
        <v>86</v>
      </c>
      <c r="AH442" s="55">
        <v>0</v>
      </c>
      <c r="AI442" s="55">
        <v>1</v>
      </c>
      <c r="AJ442" s="56">
        <v>1</v>
      </c>
      <c r="AK442" s="55">
        <v>243</v>
      </c>
      <c r="AL442" s="55">
        <v>165</v>
      </c>
      <c r="AM442" s="55">
        <v>330</v>
      </c>
      <c r="AN442" s="55">
        <v>1692</v>
      </c>
      <c r="AO442" s="55">
        <v>1692</v>
      </c>
      <c r="AP442" s="55">
        <v>0</v>
      </c>
      <c r="AQ442" s="55" t="s">
        <v>64</v>
      </c>
      <c r="AR442" s="55">
        <v>7</v>
      </c>
      <c r="AS442" s="55">
        <v>1</v>
      </c>
      <c r="AT442" s="55">
        <v>28.571428571428569</v>
      </c>
      <c r="AU442" s="55">
        <v>83.714299999999994</v>
      </c>
      <c r="AV442" s="55">
        <v>312</v>
      </c>
    </row>
    <row r="443" spans="1:48" x14ac:dyDescent="0.25">
      <c r="A443" s="55">
        <v>30880</v>
      </c>
      <c r="B443" s="68" t="str">
        <f>VLOOKUP(C443,'[2]SU List with Assignment Master'!$F$2:$G$128,2,FALSE)</f>
        <v>North 3</v>
      </c>
      <c r="C443" s="55" t="s">
        <v>196</v>
      </c>
      <c r="D443" s="55">
        <v>295</v>
      </c>
      <c r="E443" s="55" t="s">
        <v>18</v>
      </c>
      <c r="F443" s="55">
        <v>8</v>
      </c>
      <c r="G443" s="55">
        <v>3624</v>
      </c>
      <c r="H443" s="55">
        <v>1516</v>
      </c>
      <c r="I443" s="55">
        <v>36</v>
      </c>
      <c r="J443" s="56">
        <v>5176</v>
      </c>
      <c r="K443" s="59">
        <v>5140</v>
      </c>
      <c r="L443" s="55">
        <v>647</v>
      </c>
      <c r="M443" s="59">
        <v>642.5</v>
      </c>
      <c r="N443" s="55">
        <v>26424</v>
      </c>
      <c r="O443" s="55">
        <v>3364.4</v>
      </c>
      <c r="P443" s="55">
        <v>0</v>
      </c>
      <c r="Q443" s="55">
        <v>0</v>
      </c>
      <c r="R443" s="55">
        <v>103.52</v>
      </c>
      <c r="S443" s="55" t="s">
        <v>64</v>
      </c>
      <c r="T443" s="55" t="s">
        <v>63</v>
      </c>
      <c r="U443" s="55">
        <v>3467.92</v>
      </c>
      <c r="V443" s="55">
        <v>22956.080000000002</v>
      </c>
      <c r="W443" s="55">
        <v>22956.080000000002</v>
      </c>
      <c r="X443" s="55">
        <v>0</v>
      </c>
      <c r="Y443" s="55" t="s">
        <v>64</v>
      </c>
      <c r="Z443" s="55" t="s">
        <v>567</v>
      </c>
      <c r="AA443" s="55">
        <v>1</v>
      </c>
      <c r="AB443" s="55">
        <v>0</v>
      </c>
      <c r="AC443" s="55">
        <v>1</v>
      </c>
      <c r="AD443" s="55" t="s">
        <v>63</v>
      </c>
      <c r="AE443" s="55">
        <v>7</v>
      </c>
      <c r="AF443" s="55">
        <v>0</v>
      </c>
      <c r="AG443" s="55">
        <v>76</v>
      </c>
      <c r="AH443" s="55">
        <v>0</v>
      </c>
      <c r="AI443" s="55">
        <v>15</v>
      </c>
      <c r="AJ443" s="56">
        <v>15</v>
      </c>
      <c r="AK443" s="55">
        <v>922</v>
      </c>
      <c r="AL443" s="55">
        <v>144.71430000000001</v>
      </c>
      <c r="AM443" s="55">
        <v>1013</v>
      </c>
      <c r="AN443" s="55">
        <v>5191</v>
      </c>
      <c r="AO443" s="55">
        <v>5191</v>
      </c>
      <c r="AQ443" s="55" t="s">
        <v>64</v>
      </c>
      <c r="AR443" s="55">
        <v>8</v>
      </c>
      <c r="AS443" s="55">
        <v>7</v>
      </c>
      <c r="AT443" s="55">
        <v>100</v>
      </c>
      <c r="AU443" s="55">
        <v>647</v>
      </c>
      <c r="AV443" s="55">
        <v>517.71429999999998</v>
      </c>
    </row>
    <row r="444" spans="1:48" x14ac:dyDescent="0.25">
      <c r="A444" s="55">
        <v>30892</v>
      </c>
      <c r="B444" s="68" t="str">
        <f>VLOOKUP(C444,'[2]SU List with Assignment Master'!$F$2:$G$128,2,FALSE)</f>
        <v>North 3</v>
      </c>
      <c r="C444" s="55" t="s">
        <v>196</v>
      </c>
      <c r="D444" s="55">
        <v>295</v>
      </c>
      <c r="E444" s="55" t="s">
        <v>60</v>
      </c>
      <c r="F444" s="55">
        <v>9</v>
      </c>
      <c r="G444" s="55">
        <v>3036</v>
      </c>
      <c r="H444" s="55">
        <v>1044</v>
      </c>
      <c r="I444" s="55">
        <v>30</v>
      </c>
      <c r="J444" s="56">
        <v>4110</v>
      </c>
      <c r="K444" s="59">
        <v>4080</v>
      </c>
      <c r="L444" s="55">
        <v>456.66669999999999</v>
      </c>
      <c r="M444" s="59">
        <v>453.3</v>
      </c>
      <c r="N444" s="55">
        <v>20905</v>
      </c>
      <c r="O444" s="55">
        <v>2671.5</v>
      </c>
      <c r="P444" s="55">
        <v>0</v>
      </c>
      <c r="Q444" s="55">
        <v>0</v>
      </c>
      <c r="R444" s="55">
        <v>82.2</v>
      </c>
      <c r="S444" s="55" t="s">
        <v>64</v>
      </c>
      <c r="T444" s="55" t="s">
        <v>63</v>
      </c>
      <c r="U444" s="55">
        <v>2753.7</v>
      </c>
      <c r="V444" s="55">
        <v>18151.3</v>
      </c>
      <c r="W444" s="55">
        <v>18151.3</v>
      </c>
      <c r="X444" s="55">
        <v>0</v>
      </c>
      <c r="Y444" s="55" t="s">
        <v>64</v>
      </c>
      <c r="Z444" s="55" t="s">
        <v>567</v>
      </c>
      <c r="AA444" s="55">
        <v>1</v>
      </c>
      <c r="AB444" s="55">
        <v>0</v>
      </c>
      <c r="AC444" s="55">
        <v>1</v>
      </c>
      <c r="AD444" s="55" t="s">
        <v>63</v>
      </c>
      <c r="AE444" s="55">
        <v>6</v>
      </c>
      <c r="AF444" s="55">
        <v>0</v>
      </c>
      <c r="AG444" s="55">
        <v>56</v>
      </c>
      <c r="AH444" s="55">
        <v>0</v>
      </c>
      <c r="AI444" s="55">
        <v>30</v>
      </c>
      <c r="AJ444" s="56">
        <v>30</v>
      </c>
      <c r="AK444" s="55">
        <v>923</v>
      </c>
      <c r="AL444" s="55">
        <v>168.16669999999999</v>
      </c>
      <c r="AM444" s="55">
        <v>1009</v>
      </c>
      <c r="AN444" s="55">
        <v>5143</v>
      </c>
      <c r="AO444" s="55">
        <v>5143</v>
      </c>
      <c r="AQ444" s="55" t="s">
        <v>64</v>
      </c>
      <c r="AR444" s="55">
        <v>11</v>
      </c>
      <c r="AS444" s="55">
        <v>10</v>
      </c>
      <c r="AT444" s="55">
        <v>81.818181818181813</v>
      </c>
      <c r="AU444" s="55">
        <v>373.63639999999998</v>
      </c>
      <c r="AV444" s="55">
        <v>303.60000000000002</v>
      </c>
    </row>
    <row r="445" spans="1:48" x14ac:dyDescent="0.25">
      <c r="A445" s="55">
        <v>30970</v>
      </c>
      <c r="B445" s="68" t="str">
        <f>VLOOKUP(C445,'[2]SU List with Assignment Master'!$F$2:$G$128,2,FALSE)</f>
        <v>North 3</v>
      </c>
      <c r="C445" s="55" t="s">
        <v>196</v>
      </c>
      <c r="D445" s="55">
        <v>295</v>
      </c>
      <c r="E445" s="55" t="s">
        <v>60</v>
      </c>
      <c r="F445" s="55">
        <v>10</v>
      </c>
      <c r="G445" s="55">
        <v>4500</v>
      </c>
      <c r="H445" s="55">
        <v>1746</v>
      </c>
      <c r="I445" s="55">
        <v>55</v>
      </c>
      <c r="J445" s="56">
        <v>6301</v>
      </c>
      <c r="K445" s="59">
        <v>6246</v>
      </c>
      <c r="L445" s="55">
        <v>630.1</v>
      </c>
      <c r="M445" s="59">
        <v>624.6</v>
      </c>
      <c r="N445" s="55">
        <v>32141</v>
      </c>
      <c r="O445" s="55">
        <v>4095.65</v>
      </c>
      <c r="P445" s="55">
        <v>0</v>
      </c>
      <c r="Q445" s="55">
        <v>0</v>
      </c>
      <c r="R445" s="55">
        <v>126.02</v>
      </c>
      <c r="S445" s="55" t="s">
        <v>64</v>
      </c>
      <c r="T445" s="55" t="s">
        <v>63</v>
      </c>
      <c r="U445" s="55">
        <v>4221.67</v>
      </c>
      <c r="V445" s="55">
        <v>27919.33</v>
      </c>
      <c r="W445" s="55">
        <v>27919.33</v>
      </c>
      <c r="X445" s="55">
        <v>0</v>
      </c>
      <c r="Y445" s="55" t="s">
        <v>64</v>
      </c>
      <c r="Z445" s="55" t="s">
        <v>576</v>
      </c>
      <c r="AA445" s="55">
        <v>1</v>
      </c>
      <c r="AB445" s="55">
        <v>0</v>
      </c>
      <c r="AC445" s="55">
        <v>1</v>
      </c>
      <c r="AD445" s="55" t="s">
        <v>63</v>
      </c>
      <c r="AE445" s="55">
        <v>9</v>
      </c>
      <c r="AF445" s="55">
        <v>0</v>
      </c>
      <c r="AG445" s="55">
        <v>117</v>
      </c>
      <c r="AH445" s="55">
        <v>0</v>
      </c>
      <c r="AI445" s="55">
        <v>13</v>
      </c>
      <c r="AJ445" s="56">
        <v>13</v>
      </c>
      <c r="AK445" s="55">
        <v>1643</v>
      </c>
      <c r="AL445" s="55">
        <v>197</v>
      </c>
      <c r="AM445" s="55">
        <v>1773</v>
      </c>
      <c r="AN445" s="55">
        <v>9069</v>
      </c>
      <c r="AO445" s="55">
        <v>9069</v>
      </c>
      <c r="AQ445" s="55" t="s">
        <v>64</v>
      </c>
      <c r="AR445" s="55">
        <v>10</v>
      </c>
      <c r="AS445" s="55">
        <v>10</v>
      </c>
      <c r="AT445" s="55">
        <v>100</v>
      </c>
      <c r="AU445" s="55">
        <v>630.1</v>
      </c>
      <c r="AV445" s="55">
        <v>450</v>
      </c>
    </row>
    <row r="446" spans="1:48" x14ac:dyDescent="0.25">
      <c r="A446" s="55">
        <v>31026</v>
      </c>
      <c r="B446" s="68" t="str">
        <f>VLOOKUP(C446,'[2]SU List with Assignment Master'!$F$2:$G$128,2,FALSE)</f>
        <v>North 3</v>
      </c>
      <c r="C446" s="55" t="s">
        <v>196</v>
      </c>
      <c r="D446" s="55">
        <v>295</v>
      </c>
      <c r="E446" s="55" t="s">
        <v>20</v>
      </c>
      <c r="F446" s="55">
        <v>4</v>
      </c>
      <c r="G446" s="55">
        <v>3696</v>
      </c>
      <c r="H446" s="55">
        <v>1421</v>
      </c>
      <c r="I446" s="55">
        <v>30</v>
      </c>
      <c r="J446" s="56">
        <v>5147</v>
      </c>
      <c r="K446" s="59">
        <v>5117</v>
      </c>
      <c r="L446" s="55">
        <v>1286.75</v>
      </c>
      <c r="M446" s="59">
        <v>1279.3</v>
      </c>
      <c r="N446" s="55">
        <v>26410</v>
      </c>
      <c r="O446" s="55">
        <v>3345.55</v>
      </c>
      <c r="P446" s="55">
        <v>0</v>
      </c>
      <c r="Q446" s="55">
        <v>0</v>
      </c>
      <c r="R446" s="55">
        <v>102.94</v>
      </c>
      <c r="S446" s="55" t="s">
        <v>64</v>
      </c>
      <c r="T446" s="55" t="s">
        <v>63</v>
      </c>
      <c r="U446" s="55">
        <v>3448.49</v>
      </c>
      <c r="V446" s="55">
        <v>22961.51</v>
      </c>
      <c r="W446" s="55">
        <v>22961.51</v>
      </c>
      <c r="X446" s="55">
        <v>0</v>
      </c>
      <c r="Y446" s="55" t="s">
        <v>64</v>
      </c>
      <c r="Z446" s="55" t="s">
        <v>577</v>
      </c>
      <c r="AA446" s="55">
        <v>1</v>
      </c>
      <c r="AB446" s="55">
        <v>0</v>
      </c>
      <c r="AC446" s="55">
        <v>1</v>
      </c>
      <c r="AD446" s="55" t="s">
        <v>63</v>
      </c>
      <c r="AE446" s="55">
        <v>4</v>
      </c>
      <c r="AF446" s="55">
        <v>0</v>
      </c>
      <c r="AG446" s="55">
        <v>172</v>
      </c>
      <c r="AH446" s="55">
        <v>0</v>
      </c>
      <c r="AI446" s="55">
        <v>30</v>
      </c>
      <c r="AJ446" s="56">
        <v>30</v>
      </c>
      <c r="AK446" s="55">
        <v>1979</v>
      </c>
      <c r="AL446" s="55">
        <v>545.25</v>
      </c>
      <c r="AM446" s="55">
        <v>2181</v>
      </c>
      <c r="AN446" s="55">
        <v>11216</v>
      </c>
      <c r="AO446" s="55">
        <v>11216</v>
      </c>
      <c r="AQ446" s="55" t="s">
        <v>64</v>
      </c>
      <c r="AR446" s="55">
        <v>5</v>
      </c>
      <c r="AS446" s="55">
        <v>4</v>
      </c>
      <c r="AT446" s="55">
        <v>80</v>
      </c>
      <c r="AU446" s="55">
        <v>1029.4000000000001</v>
      </c>
      <c r="AV446" s="55">
        <v>924</v>
      </c>
    </row>
    <row r="447" spans="1:48" x14ac:dyDescent="0.25">
      <c r="A447" s="55">
        <v>33001</v>
      </c>
      <c r="B447" s="68" t="str">
        <f>VLOOKUP(C447,'[2]SU List with Assignment Master'!$F$2:$G$128,2,FALSE)</f>
        <v>North 3</v>
      </c>
      <c r="C447" s="55" t="s">
        <v>196</v>
      </c>
      <c r="D447" s="55">
        <v>295</v>
      </c>
      <c r="E447" s="55" t="s">
        <v>20</v>
      </c>
      <c r="F447" s="55">
        <v>8</v>
      </c>
      <c r="G447" s="55">
        <v>1176</v>
      </c>
      <c r="H447" s="55">
        <v>1569</v>
      </c>
      <c r="I447" s="55">
        <v>24</v>
      </c>
      <c r="J447" s="56">
        <v>2769</v>
      </c>
      <c r="K447" s="59">
        <v>2745</v>
      </c>
      <c r="L447" s="55">
        <v>346.125</v>
      </c>
      <c r="M447" s="59">
        <v>343.1</v>
      </c>
      <c r="N447" s="55">
        <v>14191</v>
      </c>
      <c r="O447" s="55">
        <v>1799.85</v>
      </c>
      <c r="P447" s="55">
        <v>0</v>
      </c>
      <c r="Q447" s="55">
        <v>0</v>
      </c>
      <c r="R447" s="55">
        <v>55.38</v>
      </c>
      <c r="S447" s="55" t="s">
        <v>64</v>
      </c>
      <c r="T447" s="55" t="s">
        <v>63</v>
      </c>
      <c r="U447" s="55">
        <v>1855.23</v>
      </c>
      <c r="V447" s="55">
        <v>12335.77</v>
      </c>
      <c r="W447" s="55">
        <v>12335.77</v>
      </c>
      <c r="X447" s="55">
        <v>0</v>
      </c>
      <c r="Y447" s="55" t="s">
        <v>64</v>
      </c>
      <c r="Z447" s="55" t="s">
        <v>573</v>
      </c>
      <c r="AA447" s="55">
        <v>1</v>
      </c>
      <c r="AB447" s="55">
        <v>0</v>
      </c>
      <c r="AC447" s="55">
        <v>1</v>
      </c>
      <c r="AD447" s="55" t="s">
        <v>63</v>
      </c>
      <c r="AE447" s="55">
        <v>7</v>
      </c>
      <c r="AF447" s="55">
        <v>0</v>
      </c>
      <c r="AG447" s="55">
        <v>160</v>
      </c>
      <c r="AH447" s="55">
        <v>0</v>
      </c>
      <c r="AI447" s="55">
        <v>24</v>
      </c>
      <c r="AJ447" s="56">
        <v>24</v>
      </c>
      <c r="AK447" s="55">
        <v>836</v>
      </c>
      <c r="AL447" s="55">
        <v>145.71430000000001</v>
      </c>
      <c r="AM447" s="55">
        <v>1020</v>
      </c>
      <c r="AN447" s="55">
        <v>5231</v>
      </c>
      <c r="AO447" s="55">
        <v>5231</v>
      </c>
      <c r="AQ447" s="55" t="s">
        <v>64</v>
      </c>
      <c r="AR447" s="55">
        <v>9</v>
      </c>
      <c r="AS447" s="55">
        <v>7</v>
      </c>
      <c r="AT447" s="55">
        <v>88.888888888888886</v>
      </c>
      <c r="AU447" s="55">
        <v>307.66669999999999</v>
      </c>
      <c r="AV447" s="55">
        <v>168</v>
      </c>
    </row>
    <row r="448" spans="1:48" x14ac:dyDescent="0.25">
      <c r="A448" s="55">
        <v>33003</v>
      </c>
      <c r="B448" s="68" t="str">
        <f>VLOOKUP(C448,'[2]SU List with Assignment Master'!$F$2:$G$128,2,FALSE)</f>
        <v>North 3</v>
      </c>
      <c r="C448" s="55" t="s">
        <v>196</v>
      </c>
      <c r="D448" s="55">
        <v>295</v>
      </c>
      <c r="E448" s="55" t="s">
        <v>60</v>
      </c>
      <c r="F448" s="55">
        <v>11</v>
      </c>
      <c r="G448" s="55">
        <v>2916</v>
      </c>
      <c r="H448" s="55">
        <v>46</v>
      </c>
      <c r="I448" s="55">
        <v>78</v>
      </c>
      <c r="J448" s="56">
        <v>3040</v>
      </c>
      <c r="K448" s="59">
        <v>2962</v>
      </c>
      <c r="L448" s="55">
        <v>276.36360000000002</v>
      </c>
      <c r="M448" s="59">
        <v>269.3</v>
      </c>
      <c r="N448" s="55">
        <v>15575</v>
      </c>
      <c r="O448" s="55">
        <v>1976</v>
      </c>
      <c r="P448" s="55">
        <v>0</v>
      </c>
      <c r="Q448" s="55">
        <v>0</v>
      </c>
      <c r="R448" s="55">
        <v>0</v>
      </c>
      <c r="S448" s="55" t="s">
        <v>64</v>
      </c>
      <c r="T448" s="55" t="s">
        <v>64</v>
      </c>
      <c r="U448" s="55">
        <v>1976</v>
      </c>
      <c r="V448" s="55">
        <v>13599</v>
      </c>
      <c r="W448" s="55">
        <v>13599</v>
      </c>
      <c r="X448" s="55">
        <v>0</v>
      </c>
      <c r="Y448" s="55" t="s">
        <v>64</v>
      </c>
      <c r="Z448" s="55" t="s">
        <v>578</v>
      </c>
      <c r="AA448" s="55">
        <v>1</v>
      </c>
      <c r="AB448" s="55">
        <v>0</v>
      </c>
      <c r="AC448" s="55">
        <v>1</v>
      </c>
      <c r="AD448" s="55" t="s">
        <v>63</v>
      </c>
      <c r="AE448" s="55">
        <v>9</v>
      </c>
      <c r="AF448" s="55">
        <v>0</v>
      </c>
      <c r="AG448" s="55">
        <v>70</v>
      </c>
      <c r="AH448" s="55">
        <v>0</v>
      </c>
      <c r="AI448" s="55">
        <v>46</v>
      </c>
      <c r="AJ448" s="56">
        <v>46</v>
      </c>
      <c r="AK448" s="55">
        <v>966</v>
      </c>
      <c r="AL448" s="55">
        <v>120.2222</v>
      </c>
      <c r="AM448" s="55">
        <v>1082</v>
      </c>
      <c r="AN448" s="55">
        <v>5553</v>
      </c>
      <c r="AO448" s="55">
        <v>5553</v>
      </c>
      <c r="AQ448" s="55" t="s">
        <v>64</v>
      </c>
      <c r="AR448" s="55">
        <v>12</v>
      </c>
      <c r="AS448" s="55">
        <v>11</v>
      </c>
      <c r="AT448" s="55">
        <v>91.666666666666671</v>
      </c>
      <c r="AU448" s="55">
        <v>253.33330000000001</v>
      </c>
      <c r="AV448" s="55">
        <v>265.09089999999998</v>
      </c>
    </row>
    <row r="449" spans="1:48" x14ac:dyDescent="0.25">
      <c r="A449" s="55">
        <v>33009</v>
      </c>
      <c r="B449" s="68" t="str">
        <f>VLOOKUP(C449,'[2]SU List with Assignment Master'!$F$2:$G$128,2,FALSE)</f>
        <v>North 3</v>
      </c>
      <c r="C449" s="55" t="s">
        <v>196</v>
      </c>
      <c r="D449" s="55">
        <v>295</v>
      </c>
      <c r="E449" s="55" t="s">
        <v>19</v>
      </c>
      <c r="F449" s="55">
        <v>7</v>
      </c>
      <c r="G449" s="55">
        <v>1620</v>
      </c>
      <c r="H449" s="55">
        <v>2115</v>
      </c>
      <c r="I449" s="55">
        <v>24</v>
      </c>
      <c r="J449" s="56">
        <v>3759</v>
      </c>
      <c r="K449" s="59">
        <v>3735</v>
      </c>
      <c r="L449" s="55">
        <v>537</v>
      </c>
      <c r="M449" s="59">
        <v>533.6</v>
      </c>
      <c r="N449" s="55">
        <v>19271</v>
      </c>
      <c r="O449" s="55">
        <v>2443.35</v>
      </c>
      <c r="P449" s="55">
        <v>0</v>
      </c>
      <c r="Q449" s="55">
        <v>0</v>
      </c>
      <c r="R449" s="55">
        <v>0</v>
      </c>
      <c r="S449" s="55" t="s">
        <v>64</v>
      </c>
      <c r="T449" s="55" t="s">
        <v>64</v>
      </c>
      <c r="U449" s="55">
        <v>2443.35</v>
      </c>
      <c r="V449" s="55">
        <v>16827.650000000001</v>
      </c>
      <c r="W449" s="55">
        <v>16827.650000000001</v>
      </c>
      <c r="X449" s="55">
        <v>0</v>
      </c>
      <c r="Y449" s="55" t="s">
        <v>64</v>
      </c>
      <c r="Z449" s="55" t="s">
        <v>579</v>
      </c>
      <c r="AA449" s="55">
        <v>1</v>
      </c>
      <c r="AB449" s="55">
        <v>0</v>
      </c>
      <c r="AC449" s="55">
        <v>1</v>
      </c>
      <c r="AD449" s="55" t="s">
        <v>63</v>
      </c>
      <c r="AE449" s="55">
        <v>7</v>
      </c>
      <c r="AF449" s="55">
        <v>0</v>
      </c>
      <c r="AG449" s="55">
        <v>191</v>
      </c>
      <c r="AH449" s="55">
        <v>0</v>
      </c>
      <c r="AI449" s="55">
        <v>24</v>
      </c>
      <c r="AJ449" s="56">
        <v>24</v>
      </c>
      <c r="AK449" s="55">
        <v>1882</v>
      </c>
      <c r="AL449" s="55">
        <v>299.57139999999998</v>
      </c>
      <c r="AM449" s="55">
        <v>2097</v>
      </c>
      <c r="AN449" s="55">
        <v>10756</v>
      </c>
      <c r="AO449" s="55">
        <v>10756</v>
      </c>
      <c r="AQ449" s="55" t="s">
        <v>64</v>
      </c>
      <c r="AR449" s="55">
        <v>7</v>
      </c>
      <c r="AS449" s="55">
        <v>4</v>
      </c>
      <c r="AT449" s="55">
        <v>100</v>
      </c>
      <c r="AU449" s="55">
        <v>537</v>
      </c>
      <c r="AV449" s="55">
        <v>405</v>
      </c>
    </row>
    <row r="450" spans="1:48" x14ac:dyDescent="0.25">
      <c r="A450" s="55">
        <v>33020</v>
      </c>
      <c r="B450" s="68" t="str">
        <f>VLOOKUP(C450,'[2]SU List with Assignment Master'!$F$2:$G$128,2,FALSE)</f>
        <v>North 3</v>
      </c>
      <c r="C450" s="55" t="s">
        <v>196</v>
      </c>
      <c r="D450" s="55">
        <v>295</v>
      </c>
      <c r="E450" s="55" t="s">
        <v>22</v>
      </c>
      <c r="F450" s="55">
        <v>5</v>
      </c>
      <c r="G450" s="55">
        <v>708</v>
      </c>
      <c r="H450" s="55">
        <v>1613</v>
      </c>
      <c r="I450" s="55">
        <v>32</v>
      </c>
      <c r="J450" s="56">
        <v>2353</v>
      </c>
      <c r="K450" s="59">
        <v>2321</v>
      </c>
      <c r="L450" s="55">
        <v>470.6</v>
      </c>
      <c r="M450" s="59">
        <v>464.2</v>
      </c>
      <c r="N450" s="55">
        <v>11990</v>
      </c>
      <c r="O450" s="55">
        <v>1529.45</v>
      </c>
      <c r="P450" s="55">
        <v>0</v>
      </c>
      <c r="Q450" s="55">
        <v>0</v>
      </c>
      <c r="R450" s="55">
        <v>47.06</v>
      </c>
      <c r="S450" s="55" t="s">
        <v>64</v>
      </c>
      <c r="T450" s="55" t="s">
        <v>63</v>
      </c>
      <c r="U450" s="55">
        <v>1576.51</v>
      </c>
      <c r="V450" s="55">
        <v>10413.49</v>
      </c>
      <c r="W450" s="55">
        <v>10413.49</v>
      </c>
      <c r="X450" s="55">
        <v>0</v>
      </c>
      <c r="Y450" s="55" t="s">
        <v>64</v>
      </c>
      <c r="Z450" s="55" t="s">
        <v>574</v>
      </c>
      <c r="AA450" s="55">
        <v>1</v>
      </c>
      <c r="AB450" s="55">
        <v>0</v>
      </c>
      <c r="AC450" s="55">
        <v>1</v>
      </c>
      <c r="AD450" s="55" t="s">
        <v>63</v>
      </c>
      <c r="AE450" s="55">
        <v>5</v>
      </c>
      <c r="AF450" s="55">
        <v>0</v>
      </c>
      <c r="AG450" s="55">
        <v>134</v>
      </c>
      <c r="AH450" s="55">
        <v>0</v>
      </c>
      <c r="AI450" s="55">
        <v>30</v>
      </c>
      <c r="AJ450" s="56">
        <v>30</v>
      </c>
      <c r="AK450" s="55">
        <v>1508</v>
      </c>
      <c r="AL450" s="55">
        <v>334.4</v>
      </c>
      <c r="AM450" s="55">
        <v>1672</v>
      </c>
      <c r="AN450" s="55">
        <v>8509</v>
      </c>
      <c r="AO450" s="55">
        <v>8509</v>
      </c>
      <c r="AP450" s="55">
        <v>0</v>
      </c>
      <c r="AQ450" s="55" t="s">
        <v>64</v>
      </c>
      <c r="AR450" s="55">
        <v>5</v>
      </c>
      <c r="AS450" s="55">
        <v>5</v>
      </c>
      <c r="AT450" s="55">
        <v>100</v>
      </c>
      <c r="AU450" s="55">
        <v>470.6</v>
      </c>
      <c r="AV450" s="55">
        <v>141.6</v>
      </c>
    </row>
    <row r="451" spans="1:48" x14ac:dyDescent="0.25">
      <c r="A451" s="55">
        <v>33023</v>
      </c>
      <c r="B451" s="68" t="str">
        <f>VLOOKUP(C451,'[2]SU List with Assignment Master'!$F$2:$G$128,2,FALSE)</f>
        <v>North 3</v>
      </c>
      <c r="C451" s="55" t="s">
        <v>196</v>
      </c>
      <c r="D451" s="55">
        <v>295</v>
      </c>
      <c r="E451" s="55" t="s">
        <v>60</v>
      </c>
      <c r="F451" s="55">
        <v>13</v>
      </c>
      <c r="G451" s="55">
        <v>2784</v>
      </c>
      <c r="H451" s="55">
        <v>469</v>
      </c>
      <c r="I451" s="55">
        <v>37</v>
      </c>
      <c r="J451" s="56">
        <v>3290</v>
      </c>
      <c r="K451" s="59">
        <v>3253</v>
      </c>
      <c r="L451" s="55">
        <v>253.07689999999999</v>
      </c>
      <c r="M451" s="59">
        <v>250.2</v>
      </c>
      <c r="N451" s="55">
        <v>16836</v>
      </c>
      <c r="O451" s="55">
        <v>2138.5</v>
      </c>
      <c r="P451" s="55">
        <v>0</v>
      </c>
      <c r="Q451" s="55">
        <v>0</v>
      </c>
      <c r="R451" s="55">
        <v>0</v>
      </c>
      <c r="S451" s="55" t="s">
        <v>64</v>
      </c>
      <c r="T451" s="55" t="s">
        <v>64</v>
      </c>
      <c r="U451" s="55">
        <v>2138.5</v>
      </c>
      <c r="V451" s="55">
        <v>14697.5</v>
      </c>
      <c r="W451" s="55">
        <v>11616</v>
      </c>
      <c r="X451" s="55">
        <v>3081.5</v>
      </c>
      <c r="Y451" s="55" t="s">
        <v>63</v>
      </c>
      <c r="Z451" s="55" t="s">
        <v>580</v>
      </c>
      <c r="AA451" s="55">
        <v>1</v>
      </c>
      <c r="AB451" s="55">
        <v>0</v>
      </c>
      <c r="AC451" s="55">
        <v>1</v>
      </c>
      <c r="AD451" s="55" t="s">
        <v>63</v>
      </c>
      <c r="AE451" s="55">
        <v>10</v>
      </c>
      <c r="AF451" s="55">
        <v>0</v>
      </c>
      <c r="AG451" s="55">
        <v>122</v>
      </c>
      <c r="AH451" s="55">
        <v>0</v>
      </c>
      <c r="AI451" s="55">
        <v>22</v>
      </c>
      <c r="AJ451" s="56">
        <v>22</v>
      </c>
      <c r="AK451" s="55">
        <v>935</v>
      </c>
      <c r="AL451" s="55">
        <v>107.9</v>
      </c>
      <c r="AM451" s="55">
        <v>1079</v>
      </c>
      <c r="AN451" s="55">
        <v>5493</v>
      </c>
      <c r="AO451" s="55">
        <v>5493</v>
      </c>
      <c r="AP451" s="55">
        <v>0</v>
      </c>
      <c r="AQ451" s="55" t="s">
        <v>64</v>
      </c>
      <c r="AR451" s="55">
        <v>16</v>
      </c>
      <c r="AS451" s="55">
        <v>10</v>
      </c>
      <c r="AT451" s="55">
        <v>81.25</v>
      </c>
      <c r="AU451" s="55">
        <v>205.625</v>
      </c>
      <c r="AV451" s="55">
        <v>278.39999999999998</v>
      </c>
    </row>
    <row r="452" spans="1:48" x14ac:dyDescent="0.25">
      <c r="A452" s="55">
        <v>33028</v>
      </c>
      <c r="B452" s="68" t="str">
        <f>VLOOKUP(C452,'[2]SU List with Assignment Master'!$F$2:$G$128,2,FALSE)</f>
        <v>North 3</v>
      </c>
      <c r="C452" s="55" t="s">
        <v>196</v>
      </c>
      <c r="D452" s="55">
        <v>295</v>
      </c>
      <c r="E452" s="55" t="s">
        <v>60</v>
      </c>
      <c r="F452" s="55">
        <v>13</v>
      </c>
      <c r="G452" s="55">
        <v>4176</v>
      </c>
      <c r="H452" s="55">
        <v>1988</v>
      </c>
      <c r="I452" s="55">
        <v>41</v>
      </c>
      <c r="J452" s="56">
        <v>6205</v>
      </c>
      <c r="K452" s="59">
        <v>6164</v>
      </c>
      <c r="L452" s="55">
        <v>477.30770000000001</v>
      </c>
      <c r="M452" s="59">
        <v>474.2</v>
      </c>
      <c r="N452" s="55">
        <v>31711</v>
      </c>
      <c r="O452" s="55">
        <v>4033.25</v>
      </c>
      <c r="P452" s="55">
        <v>0</v>
      </c>
      <c r="Q452" s="55">
        <v>0</v>
      </c>
      <c r="R452" s="55">
        <v>124.1</v>
      </c>
      <c r="S452" s="55" t="s">
        <v>64</v>
      </c>
      <c r="T452" s="55" t="s">
        <v>63</v>
      </c>
      <c r="U452" s="55">
        <v>4157.3500000000004</v>
      </c>
      <c r="V452" s="55">
        <v>27553.65</v>
      </c>
      <c r="W452" s="55">
        <v>27553.65</v>
      </c>
      <c r="X452" s="55">
        <v>0</v>
      </c>
      <c r="Y452" s="55" t="s">
        <v>64</v>
      </c>
      <c r="Z452" s="55" t="s">
        <v>581</v>
      </c>
      <c r="AA452" s="55">
        <v>1</v>
      </c>
      <c r="AB452" s="55">
        <v>0</v>
      </c>
      <c r="AC452" s="55">
        <v>1</v>
      </c>
      <c r="AD452" s="55" t="s">
        <v>63</v>
      </c>
      <c r="AE452" s="55">
        <v>10</v>
      </c>
      <c r="AF452" s="55">
        <v>0</v>
      </c>
      <c r="AG452" s="55">
        <v>177</v>
      </c>
      <c r="AH452" s="55">
        <v>0</v>
      </c>
      <c r="AI452" s="55">
        <v>35</v>
      </c>
      <c r="AJ452" s="56">
        <v>35</v>
      </c>
      <c r="AK452" s="55">
        <v>1816</v>
      </c>
      <c r="AL452" s="55">
        <v>202.8</v>
      </c>
      <c r="AM452" s="55">
        <v>2028</v>
      </c>
      <c r="AN452" s="55">
        <v>10387</v>
      </c>
      <c r="AO452" s="55">
        <v>10387</v>
      </c>
      <c r="AP452" s="55">
        <v>5555</v>
      </c>
      <c r="AQ452" s="55" t="s">
        <v>64</v>
      </c>
      <c r="AR452" s="55">
        <v>18</v>
      </c>
      <c r="AS452" s="55">
        <v>13</v>
      </c>
      <c r="AT452" s="55">
        <v>72.222222222222229</v>
      </c>
      <c r="AU452" s="55">
        <v>344.72219999999999</v>
      </c>
      <c r="AV452" s="55">
        <v>321.23079999999999</v>
      </c>
    </row>
    <row r="453" spans="1:48" x14ac:dyDescent="0.25">
      <c r="A453" s="55">
        <v>33032</v>
      </c>
      <c r="B453" s="68" t="str">
        <f>VLOOKUP(C453,'[2]SU List with Assignment Master'!$F$2:$G$128,2,FALSE)</f>
        <v>North 3</v>
      </c>
      <c r="C453" s="55" t="s">
        <v>196</v>
      </c>
      <c r="D453" s="55">
        <v>295</v>
      </c>
      <c r="E453" s="55" t="s">
        <v>19</v>
      </c>
      <c r="F453" s="55">
        <v>8</v>
      </c>
      <c r="G453" s="55">
        <v>4524</v>
      </c>
      <c r="H453" s="55">
        <v>-685</v>
      </c>
      <c r="I453" s="55">
        <v>5</v>
      </c>
      <c r="J453" s="56">
        <v>3844</v>
      </c>
      <c r="K453" s="59">
        <v>3839</v>
      </c>
      <c r="L453" s="55">
        <v>480.5</v>
      </c>
      <c r="M453" s="59">
        <v>479.9</v>
      </c>
      <c r="N453" s="55">
        <v>19688</v>
      </c>
      <c r="O453" s="55">
        <v>2498.6</v>
      </c>
      <c r="P453" s="55">
        <v>0</v>
      </c>
      <c r="Q453" s="55">
        <v>0</v>
      </c>
      <c r="R453" s="55">
        <v>0</v>
      </c>
      <c r="S453" s="55" t="s">
        <v>64</v>
      </c>
      <c r="T453" s="55" t="s">
        <v>64</v>
      </c>
      <c r="U453" s="55">
        <v>2498.6</v>
      </c>
      <c r="V453" s="55">
        <v>17189.400000000001</v>
      </c>
      <c r="W453" s="55">
        <v>17189.400000000001</v>
      </c>
      <c r="X453" s="55">
        <v>0</v>
      </c>
      <c r="Y453" s="55" t="s">
        <v>64</v>
      </c>
      <c r="Z453" s="55" t="s">
        <v>582</v>
      </c>
      <c r="AA453" s="55">
        <v>1</v>
      </c>
      <c r="AB453" s="55">
        <v>0</v>
      </c>
      <c r="AC453" s="55">
        <v>1</v>
      </c>
      <c r="AD453" s="55" t="s">
        <v>63</v>
      </c>
      <c r="AE453" s="55">
        <v>6</v>
      </c>
      <c r="AF453" s="55">
        <v>0</v>
      </c>
      <c r="AG453" s="55">
        <v>197</v>
      </c>
      <c r="AH453" s="55">
        <v>0</v>
      </c>
      <c r="AI453" s="55">
        <v>5</v>
      </c>
      <c r="AJ453" s="56">
        <v>5</v>
      </c>
      <c r="AK453" s="55">
        <v>788</v>
      </c>
      <c r="AL453" s="55">
        <v>165</v>
      </c>
      <c r="AM453" s="55">
        <v>990</v>
      </c>
      <c r="AN453" s="55">
        <v>5051</v>
      </c>
      <c r="AO453" s="55">
        <v>5051</v>
      </c>
      <c r="AQ453" s="55" t="s">
        <v>64</v>
      </c>
      <c r="AR453" s="55">
        <v>8</v>
      </c>
      <c r="AS453" s="55">
        <v>8</v>
      </c>
      <c r="AT453" s="55">
        <v>100</v>
      </c>
      <c r="AU453" s="55">
        <v>480.5</v>
      </c>
      <c r="AV453" s="55">
        <v>565.5</v>
      </c>
    </row>
    <row r="454" spans="1:48" x14ac:dyDescent="0.25">
      <c r="A454" s="55">
        <v>33034</v>
      </c>
      <c r="B454" s="68" t="str">
        <f>VLOOKUP(C454,'[2]SU List with Assignment Master'!$F$2:$G$128,2,FALSE)</f>
        <v>North 3</v>
      </c>
      <c r="C454" s="55" t="s">
        <v>196</v>
      </c>
      <c r="D454" s="55">
        <v>295</v>
      </c>
      <c r="E454" s="55" t="s">
        <v>60</v>
      </c>
      <c r="F454" s="55">
        <v>4</v>
      </c>
      <c r="G454" s="55">
        <v>588</v>
      </c>
      <c r="H454" s="55">
        <v>338</v>
      </c>
      <c r="I454" s="55">
        <v>1</v>
      </c>
      <c r="J454" s="56">
        <v>927</v>
      </c>
      <c r="K454" s="59">
        <v>926</v>
      </c>
      <c r="L454" s="55">
        <v>231.75</v>
      </c>
      <c r="M454" s="59">
        <v>231.5</v>
      </c>
      <c r="N454" s="55">
        <v>4734</v>
      </c>
      <c r="O454" s="55">
        <v>602.54999999999995</v>
      </c>
      <c r="P454" s="55">
        <v>0</v>
      </c>
      <c r="Q454" s="55">
        <v>0</v>
      </c>
      <c r="R454" s="55">
        <v>0</v>
      </c>
      <c r="S454" s="55" t="s">
        <v>64</v>
      </c>
      <c r="T454" s="55" t="s">
        <v>64</v>
      </c>
      <c r="U454" s="55">
        <v>602.54999999999995</v>
      </c>
      <c r="V454" s="55">
        <v>4131.45</v>
      </c>
      <c r="W454" s="55">
        <v>4131.45</v>
      </c>
      <c r="X454" s="55">
        <v>0</v>
      </c>
      <c r="Y454" s="55" t="s">
        <v>64</v>
      </c>
      <c r="Z454" s="55" t="s">
        <v>573</v>
      </c>
      <c r="AA454" s="55">
        <v>1</v>
      </c>
      <c r="AB454" s="55">
        <v>0</v>
      </c>
      <c r="AC454" s="55">
        <v>1</v>
      </c>
      <c r="AD454" s="55" t="s">
        <v>63</v>
      </c>
      <c r="AE454" s="55">
        <v>4</v>
      </c>
      <c r="AF454" s="55">
        <v>0</v>
      </c>
      <c r="AG454" s="55">
        <v>46</v>
      </c>
      <c r="AH454" s="55">
        <v>0</v>
      </c>
      <c r="AI454" s="55">
        <v>0</v>
      </c>
      <c r="AJ454" s="56">
        <v>0</v>
      </c>
      <c r="AK454" s="55">
        <v>261</v>
      </c>
      <c r="AL454" s="55">
        <v>76.75</v>
      </c>
      <c r="AM454" s="55">
        <v>307</v>
      </c>
      <c r="AN454" s="55">
        <v>1573</v>
      </c>
      <c r="AO454" s="55">
        <v>1573</v>
      </c>
      <c r="AQ454" s="55" t="s">
        <v>64</v>
      </c>
      <c r="AR454" s="55">
        <v>6</v>
      </c>
      <c r="AS454" s="55">
        <v>2</v>
      </c>
      <c r="AT454" s="55">
        <v>66.666666666666671</v>
      </c>
      <c r="AU454" s="55">
        <v>154.5</v>
      </c>
      <c r="AV454" s="55">
        <v>294</v>
      </c>
    </row>
    <row r="455" spans="1:48" x14ac:dyDescent="0.25">
      <c r="A455" s="55">
        <v>33035</v>
      </c>
      <c r="B455" s="68" t="str">
        <f>VLOOKUP(C455,'[2]SU List with Assignment Master'!$F$2:$G$128,2,FALSE)</f>
        <v>North 3</v>
      </c>
      <c r="C455" s="55" t="s">
        <v>196</v>
      </c>
      <c r="D455" s="55">
        <v>295</v>
      </c>
      <c r="E455" s="55" t="s">
        <v>22</v>
      </c>
      <c r="F455" s="55">
        <v>7</v>
      </c>
      <c r="G455" s="55">
        <v>732</v>
      </c>
      <c r="H455" s="55">
        <v>1840</v>
      </c>
      <c r="I455" s="55">
        <v>21</v>
      </c>
      <c r="J455" s="56">
        <v>2593</v>
      </c>
      <c r="K455" s="59">
        <v>2572</v>
      </c>
      <c r="L455" s="55">
        <v>370.42860000000002</v>
      </c>
      <c r="M455" s="59">
        <v>367.4</v>
      </c>
      <c r="N455" s="55">
        <v>13305</v>
      </c>
      <c r="O455" s="55">
        <v>1685.45</v>
      </c>
      <c r="P455" s="55">
        <v>0</v>
      </c>
      <c r="Q455" s="55">
        <v>0</v>
      </c>
      <c r="R455" s="55">
        <v>0</v>
      </c>
      <c r="S455" s="55" t="s">
        <v>64</v>
      </c>
      <c r="T455" s="55" t="s">
        <v>64</v>
      </c>
      <c r="U455" s="55">
        <v>1685.45</v>
      </c>
      <c r="V455" s="55">
        <v>11619.55</v>
      </c>
      <c r="W455" s="55">
        <v>11619.55</v>
      </c>
      <c r="X455" s="55">
        <v>0</v>
      </c>
      <c r="Y455" s="55" t="s">
        <v>64</v>
      </c>
      <c r="Z455" s="55" t="s">
        <v>574</v>
      </c>
      <c r="AA455" s="55">
        <v>1</v>
      </c>
      <c r="AB455" s="55">
        <v>0</v>
      </c>
      <c r="AC455" s="55">
        <v>1</v>
      </c>
      <c r="AD455" s="55" t="s">
        <v>63</v>
      </c>
      <c r="AE455" s="55">
        <v>7</v>
      </c>
      <c r="AF455" s="55">
        <v>0</v>
      </c>
      <c r="AG455" s="55">
        <v>160</v>
      </c>
      <c r="AH455" s="55">
        <v>0</v>
      </c>
      <c r="AI455" s="55">
        <v>21</v>
      </c>
      <c r="AJ455" s="56">
        <v>21</v>
      </c>
      <c r="AK455" s="55">
        <v>1093</v>
      </c>
      <c r="AL455" s="55">
        <v>182</v>
      </c>
      <c r="AM455" s="55">
        <v>1274</v>
      </c>
      <c r="AN455" s="55">
        <v>6532</v>
      </c>
      <c r="AO455" s="55">
        <v>6532</v>
      </c>
      <c r="AQ455" s="55" t="s">
        <v>64</v>
      </c>
      <c r="AR455" s="55">
        <v>9</v>
      </c>
      <c r="AS455" s="55">
        <v>4</v>
      </c>
      <c r="AT455" s="55">
        <v>77.777777777777771</v>
      </c>
      <c r="AU455" s="55">
        <v>288.11110000000002</v>
      </c>
      <c r="AV455" s="55">
        <v>183</v>
      </c>
    </row>
    <row r="456" spans="1:48" x14ac:dyDescent="0.25">
      <c r="A456" s="55">
        <v>33042</v>
      </c>
      <c r="B456" s="68" t="str">
        <f>VLOOKUP(C456,'[2]SU List with Assignment Master'!$F$2:$G$128,2,FALSE)</f>
        <v>North 3</v>
      </c>
      <c r="C456" s="55" t="s">
        <v>196</v>
      </c>
      <c r="D456" s="55">
        <v>295</v>
      </c>
      <c r="E456" s="55" t="s">
        <v>20</v>
      </c>
      <c r="F456" s="55">
        <v>3</v>
      </c>
      <c r="G456" s="55">
        <v>3780</v>
      </c>
      <c r="H456" s="55">
        <v>-1084</v>
      </c>
      <c r="I456" s="55">
        <v>54</v>
      </c>
      <c r="J456" s="56">
        <v>2750</v>
      </c>
      <c r="K456" s="59">
        <v>2696</v>
      </c>
      <c r="L456" s="55">
        <v>916.66669999999999</v>
      </c>
      <c r="M456" s="59">
        <v>898.7</v>
      </c>
      <c r="N456" s="55">
        <v>14023</v>
      </c>
      <c r="O456" s="55">
        <v>1787.5</v>
      </c>
      <c r="P456" s="55">
        <v>0</v>
      </c>
      <c r="Q456" s="55">
        <v>0</v>
      </c>
      <c r="R456" s="55">
        <v>0</v>
      </c>
      <c r="S456" s="55" t="s">
        <v>64</v>
      </c>
      <c r="T456" s="55" t="s">
        <v>64</v>
      </c>
      <c r="U456" s="55">
        <v>1787.5</v>
      </c>
      <c r="V456" s="55">
        <v>12235.5</v>
      </c>
      <c r="W456" s="55">
        <v>12235.5</v>
      </c>
      <c r="X456" s="55">
        <v>0</v>
      </c>
      <c r="Y456" s="55" t="s">
        <v>64</v>
      </c>
      <c r="Z456" s="55" t="s">
        <v>583</v>
      </c>
      <c r="AA456" s="55">
        <v>1</v>
      </c>
      <c r="AB456" s="55">
        <v>0</v>
      </c>
      <c r="AC456" s="55">
        <v>1</v>
      </c>
      <c r="AD456" s="55" t="s">
        <v>63</v>
      </c>
      <c r="AE456" s="55">
        <v>3</v>
      </c>
      <c r="AF456" s="55">
        <v>0</v>
      </c>
      <c r="AG456" s="55">
        <v>76</v>
      </c>
      <c r="AH456" s="55">
        <v>0</v>
      </c>
      <c r="AI456" s="55">
        <v>50</v>
      </c>
      <c r="AJ456" s="56">
        <v>50</v>
      </c>
      <c r="AK456" s="55">
        <v>1054</v>
      </c>
      <c r="AL456" s="55">
        <v>393.33330000000001</v>
      </c>
      <c r="AM456" s="55">
        <v>1180</v>
      </c>
      <c r="AN456" s="55">
        <v>6014</v>
      </c>
      <c r="AO456" s="55">
        <v>6014</v>
      </c>
      <c r="AQ456" s="55" t="s">
        <v>64</v>
      </c>
      <c r="AR456" s="55">
        <v>3</v>
      </c>
      <c r="AS456" s="55">
        <v>3</v>
      </c>
      <c r="AT456" s="55">
        <v>100</v>
      </c>
      <c r="AU456" s="55">
        <v>916.66669999999999</v>
      </c>
      <c r="AV456" s="55">
        <v>1260</v>
      </c>
    </row>
    <row r="457" spans="1:48" x14ac:dyDescent="0.25">
      <c r="A457" s="55">
        <v>34020</v>
      </c>
      <c r="B457" s="68" t="str">
        <f>VLOOKUP(C457,'[2]SU List with Assignment Master'!$F$2:$G$128,2,FALSE)</f>
        <v>North 3</v>
      </c>
      <c r="C457" s="55" t="s">
        <v>196</v>
      </c>
      <c r="D457" s="55">
        <v>295</v>
      </c>
      <c r="E457" s="55" t="s">
        <v>22</v>
      </c>
      <c r="F457" s="55">
        <v>5</v>
      </c>
      <c r="G457" s="55">
        <v>1536</v>
      </c>
      <c r="H457" s="55">
        <v>192</v>
      </c>
      <c r="I457" s="55">
        <v>8</v>
      </c>
      <c r="J457" s="56">
        <v>1736</v>
      </c>
      <c r="K457" s="59">
        <v>1728</v>
      </c>
      <c r="L457" s="55">
        <v>347.2</v>
      </c>
      <c r="M457" s="59">
        <v>345.6</v>
      </c>
      <c r="N457" s="55">
        <v>8965</v>
      </c>
      <c r="O457" s="55">
        <v>1128.4000000000001</v>
      </c>
      <c r="P457" s="55">
        <v>0</v>
      </c>
      <c r="Q457" s="55">
        <v>0</v>
      </c>
      <c r="R457" s="55">
        <v>0</v>
      </c>
      <c r="S457" s="55" t="s">
        <v>64</v>
      </c>
      <c r="T457" s="55" t="s">
        <v>64</v>
      </c>
      <c r="U457" s="55">
        <v>1128.4000000000001</v>
      </c>
      <c r="V457" s="55">
        <v>7836.6</v>
      </c>
      <c r="W457" s="55">
        <v>7836.6</v>
      </c>
      <c r="X457" s="55">
        <v>0</v>
      </c>
      <c r="Y457" s="55" t="s">
        <v>64</v>
      </c>
      <c r="Z457" s="55" t="s">
        <v>584</v>
      </c>
      <c r="AA457" s="55">
        <v>1</v>
      </c>
      <c r="AB457" s="55">
        <v>0</v>
      </c>
      <c r="AC457" s="55">
        <v>1</v>
      </c>
      <c r="AD457" s="55" t="s">
        <v>63</v>
      </c>
      <c r="AE457" s="55">
        <v>5</v>
      </c>
      <c r="AF457" s="55">
        <v>0</v>
      </c>
      <c r="AG457" s="55">
        <v>84</v>
      </c>
      <c r="AH457" s="55">
        <v>0</v>
      </c>
      <c r="AI457" s="55">
        <v>8</v>
      </c>
      <c r="AJ457" s="56">
        <v>8</v>
      </c>
      <c r="AK457" s="55">
        <v>840</v>
      </c>
      <c r="AL457" s="55">
        <v>186.4</v>
      </c>
      <c r="AM457" s="55">
        <v>932</v>
      </c>
      <c r="AN457" s="55">
        <v>4786</v>
      </c>
      <c r="AO457" s="55">
        <v>4786</v>
      </c>
      <c r="AP457" s="55">
        <v>1000</v>
      </c>
      <c r="AQ457" s="55" t="s">
        <v>64</v>
      </c>
      <c r="AR457" s="55">
        <v>6</v>
      </c>
      <c r="AS457" s="55">
        <v>5</v>
      </c>
      <c r="AT457" s="55">
        <v>83.333333333333329</v>
      </c>
      <c r="AU457" s="55">
        <v>289.33330000000001</v>
      </c>
      <c r="AV457" s="55">
        <v>307.2</v>
      </c>
    </row>
    <row r="458" spans="1:48" x14ac:dyDescent="0.25">
      <c r="A458" s="55">
        <v>90295</v>
      </c>
      <c r="B458" s="68" t="str">
        <f>VLOOKUP(C458,'[2]SU List with Assignment Master'!$F$2:$G$128,2,FALSE)</f>
        <v>North 3</v>
      </c>
      <c r="C458" s="55" t="s">
        <v>196</v>
      </c>
      <c r="D458" s="55">
        <v>295</v>
      </c>
      <c r="E458" s="55" t="s">
        <v>202</v>
      </c>
      <c r="F458" s="55">
        <v>1</v>
      </c>
      <c r="G458" s="55">
        <v>0</v>
      </c>
      <c r="H458" s="55">
        <v>15</v>
      </c>
      <c r="I458" s="55">
        <v>0</v>
      </c>
      <c r="J458" s="56">
        <v>15</v>
      </c>
      <c r="K458" s="59">
        <v>15</v>
      </c>
      <c r="L458" s="55">
        <v>15</v>
      </c>
      <c r="M458" s="59">
        <v>15</v>
      </c>
      <c r="N458" s="55">
        <v>77</v>
      </c>
      <c r="O458" s="55">
        <v>9.75</v>
      </c>
      <c r="P458" s="55">
        <v>0</v>
      </c>
      <c r="Q458" s="55">
        <v>0</v>
      </c>
      <c r="R458" s="55">
        <v>-9.75</v>
      </c>
      <c r="S458" s="55" t="s">
        <v>63</v>
      </c>
      <c r="T458" s="55" t="s">
        <v>64</v>
      </c>
      <c r="U458" s="55">
        <v>0</v>
      </c>
      <c r="V458" s="55">
        <v>77</v>
      </c>
      <c r="W458" s="55">
        <v>77</v>
      </c>
      <c r="X458" s="55">
        <v>0</v>
      </c>
      <c r="Y458" s="55" t="s">
        <v>64</v>
      </c>
      <c r="AA458" s="55">
        <v>1</v>
      </c>
      <c r="AB458" s="55">
        <v>0</v>
      </c>
      <c r="AC458" s="55">
        <v>1</v>
      </c>
      <c r="AD458" s="55" t="s">
        <v>63</v>
      </c>
      <c r="AE458" s="55">
        <v>1</v>
      </c>
      <c r="AF458" s="55">
        <v>0</v>
      </c>
      <c r="AG458" s="55">
        <v>15</v>
      </c>
      <c r="AH458" s="55">
        <v>0</v>
      </c>
      <c r="AI458" s="55">
        <v>0</v>
      </c>
      <c r="AJ458" s="56">
        <v>0</v>
      </c>
      <c r="AK458" s="55">
        <v>0</v>
      </c>
      <c r="AL458" s="55">
        <v>15</v>
      </c>
      <c r="AM458" s="55">
        <v>15</v>
      </c>
      <c r="AN458" s="55">
        <v>77</v>
      </c>
      <c r="AO458" s="55">
        <v>77</v>
      </c>
      <c r="AQ458" s="55" t="s">
        <v>64</v>
      </c>
      <c r="AR458" s="55">
        <v>3</v>
      </c>
      <c r="AS458" s="55">
        <v>0</v>
      </c>
      <c r="AT458" s="55">
        <v>33.333333333333343</v>
      </c>
      <c r="AU458" s="55">
        <v>5</v>
      </c>
      <c r="AV458" s="55">
        <v>0</v>
      </c>
    </row>
    <row r="459" spans="1:48" x14ac:dyDescent="0.25">
      <c r="A459" s="55">
        <v>40259</v>
      </c>
      <c r="B459" s="68" t="str">
        <f>VLOOKUP(C459,'[2]SU List with Assignment Master'!$F$2:$G$128,2,FALSE)</f>
        <v>South 5</v>
      </c>
      <c r="C459" s="55" t="s">
        <v>187</v>
      </c>
      <c r="D459" s="55">
        <v>487</v>
      </c>
      <c r="E459" s="55" t="s">
        <v>18</v>
      </c>
      <c r="F459" s="55">
        <v>0</v>
      </c>
      <c r="G459" s="55">
        <v>0</v>
      </c>
      <c r="H459" s="55">
        <v>0</v>
      </c>
      <c r="I459" s="55">
        <v>0</v>
      </c>
      <c r="J459" s="56">
        <v>0</v>
      </c>
      <c r="K459" s="59">
        <v>0</v>
      </c>
      <c r="L459" s="55">
        <v>0</v>
      </c>
      <c r="M459" s="59" t="e">
        <v>#DIV/0!</v>
      </c>
      <c r="N459" s="55">
        <v>0</v>
      </c>
      <c r="O459" s="55">
        <v>0</v>
      </c>
      <c r="P459" s="55">
        <v>0</v>
      </c>
      <c r="Q459" s="55">
        <v>0</v>
      </c>
      <c r="R459" s="55">
        <v>0</v>
      </c>
      <c r="S459" s="55" t="s">
        <v>64</v>
      </c>
      <c r="T459" s="55" t="s">
        <v>64</v>
      </c>
      <c r="U459" s="55">
        <v>0</v>
      </c>
      <c r="V459" s="55">
        <v>0</v>
      </c>
      <c r="W459" s="55">
        <v>0</v>
      </c>
      <c r="X459" s="55">
        <v>0</v>
      </c>
      <c r="Y459" s="55" t="s">
        <v>64</v>
      </c>
      <c r="Z459" s="55" t="s">
        <v>585</v>
      </c>
      <c r="AA459" s="55">
        <v>0</v>
      </c>
      <c r="AB459" s="55">
        <v>1</v>
      </c>
      <c r="AC459" s="55">
        <v>1</v>
      </c>
      <c r="AD459" s="55" t="s">
        <v>63</v>
      </c>
      <c r="AE459" s="55">
        <v>0</v>
      </c>
      <c r="AF459" s="55">
        <v>0</v>
      </c>
      <c r="AG459" s="55">
        <v>0</v>
      </c>
      <c r="AH459" s="55">
        <v>0</v>
      </c>
      <c r="AI459" s="55">
        <v>0</v>
      </c>
      <c r="AJ459" s="56">
        <v>0</v>
      </c>
      <c r="AK459" s="55">
        <v>0</v>
      </c>
      <c r="AL459" s="55">
        <v>0</v>
      </c>
      <c r="AM459" s="55">
        <v>0</v>
      </c>
      <c r="AN459" s="55">
        <v>0</v>
      </c>
      <c r="AO459" s="55">
        <v>0</v>
      </c>
      <c r="AQ459" s="55" t="s">
        <v>64</v>
      </c>
      <c r="AR459" s="55">
        <v>1</v>
      </c>
      <c r="AS459" s="55">
        <v>0</v>
      </c>
      <c r="AT459" s="55">
        <v>0</v>
      </c>
      <c r="AU459" s="55">
        <v>0</v>
      </c>
      <c r="AV459" s="55">
        <v>0</v>
      </c>
    </row>
    <row r="460" spans="1:48" x14ac:dyDescent="0.25">
      <c r="A460" s="55">
        <v>40724</v>
      </c>
      <c r="B460" s="68" t="str">
        <f>VLOOKUP(C460,'[2]SU List with Assignment Master'!$F$2:$G$128,2,FALSE)</f>
        <v>South 5</v>
      </c>
      <c r="C460" s="55" t="s">
        <v>187</v>
      </c>
      <c r="D460" s="55">
        <v>487</v>
      </c>
      <c r="E460" s="55" t="s">
        <v>20</v>
      </c>
      <c r="F460" s="55">
        <v>8</v>
      </c>
      <c r="G460" s="55">
        <v>2364</v>
      </c>
      <c r="H460" s="55">
        <v>953</v>
      </c>
      <c r="I460" s="55">
        <v>29</v>
      </c>
      <c r="J460" s="56">
        <v>3346</v>
      </c>
      <c r="K460" s="59">
        <v>3317</v>
      </c>
      <c r="L460" s="55">
        <v>418.25</v>
      </c>
      <c r="M460" s="59">
        <v>414.6</v>
      </c>
      <c r="N460" s="55">
        <v>17097</v>
      </c>
      <c r="O460" s="55">
        <v>2174.9</v>
      </c>
      <c r="P460" s="55">
        <v>0</v>
      </c>
      <c r="Q460" s="55">
        <v>0</v>
      </c>
      <c r="R460" s="55">
        <v>66.92</v>
      </c>
      <c r="S460" s="55" t="s">
        <v>64</v>
      </c>
      <c r="T460" s="55" t="s">
        <v>63</v>
      </c>
      <c r="U460" s="55">
        <v>2241.8200000000002</v>
      </c>
      <c r="V460" s="55">
        <v>14855.18</v>
      </c>
      <c r="W460" s="55">
        <v>14855.18</v>
      </c>
      <c r="X460" s="55">
        <v>0</v>
      </c>
      <c r="Y460" s="55" t="s">
        <v>64</v>
      </c>
      <c r="Z460" s="55" t="s">
        <v>586</v>
      </c>
      <c r="AA460" s="55">
        <v>1</v>
      </c>
      <c r="AB460" s="55">
        <v>0</v>
      </c>
      <c r="AC460" s="55">
        <v>1</v>
      </c>
      <c r="AD460" s="55" t="s">
        <v>63</v>
      </c>
      <c r="AE460" s="55">
        <v>6</v>
      </c>
      <c r="AF460" s="55">
        <v>0</v>
      </c>
      <c r="AG460" s="55">
        <v>72</v>
      </c>
      <c r="AH460" s="55">
        <v>0</v>
      </c>
      <c r="AI460" s="55">
        <v>26</v>
      </c>
      <c r="AJ460" s="56">
        <v>26</v>
      </c>
      <c r="AK460" s="55">
        <v>1019</v>
      </c>
      <c r="AL460" s="55">
        <v>186.16669999999999</v>
      </c>
      <c r="AM460" s="55">
        <v>1117</v>
      </c>
      <c r="AN460" s="55">
        <v>5717</v>
      </c>
      <c r="AO460" s="55">
        <v>5717</v>
      </c>
      <c r="AP460" s="55">
        <v>0</v>
      </c>
      <c r="AQ460" s="55" t="s">
        <v>64</v>
      </c>
      <c r="AR460" s="55">
        <v>9</v>
      </c>
      <c r="AS460" s="55">
        <v>8</v>
      </c>
      <c r="AT460" s="55">
        <v>88.888888888888886</v>
      </c>
      <c r="AU460" s="55">
        <v>371.77780000000001</v>
      </c>
      <c r="AV460" s="55">
        <v>295.5</v>
      </c>
    </row>
    <row r="461" spans="1:48" x14ac:dyDescent="0.25">
      <c r="A461" s="55">
        <v>40731</v>
      </c>
      <c r="B461" s="68" t="str">
        <f>VLOOKUP(C461,'[2]SU List with Assignment Master'!$F$2:$G$128,2,FALSE)</f>
        <v>South 5</v>
      </c>
      <c r="C461" s="55" t="s">
        <v>187</v>
      </c>
      <c r="D461" s="55">
        <v>487</v>
      </c>
      <c r="E461" s="55" t="s">
        <v>18</v>
      </c>
      <c r="F461" s="55">
        <v>3</v>
      </c>
      <c r="G461" s="55">
        <v>1212</v>
      </c>
      <c r="H461" s="55">
        <v>1366</v>
      </c>
      <c r="I461" s="55">
        <v>0</v>
      </c>
      <c r="J461" s="56">
        <v>2578</v>
      </c>
      <c r="K461" s="59">
        <v>2578</v>
      </c>
      <c r="L461" s="55">
        <v>859.33330000000001</v>
      </c>
      <c r="M461" s="59">
        <v>859.3</v>
      </c>
      <c r="N461" s="55">
        <v>13138</v>
      </c>
      <c r="O461" s="55">
        <v>1675.7</v>
      </c>
      <c r="P461" s="55">
        <v>0</v>
      </c>
      <c r="Q461" s="55">
        <v>0</v>
      </c>
      <c r="R461" s="55">
        <v>0</v>
      </c>
      <c r="S461" s="55" t="s">
        <v>64</v>
      </c>
      <c r="T461" s="55" t="s">
        <v>64</v>
      </c>
      <c r="U461" s="55">
        <v>1675.7</v>
      </c>
      <c r="V461" s="55">
        <v>11462.3</v>
      </c>
      <c r="W461" s="55">
        <v>11462.3</v>
      </c>
      <c r="X461" s="55">
        <v>0</v>
      </c>
      <c r="Y461" s="55" t="s">
        <v>64</v>
      </c>
      <c r="Z461" s="55" t="s">
        <v>587</v>
      </c>
      <c r="AA461" s="55">
        <v>1</v>
      </c>
      <c r="AB461" s="55">
        <v>0</v>
      </c>
      <c r="AC461" s="55">
        <v>1</v>
      </c>
      <c r="AD461" s="55" t="s">
        <v>63</v>
      </c>
      <c r="AE461" s="55">
        <v>3</v>
      </c>
      <c r="AF461" s="55">
        <v>0</v>
      </c>
      <c r="AG461" s="55">
        <v>26</v>
      </c>
      <c r="AH461" s="55">
        <v>0</v>
      </c>
      <c r="AI461" s="55">
        <v>0</v>
      </c>
      <c r="AJ461" s="56">
        <v>0</v>
      </c>
      <c r="AK461" s="55">
        <v>708</v>
      </c>
      <c r="AL461" s="55">
        <v>244.66669999999999</v>
      </c>
      <c r="AM461" s="55">
        <v>734</v>
      </c>
      <c r="AN461" s="55">
        <v>3749</v>
      </c>
      <c r="AO461" s="55">
        <v>3749</v>
      </c>
      <c r="AQ461" s="55" t="s">
        <v>64</v>
      </c>
      <c r="AR461" s="55">
        <v>3</v>
      </c>
      <c r="AS461" s="55">
        <v>3</v>
      </c>
      <c r="AT461" s="55">
        <v>100</v>
      </c>
      <c r="AU461" s="55">
        <v>859.33330000000001</v>
      </c>
      <c r="AV461" s="55">
        <v>404</v>
      </c>
    </row>
    <row r="462" spans="1:48" x14ac:dyDescent="0.25">
      <c r="A462" s="55">
        <v>40743</v>
      </c>
      <c r="B462" s="68" t="str">
        <f>VLOOKUP(C462,'[2]SU List with Assignment Master'!$F$2:$G$128,2,FALSE)</f>
        <v>South 5</v>
      </c>
      <c r="C462" s="55" t="s">
        <v>187</v>
      </c>
      <c r="D462" s="55">
        <v>487</v>
      </c>
      <c r="E462" s="55" t="s">
        <v>18</v>
      </c>
      <c r="F462" s="55">
        <v>0</v>
      </c>
      <c r="G462" s="55">
        <v>0</v>
      </c>
      <c r="H462" s="55">
        <v>0</v>
      </c>
      <c r="I462" s="55">
        <v>0</v>
      </c>
      <c r="J462" s="56">
        <v>0</v>
      </c>
      <c r="K462" s="59">
        <v>0</v>
      </c>
      <c r="L462" s="55">
        <v>0</v>
      </c>
      <c r="M462" s="59" t="e">
        <v>#DIV/0!</v>
      </c>
      <c r="N462" s="55">
        <v>0</v>
      </c>
      <c r="O462" s="55">
        <v>0</v>
      </c>
      <c r="P462" s="55">
        <v>0</v>
      </c>
      <c r="Q462" s="55">
        <v>0</v>
      </c>
      <c r="R462" s="55">
        <v>0</v>
      </c>
      <c r="S462" s="55" t="s">
        <v>64</v>
      </c>
      <c r="T462" s="55" t="s">
        <v>64</v>
      </c>
      <c r="U462" s="55">
        <v>0</v>
      </c>
      <c r="V462" s="55">
        <v>0</v>
      </c>
      <c r="W462" s="55">
        <v>0</v>
      </c>
      <c r="X462" s="55">
        <v>0</v>
      </c>
      <c r="Y462" s="55" t="s">
        <v>64</v>
      </c>
      <c r="Z462" s="55" t="s">
        <v>588</v>
      </c>
      <c r="AA462" s="55">
        <v>0</v>
      </c>
      <c r="AB462" s="55">
        <v>1</v>
      </c>
      <c r="AC462" s="55">
        <v>1</v>
      </c>
      <c r="AD462" s="55" t="s">
        <v>63</v>
      </c>
      <c r="AE462" s="55">
        <v>0</v>
      </c>
      <c r="AF462" s="55">
        <v>0</v>
      </c>
      <c r="AG462" s="55">
        <v>0</v>
      </c>
      <c r="AH462" s="55">
        <v>0</v>
      </c>
      <c r="AI462" s="55">
        <v>0</v>
      </c>
      <c r="AJ462" s="56">
        <v>0</v>
      </c>
      <c r="AK462" s="55">
        <v>0</v>
      </c>
      <c r="AL462" s="55">
        <v>0</v>
      </c>
      <c r="AM462" s="55">
        <v>0</v>
      </c>
      <c r="AN462" s="55">
        <v>0</v>
      </c>
      <c r="AO462" s="55">
        <v>0</v>
      </c>
      <c r="AQ462" s="55" t="s">
        <v>64</v>
      </c>
      <c r="AR462" s="55">
        <v>4</v>
      </c>
      <c r="AS462" s="55">
        <v>0</v>
      </c>
      <c r="AT462" s="55">
        <v>0</v>
      </c>
      <c r="AU462" s="55">
        <v>0</v>
      </c>
      <c r="AV462" s="55">
        <v>0</v>
      </c>
    </row>
    <row r="463" spans="1:48" x14ac:dyDescent="0.25">
      <c r="A463" s="55">
        <v>40903</v>
      </c>
      <c r="B463" s="68" t="str">
        <f>VLOOKUP(C463,'[2]SU List with Assignment Master'!$F$2:$G$128,2,FALSE)</f>
        <v>South 5</v>
      </c>
      <c r="C463" s="55" t="s">
        <v>187</v>
      </c>
      <c r="D463" s="55">
        <v>487</v>
      </c>
      <c r="E463" s="55" t="s">
        <v>20</v>
      </c>
      <c r="F463" s="55">
        <v>2</v>
      </c>
      <c r="G463" s="55">
        <v>816</v>
      </c>
      <c r="H463" s="55">
        <v>107</v>
      </c>
      <c r="I463" s="55">
        <v>1</v>
      </c>
      <c r="J463" s="56">
        <v>924</v>
      </c>
      <c r="K463" s="59">
        <v>923</v>
      </c>
      <c r="L463" s="55">
        <v>462</v>
      </c>
      <c r="M463" s="59">
        <v>461.5</v>
      </c>
      <c r="N463" s="55">
        <v>4717</v>
      </c>
      <c r="O463" s="55">
        <v>600.6</v>
      </c>
      <c r="P463" s="55">
        <v>0</v>
      </c>
      <c r="Q463" s="55">
        <v>0</v>
      </c>
      <c r="R463" s="55">
        <v>0</v>
      </c>
      <c r="S463" s="55" t="s">
        <v>64</v>
      </c>
      <c r="T463" s="55" t="s">
        <v>64</v>
      </c>
      <c r="U463" s="55">
        <v>600.6</v>
      </c>
      <c r="V463" s="55">
        <v>4116.3999999999996</v>
      </c>
      <c r="W463" s="55">
        <v>4116.3999999999996</v>
      </c>
      <c r="X463" s="55">
        <v>0</v>
      </c>
      <c r="Y463" s="55" t="s">
        <v>64</v>
      </c>
      <c r="Z463" s="55" t="s">
        <v>589</v>
      </c>
      <c r="AA463" s="55">
        <v>1</v>
      </c>
      <c r="AB463" s="55">
        <v>0</v>
      </c>
      <c r="AC463" s="55">
        <v>1</v>
      </c>
      <c r="AD463" s="55" t="s">
        <v>63</v>
      </c>
      <c r="AE463" s="55">
        <v>2</v>
      </c>
      <c r="AF463" s="55">
        <v>0</v>
      </c>
      <c r="AG463" s="55">
        <v>68</v>
      </c>
      <c r="AH463" s="55">
        <v>0</v>
      </c>
      <c r="AI463" s="55">
        <v>1</v>
      </c>
      <c r="AJ463" s="56">
        <v>1</v>
      </c>
      <c r="AK463" s="55">
        <v>97</v>
      </c>
      <c r="AL463" s="55">
        <v>83</v>
      </c>
      <c r="AM463" s="55">
        <v>166</v>
      </c>
      <c r="AN463" s="55">
        <v>841</v>
      </c>
      <c r="AO463" s="55">
        <v>841</v>
      </c>
      <c r="AQ463" s="55" t="s">
        <v>64</v>
      </c>
      <c r="AR463" s="55">
        <v>3</v>
      </c>
      <c r="AS463" s="55">
        <v>2</v>
      </c>
      <c r="AT463" s="55">
        <v>66.666666666666671</v>
      </c>
      <c r="AU463" s="55">
        <v>308</v>
      </c>
      <c r="AV463" s="55">
        <v>408</v>
      </c>
    </row>
    <row r="464" spans="1:48" x14ac:dyDescent="0.25">
      <c r="A464" s="55">
        <v>40907</v>
      </c>
      <c r="B464" s="68" t="str">
        <f>VLOOKUP(C464,'[2]SU List with Assignment Master'!$F$2:$G$128,2,FALSE)</f>
        <v>South 5</v>
      </c>
      <c r="C464" s="55" t="s">
        <v>187</v>
      </c>
      <c r="D464" s="55">
        <v>487</v>
      </c>
      <c r="E464" s="55" t="s">
        <v>60</v>
      </c>
      <c r="F464" s="55">
        <v>10</v>
      </c>
      <c r="G464" s="55">
        <v>1440</v>
      </c>
      <c r="H464" s="55">
        <v>579</v>
      </c>
      <c r="I464" s="55">
        <v>17</v>
      </c>
      <c r="J464" s="56">
        <v>2036</v>
      </c>
      <c r="K464" s="59">
        <v>2019</v>
      </c>
      <c r="L464" s="55">
        <v>203.6</v>
      </c>
      <c r="M464" s="59">
        <v>201.9</v>
      </c>
      <c r="N464" s="55">
        <v>10450</v>
      </c>
      <c r="O464" s="55">
        <v>1323.4</v>
      </c>
      <c r="P464" s="55">
        <v>0</v>
      </c>
      <c r="Q464" s="55">
        <v>0</v>
      </c>
      <c r="R464" s="55">
        <v>0</v>
      </c>
      <c r="S464" s="55" t="s">
        <v>64</v>
      </c>
      <c r="T464" s="55" t="s">
        <v>64</v>
      </c>
      <c r="U464" s="55">
        <v>1323.4</v>
      </c>
      <c r="V464" s="55">
        <v>9126.6</v>
      </c>
      <c r="W464" s="55">
        <v>9126.6</v>
      </c>
      <c r="X464" s="55">
        <v>0</v>
      </c>
      <c r="Y464" s="55" t="s">
        <v>64</v>
      </c>
      <c r="Z464" s="55" t="s">
        <v>590</v>
      </c>
      <c r="AA464" s="55">
        <v>1</v>
      </c>
      <c r="AB464" s="55">
        <v>0</v>
      </c>
      <c r="AC464" s="55">
        <v>1</v>
      </c>
      <c r="AD464" s="55" t="s">
        <v>63</v>
      </c>
      <c r="AE464" s="55">
        <v>7</v>
      </c>
      <c r="AF464" s="55">
        <v>0</v>
      </c>
      <c r="AG464" s="55">
        <v>63</v>
      </c>
      <c r="AH464" s="55">
        <v>0</v>
      </c>
      <c r="AI464" s="55">
        <v>17</v>
      </c>
      <c r="AJ464" s="56">
        <v>17</v>
      </c>
      <c r="AK464" s="55">
        <v>545</v>
      </c>
      <c r="AL464" s="55">
        <v>89.285700000000006</v>
      </c>
      <c r="AM464" s="55">
        <v>625</v>
      </c>
      <c r="AN464" s="55">
        <v>3209</v>
      </c>
      <c r="AO464" s="55">
        <v>3209</v>
      </c>
      <c r="AP464" s="55">
        <v>0</v>
      </c>
      <c r="AQ464" s="55" t="s">
        <v>64</v>
      </c>
      <c r="AR464" s="55">
        <v>10</v>
      </c>
      <c r="AS464" s="55">
        <v>8</v>
      </c>
      <c r="AT464" s="55">
        <v>100</v>
      </c>
      <c r="AU464" s="55">
        <v>203.6</v>
      </c>
      <c r="AV464" s="55">
        <v>180</v>
      </c>
    </row>
    <row r="465" spans="1:48" x14ac:dyDescent="0.25">
      <c r="A465" s="55">
        <v>40923</v>
      </c>
      <c r="B465" s="68" t="str">
        <f>VLOOKUP(C465,'[2]SU List with Assignment Master'!$F$2:$G$128,2,FALSE)</f>
        <v>South 5</v>
      </c>
      <c r="C465" s="55" t="s">
        <v>187</v>
      </c>
      <c r="D465" s="55">
        <v>487</v>
      </c>
      <c r="E465" s="55" t="s">
        <v>60</v>
      </c>
      <c r="F465" s="55">
        <v>11</v>
      </c>
      <c r="G465" s="55">
        <v>4980</v>
      </c>
      <c r="H465" s="55">
        <v>846</v>
      </c>
      <c r="I465" s="55">
        <v>76</v>
      </c>
      <c r="J465" s="56">
        <v>5902</v>
      </c>
      <c r="K465" s="59">
        <v>5826</v>
      </c>
      <c r="L465" s="55">
        <v>536.54549999999995</v>
      </c>
      <c r="M465" s="59">
        <v>529.6</v>
      </c>
      <c r="N465" s="55">
        <v>30160</v>
      </c>
      <c r="O465" s="55">
        <v>3836.3</v>
      </c>
      <c r="P465" s="55">
        <v>0</v>
      </c>
      <c r="Q465" s="55">
        <v>0</v>
      </c>
      <c r="R465" s="55">
        <v>118.04</v>
      </c>
      <c r="S465" s="55" t="s">
        <v>64</v>
      </c>
      <c r="T465" s="55" t="s">
        <v>63</v>
      </c>
      <c r="U465" s="55">
        <v>3954.34</v>
      </c>
      <c r="V465" s="55">
        <v>26205.66</v>
      </c>
      <c r="W465" s="55">
        <v>26205.66</v>
      </c>
      <c r="X465" s="55">
        <v>0</v>
      </c>
      <c r="Y465" s="55" t="s">
        <v>64</v>
      </c>
      <c r="Z465" s="55" t="s">
        <v>591</v>
      </c>
      <c r="AA465" s="55">
        <v>1</v>
      </c>
      <c r="AB465" s="55">
        <v>0</v>
      </c>
      <c r="AC465" s="55">
        <v>1</v>
      </c>
      <c r="AD465" s="55" t="s">
        <v>63</v>
      </c>
      <c r="AE465" s="55">
        <v>10</v>
      </c>
      <c r="AF465" s="55">
        <v>0</v>
      </c>
      <c r="AG465" s="55">
        <v>144</v>
      </c>
      <c r="AH465" s="55">
        <v>0</v>
      </c>
      <c r="AI465" s="55">
        <v>41</v>
      </c>
      <c r="AJ465" s="56">
        <v>41</v>
      </c>
      <c r="AK465" s="55">
        <v>1650</v>
      </c>
      <c r="AL465" s="55">
        <v>183.5</v>
      </c>
      <c r="AM465" s="55">
        <v>1835</v>
      </c>
      <c r="AN465" s="55">
        <v>9406</v>
      </c>
      <c r="AO465" s="55">
        <v>9406</v>
      </c>
      <c r="AP465" s="55">
        <v>6000</v>
      </c>
      <c r="AQ465" s="55" t="s">
        <v>64</v>
      </c>
      <c r="AR465" s="55">
        <v>13</v>
      </c>
      <c r="AS465" s="55">
        <v>13</v>
      </c>
      <c r="AT465" s="55">
        <v>84.615384615384613</v>
      </c>
      <c r="AU465" s="55">
        <v>454</v>
      </c>
      <c r="AV465" s="55">
        <v>383.07690000000002</v>
      </c>
    </row>
    <row r="466" spans="1:48" x14ac:dyDescent="0.25">
      <c r="A466" s="55">
        <v>40931</v>
      </c>
      <c r="B466" s="68" t="str">
        <f>VLOOKUP(C466,'[2]SU List with Assignment Master'!$F$2:$G$128,2,FALSE)</f>
        <v>South 5</v>
      </c>
      <c r="C466" s="55" t="s">
        <v>187</v>
      </c>
      <c r="D466" s="55">
        <v>487</v>
      </c>
      <c r="E466" s="55" t="s">
        <v>18</v>
      </c>
      <c r="F466" s="55">
        <v>2</v>
      </c>
      <c r="G466" s="55">
        <v>876</v>
      </c>
      <c r="H466" s="55">
        <v>1162</v>
      </c>
      <c r="I466" s="55">
        <v>0</v>
      </c>
      <c r="J466" s="56">
        <v>2038</v>
      </c>
      <c r="K466" s="59">
        <v>2038</v>
      </c>
      <c r="L466" s="55">
        <v>1019</v>
      </c>
      <c r="M466" s="59">
        <v>1019</v>
      </c>
      <c r="N466" s="55">
        <v>10360</v>
      </c>
      <c r="O466" s="55">
        <v>1324.7</v>
      </c>
      <c r="P466" s="55">
        <v>0</v>
      </c>
      <c r="Q466" s="55">
        <v>0</v>
      </c>
      <c r="R466" s="55">
        <v>40.76</v>
      </c>
      <c r="S466" s="55" t="s">
        <v>64</v>
      </c>
      <c r="T466" s="55" t="s">
        <v>63</v>
      </c>
      <c r="U466" s="55">
        <v>1365.46</v>
      </c>
      <c r="V466" s="55">
        <v>8994.5400000000009</v>
      </c>
      <c r="W466" s="55">
        <v>8994.5400000000009</v>
      </c>
      <c r="X466" s="55">
        <v>0</v>
      </c>
      <c r="Y466" s="55" t="s">
        <v>64</v>
      </c>
      <c r="Z466" s="55" t="s">
        <v>592</v>
      </c>
      <c r="AA466" s="55">
        <v>1</v>
      </c>
      <c r="AB466" s="55">
        <v>0</v>
      </c>
      <c r="AC466" s="55">
        <v>1</v>
      </c>
      <c r="AD466" s="55" t="s">
        <v>63</v>
      </c>
      <c r="AE466" s="55">
        <v>2</v>
      </c>
      <c r="AF466" s="55">
        <v>0</v>
      </c>
      <c r="AG466" s="55">
        <v>30</v>
      </c>
      <c r="AH466" s="55">
        <v>0</v>
      </c>
      <c r="AI466" s="55">
        <v>0</v>
      </c>
      <c r="AJ466" s="56">
        <v>0</v>
      </c>
      <c r="AK466" s="55">
        <v>468</v>
      </c>
      <c r="AL466" s="55">
        <v>249</v>
      </c>
      <c r="AM466" s="55">
        <v>498</v>
      </c>
      <c r="AN466" s="55">
        <v>2532</v>
      </c>
      <c r="AO466" s="55">
        <v>2532</v>
      </c>
      <c r="AQ466" s="55" t="s">
        <v>64</v>
      </c>
      <c r="AR466" s="55">
        <v>5</v>
      </c>
      <c r="AS466" s="55">
        <v>3</v>
      </c>
      <c r="AT466" s="55">
        <v>40</v>
      </c>
      <c r="AU466" s="55">
        <v>407.6</v>
      </c>
      <c r="AV466" s="55">
        <v>292</v>
      </c>
    </row>
    <row r="467" spans="1:48" x14ac:dyDescent="0.25">
      <c r="A467" s="55">
        <v>40939</v>
      </c>
      <c r="B467" s="68" t="str">
        <f>VLOOKUP(C467,'[2]SU List with Assignment Master'!$F$2:$G$128,2,FALSE)</f>
        <v>South 5</v>
      </c>
      <c r="C467" s="55" t="s">
        <v>187</v>
      </c>
      <c r="D467" s="55">
        <v>487</v>
      </c>
      <c r="E467" s="55" t="s">
        <v>22</v>
      </c>
      <c r="F467" s="55">
        <v>10</v>
      </c>
      <c r="G467" s="55">
        <v>3636</v>
      </c>
      <c r="H467" s="55">
        <v>771</v>
      </c>
      <c r="I467" s="55">
        <v>15</v>
      </c>
      <c r="J467" s="56">
        <v>4422</v>
      </c>
      <c r="K467" s="59">
        <v>4407</v>
      </c>
      <c r="L467" s="55">
        <v>442.2</v>
      </c>
      <c r="M467" s="59">
        <v>440.7</v>
      </c>
      <c r="N467" s="55">
        <v>22670</v>
      </c>
      <c r="O467" s="55">
        <v>2874.3</v>
      </c>
      <c r="P467" s="55">
        <v>0</v>
      </c>
      <c r="Q467" s="55">
        <v>0</v>
      </c>
      <c r="R467" s="55">
        <v>88.44</v>
      </c>
      <c r="S467" s="55" t="s">
        <v>64</v>
      </c>
      <c r="T467" s="55" t="s">
        <v>63</v>
      </c>
      <c r="U467" s="55">
        <v>2962.74</v>
      </c>
      <c r="V467" s="55">
        <v>19707.259999999998</v>
      </c>
      <c r="W467" s="55">
        <v>19707.259999999998</v>
      </c>
      <c r="X467" s="55">
        <v>0</v>
      </c>
      <c r="Y467" s="55" t="s">
        <v>64</v>
      </c>
      <c r="Z467" s="55" t="s">
        <v>593</v>
      </c>
      <c r="AA467" s="55">
        <v>1</v>
      </c>
      <c r="AB467" s="55">
        <v>0</v>
      </c>
      <c r="AC467" s="55">
        <v>1</v>
      </c>
      <c r="AD467" s="55" t="s">
        <v>63</v>
      </c>
      <c r="AE467" s="55">
        <v>9</v>
      </c>
      <c r="AF467" s="55">
        <v>0</v>
      </c>
      <c r="AG467" s="55">
        <v>149</v>
      </c>
      <c r="AH467" s="55">
        <v>0</v>
      </c>
      <c r="AI467" s="55">
        <v>8</v>
      </c>
      <c r="AJ467" s="56">
        <v>8</v>
      </c>
      <c r="AK467" s="55">
        <v>1778</v>
      </c>
      <c r="AL467" s="55">
        <v>215</v>
      </c>
      <c r="AM467" s="55">
        <v>1935</v>
      </c>
      <c r="AN467" s="55">
        <v>9926</v>
      </c>
      <c r="AO467" s="55">
        <v>9926</v>
      </c>
      <c r="AQ467" s="55" t="s">
        <v>64</v>
      </c>
      <c r="AR467" s="55">
        <v>12</v>
      </c>
      <c r="AS467" s="55">
        <v>10</v>
      </c>
      <c r="AT467" s="55">
        <v>83.333333333333329</v>
      </c>
      <c r="AU467" s="55">
        <v>368.5</v>
      </c>
      <c r="AV467" s="55">
        <v>363.6</v>
      </c>
    </row>
    <row r="468" spans="1:48" x14ac:dyDescent="0.25">
      <c r="A468" s="55">
        <v>40940</v>
      </c>
      <c r="B468" s="68" t="str">
        <f>VLOOKUP(C468,'[2]SU List with Assignment Master'!$F$2:$G$128,2,FALSE)</f>
        <v>South 5</v>
      </c>
      <c r="C468" s="55" t="s">
        <v>187</v>
      </c>
      <c r="D468" s="55">
        <v>487</v>
      </c>
      <c r="E468" s="55" t="s">
        <v>22</v>
      </c>
      <c r="F468" s="55">
        <v>5</v>
      </c>
      <c r="G468" s="55">
        <v>1224</v>
      </c>
      <c r="H468" s="55">
        <v>989</v>
      </c>
      <c r="I468" s="55">
        <v>51</v>
      </c>
      <c r="J468" s="56">
        <v>2264</v>
      </c>
      <c r="K468" s="59">
        <v>2213</v>
      </c>
      <c r="L468" s="55">
        <v>452.8</v>
      </c>
      <c r="M468" s="59">
        <v>442.6</v>
      </c>
      <c r="N468" s="55">
        <v>11609</v>
      </c>
      <c r="O468" s="55">
        <v>1471.6</v>
      </c>
      <c r="P468" s="55">
        <v>0</v>
      </c>
      <c r="Q468" s="55">
        <v>0</v>
      </c>
      <c r="R468" s="55">
        <v>0</v>
      </c>
      <c r="S468" s="55" t="s">
        <v>64</v>
      </c>
      <c r="T468" s="55" t="s">
        <v>64</v>
      </c>
      <c r="U468" s="55">
        <v>1471.6</v>
      </c>
      <c r="V468" s="55">
        <v>10137.4</v>
      </c>
      <c r="W468" s="55">
        <v>10137.4</v>
      </c>
      <c r="X468" s="55">
        <v>0</v>
      </c>
      <c r="Y468" s="55" t="s">
        <v>64</v>
      </c>
      <c r="Z468" s="55" t="s">
        <v>594</v>
      </c>
      <c r="AA468" s="55">
        <v>1</v>
      </c>
      <c r="AB468" s="55">
        <v>0</v>
      </c>
      <c r="AC468" s="55">
        <v>1</v>
      </c>
      <c r="AD468" s="55" t="s">
        <v>63</v>
      </c>
      <c r="AE468" s="55">
        <v>4</v>
      </c>
      <c r="AF468" s="55">
        <v>0</v>
      </c>
      <c r="AG468" s="55">
        <v>70</v>
      </c>
      <c r="AH468" s="55">
        <v>0</v>
      </c>
      <c r="AI468" s="55">
        <v>43</v>
      </c>
      <c r="AJ468" s="56">
        <v>43</v>
      </c>
      <c r="AK468" s="55">
        <v>1124</v>
      </c>
      <c r="AL468" s="55">
        <v>309.25</v>
      </c>
      <c r="AM468" s="55">
        <v>1237</v>
      </c>
      <c r="AN468" s="55">
        <v>6325</v>
      </c>
      <c r="AO468" s="55">
        <v>6325</v>
      </c>
      <c r="AQ468" s="55" t="s">
        <v>64</v>
      </c>
      <c r="AR468" s="55">
        <v>8</v>
      </c>
      <c r="AS468" s="55">
        <v>4</v>
      </c>
      <c r="AT468" s="55">
        <v>62.5</v>
      </c>
      <c r="AU468" s="55">
        <v>283</v>
      </c>
      <c r="AV468" s="55">
        <v>306</v>
      </c>
    </row>
    <row r="469" spans="1:48" x14ac:dyDescent="0.25">
      <c r="A469" s="55">
        <v>41200</v>
      </c>
      <c r="B469" s="68" t="str">
        <f>VLOOKUP(C469,'[2]SU List with Assignment Master'!$F$2:$G$128,2,FALSE)</f>
        <v>South 5</v>
      </c>
      <c r="C469" s="55" t="s">
        <v>187</v>
      </c>
      <c r="D469" s="55">
        <v>487</v>
      </c>
      <c r="E469" s="55" t="s">
        <v>20</v>
      </c>
      <c r="F469" s="55">
        <v>5</v>
      </c>
      <c r="G469" s="55">
        <v>1728</v>
      </c>
      <c r="H469" s="55">
        <v>1522</v>
      </c>
      <c r="I469" s="55">
        <v>158</v>
      </c>
      <c r="J469" s="56">
        <v>3408</v>
      </c>
      <c r="K469" s="59">
        <v>3250</v>
      </c>
      <c r="L469" s="55">
        <v>681.6</v>
      </c>
      <c r="M469" s="59">
        <v>650</v>
      </c>
      <c r="N469" s="55">
        <v>17380</v>
      </c>
      <c r="O469" s="55">
        <v>2215.1999999999998</v>
      </c>
      <c r="P469" s="55">
        <v>0</v>
      </c>
      <c r="Q469" s="55">
        <v>0</v>
      </c>
      <c r="R469" s="55">
        <v>68.16</v>
      </c>
      <c r="S469" s="55" t="s">
        <v>64</v>
      </c>
      <c r="T469" s="55" t="s">
        <v>63</v>
      </c>
      <c r="U469" s="55">
        <v>2283.36</v>
      </c>
      <c r="V469" s="55">
        <v>15096.64</v>
      </c>
      <c r="W469" s="55">
        <v>15096.64</v>
      </c>
      <c r="X469" s="55">
        <v>0</v>
      </c>
      <c r="Y469" s="55" t="s">
        <v>64</v>
      </c>
      <c r="Z469" s="55" t="s">
        <v>595</v>
      </c>
      <c r="AA469" s="55">
        <v>1</v>
      </c>
      <c r="AB469" s="55">
        <v>0</v>
      </c>
      <c r="AC469" s="55">
        <v>1</v>
      </c>
      <c r="AD469" s="55" t="s">
        <v>63</v>
      </c>
      <c r="AE469" s="55">
        <v>5</v>
      </c>
      <c r="AF469" s="55">
        <v>0</v>
      </c>
      <c r="AG469" s="55">
        <v>64</v>
      </c>
      <c r="AH469" s="55">
        <v>0</v>
      </c>
      <c r="AI469" s="55">
        <v>107</v>
      </c>
      <c r="AJ469" s="56">
        <v>107</v>
      </c>
      <c r="AK469" s="55">
        <v>1333</v>
      </c>
      <c r="AL469" s="55">
        <v>300.8</v>
      </c>
      <c r="AM469" s="55">
        <v>1504</v>
      </c>
      <c r="AN469" s="55">
        <v>7666</v>
      </c>
      <c r="AO469" s="55">
        <v>7666</v>
      </c>
      <c r="AP469" s="55">
        <v>1750</v>
      </c>
      <c r="AQ469" s="55" t="s">
        <v>64</v>
      </c>
      <c r="AR469" s="55">
        <v>5</v>
      </c>
      <c r="AS469" s="55">
        <v>5</v>
      </c>
      <c r="AT469" s="55">
        <v>100</v>
      </c>
      <c r="AU469" s="55">
        <v>681.6</v>
      </c>
      <c r="AV469" s="55">
        <v>345.6</v>
      </c>
    </row>
    <row r="470" spans="1:48" x14ac:dyDescent="0.25">
      <c r="A470" s="55">
        <v>41207</v>
      </c>
      <c r="B470" s="68" t="str">
        <f>VLOOKUP(C470,'[2]SU List with Assignment Master'!$F$2:$G$128,2,FALSE)</f>
        <v>South 5</v>
      </c>
      <c r="C470" s="55" t="s">
        <v>187</v>
      </c>
      <c r="D470" s="55">
        <v>487</v>
      </c>
      <c r="E470" s="55" t="s">
        <v>20</v>
      </c>
      <c r="F470" s="55">
        <v>12</v>
      </c>
      <c r="G470" s="55">
        <v>3300</v>
      </c>
      <c r="H470" s="55">
        <v>1490</v>
      </c>
      <c r="I470" s="55">
        <v>191</v>
      </c>
      <c r="J470" s="56">
        <v>4981</v>
      </c>
      <c r="K470" s="59">
        <v>4790</v>
      </c>
      <c r="L470" s="55">
        <v>415.08330000000001</v>
      </c>
      <c r="M470" s="59">
        <v>399.2</v>
      </c>
      <c r="N470" s="55">
        <v>25485</v>
      </c>
      <c r="O470" s="55">
        <v>3237.65</v>
      </c>
      <c r="P470" s="55">
        <v>0</v>
      </c>
      <c r="Q470" s="55">
        <v>0</v>
      </c>
      <c r="R470" s="55">
        <v>99.62</v>
      </c>
      <c r="S470" s="55" t="s">
        <v>64</v>
      </c>
      <c r="T470" s="55" t="s">
        <v>63</v>
      </c>
      <c r="U470" s="55">
        <v>3337.27</v>
      </c>
      <c r="V470" s="55">
        <v>22147.73</v>
      </c>
      <c r="W470" s="55">
        <v>22147.73</v>
      </c>
      <c r="X470" s="55">
        <v>0</v>
      </c>
      <c r="Y470" s="55" t="s">
        <v>64</v>
      </c>
      <c r="Z470" s="55" t="s">
        <v>596</v>
      </c>
      <c r="AA470" s="55">
        <v>1</v>
      </c>
      <c r="AB470" s="55">
        <v>0</v>
      </c>
      <c r="AC470" s="55">
        <v>1</v>
      </c>
      <c r="AD470" s="55" t="s">
        <v>63</v>
      </c>
      <c r="AE470" s="55">
        <v>12</v>
      </c>
      <c r="AF470" s="55">
        <v>0</v>
      </c>
      <c r="AG470" s="55">
        <v>220</v>
      </c>
      <c r="AH470" s="55">
        <v>0</v>
      </c>
      <c r="AI470" s="55">
        <v>112</v>
      </c>
      <c r="AJ470" s="56">
        <v>112</v>
      </c>
      <c r="AK470" s="55">
        <v>2156</v>
      </c>
      <c r="AL470" s="55">
        <v>207.33330000000001</v>
      </c>
      <c r="AM470" s="55">
        <v>2488</v>
      </c>
      <c r="AN470" s="55">
        <v>12728</v>
      </c>
      <c r="AO470" s="55">
        <v>12728</v>
      </c>
      <c r="AP470" s="55">
        <v>5000</v>
      </c>
      <c r="AQ470" s="55" t="s">
        <v>64</v>
      </c>
      <c r="AR470" s="55">
        <v>13</v>
      </c>
      <c r="AS470" s="55">
        <v>12</v>
      </c>
      <c r="AT470" s="55">
        <v>92.307692307692307</v>
      </c>
      <c r="AU470" s="55">
        <v>383.15379999999999</v>
      </c>
      <c r="AV470" s="55">
        <v>275</v>
      </c>
    </row>
    <row r="471" spans="1:48" x14ac:dyDescent="0.25">
      <c r="A471" s="55">
        <v>41402</v>
      </c>
      <c r="B471" s="68" t="str">
        <f>VLOOKUP(C471,'[2]SU List with Assignment Master'!$F$2:$G$128,2,FALSE)</f>
        <v>South 5</v>
      </c>
      <c r="C471" s="55" t="s">
        <v>187</v>
      </c>
      <c r="D471" s="55">
        <v>487</v>
      </c>
      <c r="E471" s="55" t="s">
        <v>60</v>
      </c>
      <c r="F471" s="55">
        <v>7</v>
      </c>
      <c r="G471" s="55">
        <v>1932</v>
      </c>
      <c r="H471" s="55">
        <v>915</v>
      </c>
      <c r="I471" s="55">
        <v>10</v>
      </c>
      <c r="J471" s="56">
        <v>2857</v>
      </c>
      <c r="K471" s="59">
        <v>2847</v>
      </c>
      <c r="L471" s="55">
        <v>408.1429</v>
      </c>
      <c r="M471" s="59">
        <v>406.7</v>
      </c>
      <c r="N471" s="55">
        <v>14716</v>
      </c>
      <c r="O471" s="55">
        <v>1857.05</v>
      </c>
      <c r="P471" s="55">
        <v>0</v>
      </c>
      <c r="Q471" s="55">
        <v>0</v>
      </c>
      <c r="R471" s="55">
        <v>0</v>
      </c>
      <c r="S471" s="55" t="s">
        <v>64</v>
      </c>
      <c r="T471" s="55" t="s">
        <v>64</v>
      </c>
      <c r="U471" s="55">
        <v>1857.05</v>
      </c>
      <c r="V471" s="55">
        <v>12858.95</v>
      </c>
      <c r="W471" s="55">
        <v>12858.95</v>
      </c>
      <c r="X471" s="55">
        <v>0</v>
      </c>
      <c r="Y471" s="55" t="s">
        <v>64</v>
      </c>
      <c r="Z471" s="55" t="s">
        <v>597</v>
      </c>
      <c r="AA471" s="55">
        <v>1</v>
      </c>
      <c r="AB471" s="55">
        <v>0</v>
      </c>
      <c r="AC471" s="55">
        <v>1</v>
      </c>
      <c r="AD471" s="55" t="s">
        <v>63</v>
      </c>
      <c r="AE471" s="55">
        <v>7</v>
      </c>
      <c r="AF471" s="55">
        <v>0</v>
      </c>
      <c r="AG471" s="55">
        <v>61</v>
      </c>
      <c r="AH471" s="55">
        <v>0</v>
      </c>
      <c r="AI471" s="55">
        <v>10</v>
      </c>
      <c r="AJ471" s="56">
        <v>10</v>
      </c>
      <c r="AK471" s="55">
        <v>354</v>
      </c>
      <c r="AL471" s="55">
        <v>60.714300000000001</v>
      </c>
      <c r="AM471" s="55">
        <v>425</v>
      </c>
      <c r="AN471" s="55">
        <v>2175</v>
      </c>
      <c r="AO471" s="55">
        <v>2175</v>
      </c>
      <c r="AP471" s="55">
        <v>0</v>
      </c>
      <c r="AQ471" s="55" t="s">
        <v>64</v>
      </c>
      <c r="AR471" s="55">
        <v>11</v>
      </c>
      <c r="AS471" s="55">
        <v>7</v>
      </c>
      <c r="AT471" s="55">
        <v>63.636363636363633</v>
      </c>
      <c r="AU471" s="55">
        <v>259.72730000000001</v>
      </c>
      <c r="AV471" s="55">
        <v>276</v>
      </c>
    </row>
    <row r="472" spans="1:48" x14ac:dyDescent="0.25">
      <c r="A472" s="55">
        <v>41426</v>
      </c>
      <c r="B472" s="68" t="str">
        <f>VLOOKUP(C472,'[2]SU List with Assignment Master'!$F$2:$G$128,2,FALSE)</f>
        <v>South 5</v>
      </c>
      <c r="C472" s="55" t="s">
        <v>187</v>
      </c>
      <c r="D472" s="55">
        <v>487</v>
      </c>
      <c r="E472" s="55" t="s">
        <v>19</v>
      </c>
      <c r="F472" s="55">
        <v>13</v>
      </c>
      <c r="G472" s="55">
        <v>4356</v>
      </c>
      <c r="H472" s="55">
        <v>1980</v>
      </c>
      <c r="I472" s="55">
        <v>42</v>
      </c>
      <c r="J472" s="56">
        <v>6378</v>
      </c>
      <c r="K472" s="59">
        <v>6336</v>
      </c>
      <c r="L472" s="55">
        <v>490.61540000000002</v>
      </c>
      <c r="M472" s="59">
        <v>487.4</v>
      </c>
      <c r="N472" s="55">
        <v>32583</v>
      </c>
      <c r="O472" s="55">
        <v>4145.7</v>
      </c>
      <c r="P472" s="55">
        <v>0</v>
      </c>
      <c r="Q472" s="55">
        <v>0</v>
      </c>
      <c r="R472" s="55">
        <v>127.56</v>
      </c>
      <c r="S472" s="55" t="s">
        <v>64</v>
      </c>
      <c r="T472" s="55" t="s">
        <v>63</v>
      </c>
      <c r="U472" s="55">
        <v>4273.26</v>
      </c>
      <c r="V472" s="55">
        <v>28309.74</v>
      </c>
      <c r="W472" s="55">
        <v>28309.74</v>
      </c>
      <c r="X472" s="55">
        <v>0</v>
      </c>
      <c r="Y472" s="55" t="s">
        <v>64</v>
      </c>
      <c r="Z472" s="55" t="s">
        <v>598</v>
      </c>
      <c r="AA472" s="55">
        <v>1</v>
      </c>
      <c r="AB472" s="55">
        <v>0</v>
      </c>
      <c r="AC472" s="55">
        <v>1</v>
      </c>
      <c r="AD472" s="55" t="s">
        <v>63</v>
      </c>
      <c r="AE472" s="55">
        <v>10</v>
      </c>
      <c r="AF472" s="55">
        <v>0</v>
      </c>
      <c r="AG472" s="55">
        <v>41</v>
      </c>
      <c r="AH472" s="55">
        <v>0</v>
      </c>
      <c r="AI472" s="55">
        <v>36</v>
      </c>
      <c r="AJ472" s="56">
        <v>36</v>
      </c>
      <c r="AK472" s="55">
        <v>2014</v>
      </c>
      <c r="AL472" s="55">
        <v>209.1</v>
      </c>
      <c r="AM472" s="55">
        <v>2091</v>
      </c>
      <c r="AN472" s="55">
        <v>10700</v>
      </c>
      <c r="AO472" s="55">
        <v>10700</v>
      </c>
      <c r="AQ472" s="55" t="s">
        <v>64</v>
      </c>
      <c r="AR472" s="55">
        <v>15</v>
      </c>
      <c r="AS472" s="55">
        <v>14</v>
      </c>
      <c r="AT472" s="55">
        <v>86.666666666666671</v>
      </c>
      <c r="AU472" s="55">
        <v>425.2</v>
      </c>
      <c r="AV472" s="55">
        <v>311.1429</v>
      </c>
    </row>
    <row r="473" spans="1:48" x14ac:dyDescent="0.25">
      <c r="A473" s="55">
        <v>41451</v>
      </c>
      <c r="B473" s="68" t="str">
        <f>VLOOKUP(C473,'[2]SU List with Assignment Master'!$F$2:$G$128,2,FALSE)</f>
        <v>South 5</v>
      </c>
      <c r="C473" s="55" t="s">
        <v>187</v>
      </c>
      <c r="D473" s="55">
        <v>487</v>
      </c>
      <c r="E473" s="55" t="s">
        <v>19</v>
      </c>
      <c r="F473" s="55">
        <v>11</v>
      </c>
      <c r="G473" s="55">
        <v>3000</v>
      </c>
      <c r="H473" s="55">
        <v>441</v>
      </c>
      <c r="I473" s="55">
        <v>61</v>
      </c>
      <c r="J473" s="56">
        <v>3502</v>
      </c>
      <c r="K473" s="59">
        <v>3441</v>
      </c>
      <c r="L473" s="55">
        <v>318.36360000000002</v>
      </c>
      <c r="M473" s="59">
        <v>312.8</v>
      </c>
      <c r="N473" s="55">
        <v>17797</v>
      </c>
      <c r="O473" s="55">
        <v>2276.3000000000002</v>
      </c>
      <c r="P473" s="55">
        <v>0</v>
      </c>
      <c r="Q473" s="55">
        <v>0</v>
      </c>
      <c r="R473" s="55">
        <v>70.040000000000006</v>
      </c>
      <c r="S473" s="55" t="s">
        <v>64</v>
      </c>
      <c r="T473" s="55" t="s">
        <v>63</v>
      </c>
      <c r="U473" s="55">
        <v>2346.34</v>
      </c>
      <c r="V473" s="55">
        <v>15450.66</v>
      </c>
      <c r="W473" s="55">
        <v>15450.66</v>
      </c>
      <c r="X473" s="55">
        <v>0</v>
      </c>
      <c r="Y473" s="55" t="s">
        <v>64</v>
      </c>
      <c r="Z473" s="55" t="s">
        <v>599</v>
      </c>
      <c r="AA473" s="55">
        <v>1</v>
      </c>
      <c r="AB473" s="55">
        <v>0</v>
      </c>
      <c r="AC473" s="55">
        <v>1</v>
      </c>
      <c r="AD473" s="55" t="s">
        <v>63</v>
      </c>
      <c r="AE473" s="55">
        <v>8</v>
      </c>
      <c r="AF473" s="55">
        <v>0</v>
      </c>
      <c r="AG473" s="55">
        <v>102</v>
      </c>
      <c r="AH473" s="55">
        <v>0</v>
      </c>
      <c r="AI473" s="55">
        <v>53</v>
      </c>
      <c r="AJ473" s="56">
        <v>53</v>
      </c>
      <c r="AK473" s="55">
        <v>1058</v>
      </c>
      <c r="AL473" s="55">
        <v>151.625</v>
      </c>
      <c r="AM473" s="55">
        <v>1213</v>
      </c>
      <c r="AN473" s="55">
        <v>6186</v>
      </c>
      <c r="AO473" s="55">
        <v>6186</v>
      </c>
      <c r="AQ473" s="55" t="s">
        <v>64</v>
      </c>
      <c r="AR473" s="55">
        <v>12</v>
      </c>
      <c r="AS473" s="55">
        <v>9</v>
      </c>
      <c r="AT473" s="55">
        <v>91.666666666666671</v>
      </c>
      <c r="AU473" s="55">
        <v>291.83330000000001</v>
      </c>
      <c r="AV473" s="55">
        <v>333.33330000000001</v>
      </c>
    </row>
    <row r="474" spans="1:48" x14ac:dyDescent="0.25">
      <c r="A474" s="55">
        <v>41454</v>
      </c>
      <c r="B474" s="68" t="str">
        <f>VLOOKUP(C474,'[2]SU List with Assignment Master'!$F$2:$G$128,2,FALSE)</f>
        <v>South 5</v>
      </c>
      <c r="C474" s="55" t="s">
        <v>187</v>
      </c>
      <c r="D474" s="55">
        <v>487</v>
      </c>
      <c r="E474" s="55" t="s">
        <v>19</v>
      </c>
      <c r="F474" s="55">
        <v>9</v>
      </c>
      <c r="G474" s="55">
        <v>2280</v>
      </c>
      <c r="H474" s="55">
        <v>977</v>
      </c>
      <c r="I474" s="55">
        <v>12</v>
      </c>
      <c r="J474" s="56">
        <v>3269</v>
      </c>
      <c r="K474" s="59">
        <v>3257</v>
      </c>
      <c r="L474" s="55">
        <v>363.22219999999999</v>
      </c>
      <c r="M474" s="59">
        <v>361.9</v>
      </c>
      <c r="N474" s="55">
        <v>16764</v>
      </c>
      <c r="O474" s="55">
        <v>2124.85</v>
      </c>
      <c r="P474" s="55">
        <v>0</v>
      </c>
      <c r="Q474" s="55">
        <v>0</v>
      </c>
      <c r="R474" s="55">
        <v>65.38</v>
      </c>
      <c r="S474" s="55" t="s">
        <v>64</v>
      </c>
      <c r="T474" s="55" t="s">
        <v>63</v>
      </c>
      <c r="U474" s="55">
        <v>2190.23</v>
      </c>
      <c r="V474" s="55">
        <v>14573.77</v>
      </c>
      <c r="W474" s="55">
        <v>14573.77</v>
      </c>
      <c r="X474" s="55">
        <v>0</v>
      </c>
      <c r="Y474" s="55" t="s">
        <v>64</v>
      </c>
      <c r="Z474" s="55" t="s">
        <v>600</v>
      </c>
      <c r="AA474" s="55">
        <v>1</v>
      </c>
      <c r="AB474" s="55">
        <v>0</v>
      </c>
      <c r="AC474" s="55">
        <v>1</v>
      </c>
      <c r="AD474" s="55" t="s">
        <v>63</v>
      </c>
      <c r="AE474" s="55">
        <v>8</v>
      </c>
      <c r="AF474" s="55">
        <v>0</v>
      </c>
      <c r="AG474" s="55">
        <v>105</v>
      </c>
      <c r="AH474" s="55">
        <v>0</v>
      </c>
      <c r="AI474" s="55">
        <v>10</v>
      </c>
      <c r="AJ474" s="56">
        <v>10</v>
      </c>
      <c r="AK474" s="55">
        <v>1166</v>
      </c>
      <c r="AL474" s="55">
        <v>160.125</v>
      </c>
      <c r="AM474" s="55">
        <v>1281</v>
      </c>
      <c r="AN474" s="55">
        <v>6583</v>
      </c>
      <c r="AO474" s="55">
        <v>6583</v>
      </c>
      <c r="AQ474" s="55" t="s">
        <v>64</v>
      </c>
      <c r="AR474" s="55">
        <v>10</v>
      </c>
      <c r="AS474" s="55">
        <v>9</v>
      </c>
      <c r="AT474" s="55">
        <v>90</v>
      </c>
      <c r="AU474" s="55">
        <v>326.89999999999998</v>
      </c>
      <c r="AV474" s="55">
        <v>253.33330000000001</v>
      </c>
    </row>
    <row r="475" spans="1:48" x14ac:dyDescent="0.25">
      <c r="A475" s="55">
        <v>41457</v>
      </c>
      <c r="B475" s="68" t="str">
        <f>VLOOKUP(C475,'[2]SU List with Assignment Master'!$F$2:$G$128,2,FALSE)</f>
        <v>South 5</v>
      </c>
      <c r="C475" s="55" t="s">
        <v>187</v>
      </c>
      <c r="D475" s="55">
        <v>487</v>
      </c>
      <c r="E475" s="55" t="s">
        <v>19</v>
      </c>
      <c r="F475" s="55">
        <v>13</v>
      </c>
      <c r="G475" s="55">
        <v>3528</v>
      </c>
      <c r="H475" s="55">
        <v>598</v>
      </c>
      <c r="I475" s="55">
        <v>52</v>
      </c>
      <c r="J475" s="56">
        <v>4178</v>
      </c>
      <c r="K475" s="59">
        <v>4126</v>
      </c>
      <c r="L475" s="55">
        <v>321.38459999999998</v>
      </c>
      <c r="M475" s="59">
        <v>317.39999999999998</v>
      </c>
      <c r="N475" s="55">
        <v>21357</v>
      </c>
      <c r="O475" s="55">
        <v>2715.7</v>
      </c>
      <c r="P475" s="55">
        <v>0</v>
      </c>
      <c r="Q475" s="55">
        <v>0</v>
      </c>
      <c r="R475" s="55">
        <v>83.56</v>
      </c>
      <c r="S475" s="55" t="s">
        <v>64</v>
      </c>
      <c r="T475" s="55" t="s">
        <v>63</v>
      </c>
      <c r="U475" s="55">
        <v>2799.26</v>
      </c>
      <c r="V475" s="55">
        <v>18557.740000000002</v>
      </c>
      <c r="W475" s="55">
        <v>18557.740000000002</v>
      </c>
      <c r="X475" s="55">
        <v>0</v>
      </c>
      <c r="Y475" s="55" t="s">
        <v>64</v>
      </c>
      <c r="Z475" s="55" t="s">
        <v>601</v>
      </c>
      <c r="AA475" s="55">
        <v>1</v>
      </c>
      <c r="AB475" s="55">
        <v>0</v>
      </c>
      <c r="AC475" s="55">
        <v>1</v>
      </c>
      <c r="AD475" s="55" t="s">
        <v>63</v>
      </c>
      <c r="AE475" s="55">
        <v>11</v>
      </c>
      <c r="AF475" s="55">
        <v>0</v>
      </c>
      <c r="AG475" s="55">
        <v>140</v>
      </c>
      <c r="AH475" s="55">
        <v>0</v>
      </c>
      <c r="AI475" s="55">
        <v>52</v>
      </c>
      <c r="AJ475" s="56">
        <v>52</v>
      </c>
      <c r="AK475" s="55">
        <v>1629</v>
      </c>
      <c r="AL475" s="55">
        <v>165.5455</v>
      </c>
      <c r="AM475" s="55">
        <v>1821</v>
      </c>
      <c r="AN475" s="55">
        <v>9297</v>
      </c>
      <c r="AO475" s="55">
        <v>9297</v>
      </c>
      <c r="AQ475" s="55" t="s">
        <v>64</v>
      </c>
      <c r="AR475" s="55">
        <v>14</v>
      </c>
      <c r="AS475" s="55">
        <v>12</v>
      </c>
      <c r="AT475" s="55">
        <v>92.857142857142861</v>
      </c>
      <c r="AU475" s="55">
        <v>298.42860000000002</v>
      </c>
      <c r="AV475" s="55">
        <v>294</v>
      </c>
    </row>
    <row r="476" spans="1:48" x14ac:dyDescent="0.25">
      <c r="A476" s="55">
        <v>41459</v>
      </c>
      <c r="B476" s="68" t="str">
        <f>VLOOKUP(C476,'[2]SU List with Assignment Master'!$F$2:$G$128,2,FALSE)</f>
        <v>South 5</v>
      </c>
      <c r="C476" s="55" t="s">
        <v>187</v>
      </c>
      <c r="D476" s="55">
        <v>487</v>
      </c>
      <c r="E476" s="55" t="s">
        <v>19</v>
      </c>
      <c r="F476" s="55">
        <v>9</v>
      </c>
      <c r="G476" s="55">
        <v>240</v>
      </c>
      <c r="H476" s="55">
        <v>917</v>
      </c>
      <c r="I476" s="55">
        <v>4</v>
      </c>
      <c r="J476" s="56">
        <v>1161</v>
      </c>
      <c r="K476" s="59">
        <v>1157</v>
      </c>
      <c r="L476" s="55">
        <v>129</v>
      </c>
      <c r="M476" s="59">
        <v>128.6</v>
      </c>
      <c r="N476" s="55">
        <v>5983</v>
      </c>
      <c r="O476" s="55">
        <v>754.65</v>
      </c>
      <c r="P476" s="55">
        <v>0</v>
      </c>
      <c r="Q476" s="55">
        <v>0</v>
      </c>
      <c r="R476" s="55">
        <v>0</v>
      </c>
      <c r="S476" s="55" t="s">
        <v>64</v>
      </c>
      <c r="T476" s="55" t="s">
        <v>64</v>
      </c>
      <c r="U476" s="55">
        <v>754.65</v>
      </c>
      <c r="V476" s="55">
        <v>5228.3500000000004</v>
      </c>
      <c r="W476" s="55">
        <v>5228.3500000000004</v>
      </c>
      <c r="X476" s="55">
        <v>0</v>
      </c>
      <c r="Y476" s="55" t="s">
        <v>64</v>
      </c>
      <c r="Z476" s="55" t="s">
        <v>602</v>
      </c>
      <c r="AA476" s="55">
        <v>1</v>
      </c>
      <c r="AB476" s="55">
        <v>0</v>
      </c>
      <c r="AC476" s="55">
        <v>1</v>
      </c>
      <c r="AD476" s="55" t="s">
        <v>63</v>
      </c>
      <c r="AE476" s="55">
        <v>5</v>
      </c>
      <c r="AF476" s="55">
        <v>0</v>
      </c>
      <c r="AG476" s="55">
        <v>11</v>
      </c>
      <c r="AH476" s="55">
        <v>0</v>
      </c>
      <c r="AI476" s="55">
        <v>4</v>
      </c>
      <c r="AJ476" s="56">
        <v>4</v>
      </c>
      <c r="AK476" s="55">
        <v>320</v>
      </c>
      <c r="AL476" s="55">
        <v>67</v>
      </c>
      <c r="AM476" s="55">
        <v>335</v>
      </c>
      <c r="AN476" s="55">
        <v>1708</v>
      </c>
      <c r="AO476" s="55">
        <v>1708</v>
      </c>
      <c r="AP476" s="55">
        <v>0</v>
      </c>
      <c r="AQ476" s="55" t="s">
        <v>64</v>
      </c>
      <c r="AR476" s="55">
        <v>13</v>
      </c>
      <c r="AS476" s="55">
        <v>2</v>
      </c>
      <c r="AT476" s="55">
        <v>69.230769230769226</v>
      </c>
      <c r="AU476" s="55">
        <v>89.307699999999997</v>
      </c>
      <c r="AV476" s="55">
        <v>120</v>
      </c>
    </row>
    <row r="477" spans="1:48" x14ac:dyDescent="0.25">
      <c r="A477" s="55">
        <v>44209</v>
      </c>
      <c r="B477" s="68" t="str">
        <f>VLOOKUP(C477,'[2]SU List with Assignment Master'!$F$2:$G$128,2,FALSE)</f>
        <v>South 5</v>
      </c>
      <c r="C477" s="55" t="s">
        <v>187</v>
      </c>
      <c r="D477" s="55">
        <v>487</v>
      </c>
      <c r="E477" s="55" t="s">
        <v>19</v>
      </c>
      <c r="F477" s="55">
        <v>8</v>
      </c>
      <c r="G477" s="55">
        <v>456</v>
      </c>
      <c r="H477" s="55">
        <v>1141</v>
      </c>
      <c r="I477" s="55">
        <v>19</v>
      </c>
      <c r="J477" s="56">
        <v>1616</v>
      </c>
      <c r="K477" s="59">
        <v>1597</v>
      </c>
      <c r="L477" s="55">
        <v>202</v>
      </c>
      <c r="M477" s="59">
        <v>199.6</v>
      </c>
      <c r="N477" s="55">
        <v>8281</v>
      </c>
      <c r="O477" s="55">
        <v>1050.4000000000001</v>
      </c>
      <c r="P477" s="55">
        <v>0</v>
      </c>
      <c r="Q477" s="55">
        <v>0</v>
      </c>
      <c r="R477" s="55">
        <v>32.32</v>
      </c>
      <c r="S477" s="55" t="s">
        <v>64</v>
      </c>
      <c r="T477" s="55" t="s">
        <v>63</v>
      </c>
      <c r="U477" s="55">
        <v>1082.72</v>
      </c>
      <c r="V477" s="55">
        <v>7198.28</v>
      </c>
      <c r="W477" s="55">
        <v>7198.28</v>
      </c>
      <c r="X477" s="55">
        <v>0</v>
      </c>
      <c r="Y477" s="55" t="s">
        <v>64</v>
      </c>
      <c r="Z477" s="55" t="s">
        <v>603</v>
      </c>
      <c r="AA477" s="55">
        <v>1</v>
      </c>
      <c r="AB477" s="55">
        <v>0</v>
      </c>
      <c r="AC477" s="55">
        <v>1</v>
      </c>
      <c r="AD477" s="55" t="s">
        <v>63</v>
      </c>
      <c r="AE477" s="55">
        <v>6</v>
      </c>
      <c r="AF477" s="55">
        <v>0</v>
      </c>
      <c r="AG477" s="55">
        <v>88</v>
      </c>
      <c r="AH477" s="55">
        <v>0</v>
      </c>
      <c r="AI477" s="55">
        <v>19</v>
      </c>
      <c r="AJ477" s="56">
        <v>19</v>
      </c>
      <c r="AK477" s="55">
        <v>464</v>
      </c>
      <c r="AL477" s="55">
        <v>95.166700000000006</v>
      </c>
      <c r="AM477" s="55">
        <v>571</v>
      </c>
      <c r="AN477" s="55">
        <v>2925</v>
      </c>
      <c r="AO477" s="55">
        <v>2925</v>
      </c>
      <c r="AQ477" s="55" t="s">
        <v>64</v>
      </c>
      <c r="AR477" s="55">
        <v>8</v>
      </c>
      <c r="AS477" s="55">
        <v>4</v>
      </c>
      <c r="AT477" s="55">
        <v>100</v>
      </c>
      <c r="AU477" s="55">
        <v>202</v>
      </c>
      <c r="AV477" s="55">
        <v>114</v>
      </c>
    </row>
    <row r="478" spans="1:48" x14ac:dyDescent="0.25">
      <c r="A478" s="55">
        <v>50565</v>
      </c>
      <c r="B478" s="68" t="str">
        <f>VLOOKUP(C478,'[2]SU List with Assignment Master'!$F$2:$G$128,2,FALSE)</f>
        <v>South 5</v>
      </c>
      <c r="C478" s="55" t="s">
        <v>187</v>
      </c>
      <c r="D478" s="55">
        <v>487</v>
      </c>
      <c r="E478" s="55" t="s">
        <v>24</v>
      </c>
      <c r="F478" s="55">
        <v>0</v>
      </c>
      <c r="G478" s="55">
        <v>0</v>
      </c>
      <c r="H478" s="55">
        <v>0</v>
      </c>
      <c r="I478" s="55">
        <v>0</v>
      </c>
      <c r="J478" s="56">
        <v>0</v>
      </c>
      <c r="K478" s="59">
        <v>0</v>
      </c>
      <c r="L478" s="55">
        <v>0</v>
      </c>
      <c r="M478" s="59" t="e">
        <v>#DIV/0!</v>
      </c>
      <c r="N478" s="55">
        <v>0</v>
      </c>
      <c r="O478" s="55">
        <v>0</v>
      </c>
      <c r="P478" s="55">
        <v>0</v>
      </c>
      <c r="Q478" s="55">
        <v>0</v>
      </c>
      <c r="R478" s="55">
        <v>0</v>
      </c>
      <c r="S478" s="55" t="s">
        <v>64</v>
      </c>
      <c r="T478" s="55" t="s">
        <v>64</v>
      </c>
      <c r="U478" s="55">
        <v>0</v>
      </c>
      <c r="V478" s="55">
        <v>0</v>
      </c>
      <c r="W478" s="55">
        <v>0</v>
      </c>
      <c r="X478" s="55">
        <v>0</v>
      </c>
      <c r="Y478" s="55" t="s">
        <v>64</v>
      </c>
      <c r="Z478" s="55" t="s">
        <v>604</v>
      </c>
      <c r="AA478" s="55">
        <v>0</v>
      </c>
      <c r="AB478" s="55">
        <v>1</v>
      </c>
      <c r="AC478" s="55">
        <v>1</v>
      </c>
      <c r="AD478" s="55" t="s">
        <v>63</v>
      </c>
      <c r="AE478" s="55">
        <v>0</v>
      </c>
      <c r="AF478" s="55">
        <v>0</v>
      </c>
      <c r="AG478" s="55">
        <v>0</v>
      </c>
      <c r="AH478" s="55">
        <v>0</v>
      </c>
      <c r="AI478" s="55">
        <v>0</v>
      </c>
      <c r="AJ478" s="56">
        <v>0</v>
      </c>
      <c r="AK478" s="55">
        <v>0</v>
      </c>
      <c r="AL478" s="55">
        <v>0</v>
      </c>
      <c r="AM478" s="55">
        <v>0</v>
      </c>
      <c r="AN478" s="55">
        <v>0</v>
      </c>
      <c r="AO478" s="55">
        <v>0</v>
      </c>
      <c r="AQ478" s="55" t="s">
        <v>64</v>
      </c>
      <c r="AR478" s="55">
        <v>3</v>
      </c>
      <c r="AS478" s="55">
        <v>0</v>
      </c>
      <c r="AT478" s="55">
        <v>0</v>
      </c>
      <c r="AU478" s="55">
        <v>0</v>
      </c>
      <c r="AV478" s="55">
        <v>0</v>
      </c>
    </row>
    <row r="479" spans="1:48" x14ac:dyDescent="0.25">
      <c r="A479" s="55">
        <v>50582</v>
      </c>
      <c r="B479" s="68" t="str">
        <f>VLOOKUP(C479,'[2]SU List with Assignment Master'!$F$2:$G$128,2,FALSE)</f>
        <v>South 5</v>
      </c>
      <c r="C479" s="55" t="s">
        <v>187</v>
      </c>
      <c r="D479" s="55">
        <v>487</v>
      </c>
      <c r="E479" s="55" t="s">
        <v>24</v>
      </c>
      <c r="F479" s="55">
        <v>1</v>
      </c>
      <c r="G479" s="55">
        <v>444</v>
      </c>
      <c r="H479" s="55">
        <v>-69</v>
      </c>
      <c r="I479" s="55">
        <v>0</v>
      </c>
      <c r="J479" s="56">
        <v>375</v>
      </c>
      <c r="K479" s="59">
        <v>375</v>
      </c>
      <c r="L479" s="55">
        <v>375</v>
      </c>
      <c r="M479" s="59">
        <v>375</v>
      </c>
      <c r="N479" s="55">
        <v>1905</v>
      </c>
      <c r="O479" s="55">
        <v>243.75</v>
      </c>
      <c r="P479" s="55">
        <v>0</v>
      </c>
      <c r="Q479" s="55">
        <v>0</v>
      </c>
      <c r="R479" s="55">
        <v>7.5</v>
      </c>
      <c r="S479" s="55" t="s">
        <v>64</v>
      </c>
      <c r="T479" s="55" t="s">
        <v>63</v>
      </c>
      <c r="U479" s="55">
        <v>251.25</v>
      </c>
      <c r="V479" s="55">
        <v>1653.75</v>
      </c>
      <c r="W479" s="55">
        <v>1653.75</v>
      </c>
      <c r="X479" s="55">
        <v>0</v>
      </c>
      <c r="Y479" s="55" t="s">
        <v>64</v>
      </c>
      <c r="Z479" s="55" t="s">
        <v>605</v>
      </c>
      <c r="AA479" s="55">
        <v>1</v>
      </c>
      <c r="AB479" s="55">
        <v>0</v>
      </c>
      <c r="AC479" s="55">
        <v>1</v>
      </c>
      <c r="AD479" s="55" t="s">
        <v>63</v>
      </c>
      <c r="AE479" s="55">
        <v>1</v>
      </c>
      <c r="AF479" s="55">
        <v>0</v>
      </c>
      <c r="AG479" s="55">
        <v>0</v>
      </c>
      <c r="AH479" s="55">
        <v>0</v>
      </c>
      <c r="AI479" s="55">
        <v>0</v>
      </c>
      <c r="AJ479" s="56">
        <v>0</v>
      </c>
      <c r="AK479" s="55">
        <v>24</v>
      </c>
      <c r="AL479" s="55">
        <v>24</v>
      </c>
      <c r="AM479" s="55">
        <v>24</v>
      </c>
      <c r="AN479" s="55">
        <v>124</v>
      </c>
      <c r="AO479" s="55">
        <v>124</v>
      </c>
      <c r="AQ479" s="55" t="s">
        <v>64</v>
      </c>
      <c r="AR479" s="55">
        <v>3</v>
      </c>
      <c r="AS479" s="55">
        <v>1</v>
      </c>
      <c r="AT479" s="55">
        <v>33.333333333333343</v>
      </c>
      <c r="AU479" s="55">
        <v>125</v>
      </c>
      <c r="AV479" s="55">
        <v>444</v>
      </c>
    </row>
    <row r="480" spans="1:48" x14ac:dyDescent="0.25">
      <c r="A480" s="55">
        <v>50622</v>
      </c>
      <c r="B480" s="68" t="str">
        <f>VLOOKUP(C480,'[2]SU List with Assignment Master'!$F$2:$G$128,2,FALSE)</f>
        <v>South 5</v>
      </c>
      <c r="C480" s="55" t="s">
        <v>187</v>
      </c>
      <c r="D480" s="55">
        <v>487</v>
      </c>
      <c r="E480" s="55" t="s">
        <v>24</v>
      </c>
      <c r="F480" s="55">
        <v>2</v>
      </c>
      <c r="G480" s="55">
        <v>336</v>
      </c>
      <c r="H480" s="55">
        <v>15</v>
      </c>
      <c r="I480" s="55">
        <v>1</v>
      </c>
      <c r="J480" s="56">
        <v>352</v>
      </c>
      <c r="K480" s="59">
        <v>351</v>
      </c>
      <c r="L480" s="55">
        <v>176</v>
      </c>
      <c r="M480" s="59">
        <v>175.5</v>
      </c>
      <c r="N480" s="55">
        <v>1810</v>
      </c>
      <c r="O480" s="55">
        <v>228.8</v>
      </c>
      <c r="P480" s="55">
        <v>0</v>
      </c>
      <c r="Q480" s="55">
        <v>0</v>
      </c>
      <c r="R480" s="55">
        <v>7.04</v>
      </c>
      <c r="S480" s="55" t="s">
        <v>64</v>
      </c>
      <c r="T480" s="55" t="s">
        <v>63</v>
      </c>
      <c r="U480" s="55">
        <v>235.84</v>
      </c>
      <c r="V480" s="55">
        <v>1574.16</v>
      </c>
      <c r="W480" s="55">
        <v>1574.16</v>
      </c>
      <c r="X480" s="55">
        <v>0</v>
      </c>
      <c r="Y480" s="55" t="s">
        <v>64</v>
      </c>
      <c r="Z480" s="55" t="s">
        <v>606</v>
      </c>
      <c r="AA480" s="55">
        <v>1</v>
      </c>
      <c r="AB480" s="55">
        <v>0</v>
      </c>
      <c r="AC480" s="55">
        <v>1</v>
      </c>
      <c r="AD480" s="55" t="s">
        <v>63</v>
      </c>
      <c r="AE480" s="55">
        <v>2</v>
      </c>
      <c r="AF480" s="55">
        <v>0</v>
      </c>
      <c r="AG480" s="55">
        <v>6</v>
      </c>
      <c r="AH480" s="55">
        <v>0</v>
      </c>
      <c r="AI480" s="55">
        <v>1</v>
      </c>
      <c r="AJ480" s="56">
        <v>1</v>
      </c>
      <c r="AK480" s="55">
        <v>134</v>
      </c>
      <c r="AL480" s="55">
        <v>70.5</v>
      </c>
      <c r="AM480" s="55">
        <v>141</v>
      </c>
      <c r="AN480" s="55">
        <v>720</v>
      </c>
      <c r="AO480" s="55">
        <v>720</v>
      </c>
      <c r="AP480" s="55">
        <v>0</v>
      </c>
      <c r="AQ480" s="55" t="s">
        <v>64</v>
      </c>
      <c r="AR480" s="55">
        <v>3</v>
      </c>
      <c r="AS480" s="55">
        <v>2</v>
      </c>
      <c r="AT480" s="55">
        <v>66.666666666666671</v>
      </c>
      <c r="AU480" s="55">
        <v>117.33329999999999</v>
      </c>
      <c r="AV480" s="55">
        <v>168</v>
      </c>
    </row>
    <row r="481" spans="1:48" x14ac:dyDescent="0.25">
      <c r="A481" s="55">
        <v>54321</v>
      </c>
      <c r="B481" s="68" t="str">
        <f>VLOOKUP(C481,'[2]SU List with Assignment Master'!$F$2:$G$128,2,FALSE)</f>
        <v>South 5</v>
      </c>
      <c r="C481" s="55" t="s">
        <v>187</v>
      </c>
      <c r="D481" s="55">
        <v>487</v>
      </c>
      <c r="E481" s="55" t="s">
        <v>20</v>
      </c>
      <c r="F481" s="55">
        <v>9</v>
      </c>
      <c r="G481" s="55">
        <v>2700</v>
      </c>
      <c r="H481" s="55">
        <v>183</v>
      </c>
      <c r="I481" s="55">
        <v>118</v>
      </c>
      <c r="J481" s="56">
        <v>3001</v>
      </c>
      <c r="K481" s="59">
        <v>2883</v>
      </c>
      <c r="L481" s="55">
        <v>333.44439999999997</v>
      </c>
      <c r="M481" s="59">
        <v>320.3</v>
      </c>
      <c r="N481" s="55">
        <v>15306</v>
      </c>
      <c r="O481" s="55">
        <v>1950.65</v>
      </c>
      <c r="P481" s="55">
        <v>0</v>
      </c>
      <c r="Q481" s="55">
        <v>0</v>
      </c>
      <c r="R481" s="55">
        <v>60.02</v>
      </c>
      <c r="S481" s="55" t="s">
        <v>64</v>
      </c>
      <c r="T481" s="55" t="s">
        <v>63</v>
      </c>
      <c r="U481" s="55">
        <v>2010.67</v>
      </c>
      <c r="V481" s="55">
        <v>13295.33</v>
      </c>
      <c r="W481" s="55">
        <v>13295.33</v>
      </c>
      <c r="X481" s="55">
        <v>0</v>
      </c>
      <c r="Y481" s="55" t="s">
        <v>64</v>
      </c>
      <c r="Z481" s="55" t="s">
        <v>607</v>
      </c>
      <c r="AA481" s="55">
        <v>1</v>
      </c>
      <c r="AB481" s="55">
        <v>0</v>
      </c>
      <c r="AC481" s="55">
        <v>1</v>
      </c>
      <c r="AD481" s="55" t="s">
        <v>63</v>
      </c>
      <c r="AE481" s="55">
        <v>9</v>
      </c>
      <c r="AF481" s="55">
        <v>0</v>
      </c>
      <c r="AG481" s="55">
        <v>129</v>
      </c>
      <c r="AH481" s="55">
        <v>0</v>
      </c>
      <c r="AI481" s="55">
        <v>82</v>
      </c>
      <c r="AJ481" s="56">
        <v>82</v>
      </c>
      <c r="AK481" s="55">
        <v>1262</v>
      </c>
      <c r="AL481" s="55">
        <v>163.66669999999999</v>
      </c>
      <c r="AM481" s="55">
        <v>1473</v>
      </c>
      <c r="AN481" s="55">
        <v>7529</v>
      </c>
      <c r="AO481" s="55">
        <v>7529</v>
      </c>
      <c r="AP481" s="55">
        <v>3075</v>
      </c>
      <c r="AQ481" s="55" t="s">
        <v>64</v>
      </c>
      <c r="AR481" s="55">
        <v>9</v>
      </c>
      <c r="AS481" s="55">
        <v>9</v>
      </c>
      <c r="AT481" s="55">
        <v>100</v>
      </c>
      <c r="AU481" s="55">
        <v>333.44439999999997</v>
      </c>
      <c r="AV481" s="55">
        <v>300</v>
      </c>
    </row>
    <row r="482" spans="1:48" x14ac:dyDescent="0.25">
      <c r="A482" s="55">
        <v>90487</v>
      </c>
      <c r="B482" s="68" t="str">
        <f>VLOOKUP(C482,'[2]SU List with Assignment Master'!$F$2:$G$128,2,FALSE)</f>
        <v>South 5</v>
      </c>
      <c r="C482" s="55" t="s">
        <v>187</v>
      </c>
      <c r="D482" s="55">
        <v>487</v>
      </c>
      <c r="E482" s="55" t="s">
        <v>202</v>
      </c>
      <c r="F482" s="55">
        <v>2</v>
      </c>
      <c r="G482" s="55">
        <v>276</v>
      </c>
      <c r="H482" s="55">
        <v>-36</v>
      </c>
      <c r="I482" s="55">
        <v>6</v>
      </c>
      <c r="J482" s="56">
        <v>246</v>
      </c>
      <c r="K482" s="59">
        <v>240</v>
      </c>
      <c r="L482" s="55">
        <v>123</v>
      </c>
      <c r="M482" s="59">
        <v>120</v>
      </c>
      <c r="N482" s="55">
        <v>1261</v>
      </c>
      <c r="O482" s="55">
        <v>159.9</v>
      </c>
      <c r="P482" s="55">
        <v>0</v>
      </c>
      <c r="Q482" s="55">
        <v>0</v>
      </c>
      <c r="R482" s="55">
        <v>-159.9</v>
      </c>
      <c r="S482" s="55" t="s">
        <v>63</v>
      </c>
      <c r="T482" s="55" t="s">
        <v>64</v>
      </c>
      <c r="U482" s="55">
        <v>0</v>
      </c>
      <c r="V482" s="55">
        <v>1261</v>
      </c>
      <c r="W482" s="55">
        <v>1261</v>
      </c>
      <c r="X482" s="55">
        <v>0</v>
      </c>
      <c r="Y482" s="55" t="s">
        <v>64</v>
      </c>
      <c r="Z482" s="55" t="s">
        <v>595</v>
      </c>
      <c r="AA482" s="55">
        <v>1</v>
      </c>
      <c r="AB482" s="55">
        <v>0</v>
      </c>
      <c r="AC482" s="55">
        <v>1</v>
      </c>
      <c r="AD482" s="55" t="s">
        <v>63</v>
      </c>
      <c r="AE482" s="55">
        <v>1</v>
      </c>
      <c r="AF482" s="55">
        <v>0</v>
      </c>
      <c r="AG482" s="55">
        <v>10</v>
      </c>
      <c r="AH482" s="55">
        <v>0</v>
      </c>
      <c r="AI482" s="55">
        <v>6</v>
      </c>
      <c r="AJ482" s="56">
        <v>6</v>
      </c>
      <c r="AK482" s="55">
        <v>0</v>
      </c>
      <c r="AL482" s="55">
        <v>16</v>
      </c>
      <c r="AM482" s="55">
        <v>16</v>
      </c>
      <c r="AN482" s="55">
        <v>86</v>
      </c>
      <c r="AO482" s="55">
        <v>86</v>
      </c>
      <c r="AQ482" s="55" t="s">
        <v>64</v>
      </c>
      <c r="AR482" s="55">
        <v>6</v>
      </c>
      <c r="AS482" s="55">
        <v>1</v>
      </c>
      <c r="AT482" s="55">
        <v>33.333333333333343</v>
      </c>
      <c r="AU482" s="55">
        <v>41</v>
      </c>
      <c r="AV482" s="55">
        <v>276</v>
      </c>
    </row>
    <row r="483" spans="1:48" x14ac:dyDescent="0.25">
      <c r="A483" s="55">
        <v>90520</v>
      </c>
      <c r="B483" s="68" t="str">
        <f>VLOOKUP(C483,'[2]SU List with Assignment Master'!$F$2:$G$128,2,FALSE)</f>
        <v>South 6</v>
      </c>
      <c r="C483" s="55" t="s">
        <v>79</v>
      </c>
      <c r="D483" s="55" t="s">
        <v>608</v>
      </c>
      <c r="E483" s="55" t="s">
        <v>202</v>
      </c>
      <c r="F483" s="55">
        <v>1</v>
      </c>
      <c r="G483" s="55">
        <v>0</v>
      </c>
      <c r="H483" s="55">
        <v>932</v>
      </c>
      <c r="I483" s="55">
        <v>16</v>
      </c>
      <c r="J483" s="56">
        <v>948</v>
      </c>
      <c r="K483" s="59">
        <v>932</v>
      </c>
      <c r="L483" s="55">
        <v>948</v>
      </c>
      <c r="M483" s="59">
        <v>932</v>
      </c>
      <c r="N483" s="55">
        <v>4841</v>
      </c>
      <c r="O483" s="55">
        <v>616.20000000000005</v>
      </c>
      <c r="P483" s="55">
        <v>0</v>
      </c>
      <c r="Q483" s="55">
        <v>0</v>
      </c>
      <c r="R483" s="55">
        <v>-616.20000000000005</v>
      </c>
      <c r="S483" s="55" t="s">
        <v>63</v>
      </c>
      <c r="T483" s="55" t="s">
        <v>64</v>
      </c>
      <c r="U483" s="55">
        <v>0</v>
      </c>
      <c r="V483" s="55">
        <v>4841</v>
      </c>
      <c r="W483" s="55">
        <v>4841</v>
      </c>
      <c r="X483" s="55">
        <v>0</v>
      </c>
      <c r="Y483" s="55" t="s">
        <v>64</v>
      </c>
      <c r="AA483" s="55">
        <v>1</v>
      </c>
      <c r="AB483" s="55">
        <v>0</v>
      </c>
      <c r="AC483" s="55">
        <v>1</v>
      </c>
      <c r="AD483" s="55" t="s">
        <v>63</v>
      </c>
      <c r="AE483" s="55">
        <v>1</v>
      </c>
      <c r="AF483" s="55">
        <v>0</v>
      </c>
      <c r="AG483" s="55">
        <v>68</v>
      </c>
      <c r="AH483" s="55">
        <v>0</v>
      </c>
      <c r="AI483" s="55">
        <v>16</v>
      </c>
      <c r="AJ483" s="56">
        <v>16</v>
      </c>
      <c r="AK483" s="55">
        <v>243</v>
      </c>
      <c r="AL483" s="55">
        <v>327</v>
      </c>
      <c r="AM483" s="55">
        <v>327</v>
      </c>
      <c r="AN483" s="55">
        <v>1668</v>
      </c>
      <c r="AO483" s="55">
        <v>1668</v>
      </c>
      <c r="AQ483" s="55" t="s">
        <v>64</v>
      </c>
      <c r="AR483" s="55">
        <v>1</v>
      </c>
      <c r="AS483" s="55">
        <v>0</v>
      </c>
      <c r="AT483" s="55">
        <v>100</v>
      </c>
      <c r="AU483" s="55">
        <v>948</v>
      </c>
      <c r="AV483" s="55">
        <v>0</v>
      </c>
    </row>
    <row r="484" spans="1:48" x14ac:dyDescent="0.25">
      <c r="A484" s="55">
        <v>20021</v>
      </c>
      <c r="B484" s="68" t="str">
        <f>VLOOKUP(C484,'[2]SU List with Assignment Master'!$F$2:$G$128,2,FALSE)</f>
        <v>North 2</v>
      </c>
      <c r="C484" s="55" t="s">
        <v>78</v>
      </c>
      <c r="D484" s="55" t="s">
        <v>77</v>
      </c>
      <c r="E484" s="55" t="s">
        <v>21</v>
      </c>
      <c r="F484" s="55">
        <v>0</v>
      </c>
      <c r="G484" s="55">
        <v>0</v>
      </c>
      <c r="H484" s="55">
        <v>0</v>
      </c>
      <c r="I484" s="55">
        <v>0</v>
      </c>
      <c r="J484" s="56">
        <v>0</v>
      </c>
      <c r="K484" s="59">
        <v>0</v>
      </c>
      <c r="L484" s="55">
        <v>0</v>
      </c>
      <c r="M484" s="59" t="e">
        <v>#DIV/0!</v>
      </c>
      <c r="N484" s="55">
        <v>0</v>
      </c>
      <c r="O484" s="55">
        <v>0</v>
      </c>
      <c r="P484" s="55">
        <v>0</v>
      </c>
      <c r="Q484" s="55">
        <v>0</v>
      </c>
      <c r="R484" s="55">
        <v>0</v>
      </c>
      <c r="S484" s="55" t="s">
        <v>64</v>
      </c>
      <c r="T484" s="55" t="s">
        <v>64</v>
      </c>
      <c r="U484" s="55">
        <v>0</v>
      </c>
      <c r="V484" s="55">
        <v>0</v>
      </c>
      <c r="W484" s="55">
        <v>0</v>
      </c>
      <c r="X484" s="55">
        <v>0</v>
      </c>
      <c r="Y484" s="55" t="s">
        <v>64</v>
      </c>
      <c r="Z484" s="55" t="s">
        <v>609</v>
      </c>
      <c r="AA484" s="55">
        <v>0</v>
      </c>
      <c r="AB484" s="55">
        <v>1</v>
      </c>
      <c r="AC484" s="55">
        <v>1</v>
      </c>
      <c r="AD484" s="55" t="s">
        <v>63</v>
      </c>
      <c r="AE484" s="55">
        <v>0</v>
      </c>
      <c r="AF484" s="55">
        <v>0</v>
      </c>
      <c r="AG484" s="55">
        <v>0</v>
      </c>
      <c r="AH484" s="55">
        <v>0</v>
      </c>
      <c r="AI484" s="55">
        <v>0</v>
      </c>
      <c r="AJ484" s="56">
        <v>0</v>
      </c>
      <c r="AK484" s="55">
        <v>0</v>
      </c>
      <c r="AL484" s="55">
        <v>0</v>
      </c>
      <c r="AM484" s="55">
        <v>0</v>
      </c>
      <c r="AN484" s="55">
        <v>0</v>
      </c>
      <c r="AO484" s="55">
        <v>0</v>
      </c>
      <c r="AQ484" s="55" t="s">
        <v>64</v>
      </c>
      <c r="AR484" s="55">
        <v>1</v>
      </c>
      <c r="AS484" s="55">
        <v>0</v>
      </c>
      <c r="AT484" s="55">
        <v>0</v>
      </c>
      <c r="AU484" s="55">
        <v>0</v>
      </c>
      <c r="AV484" s="55">
        <v>0</v>
      </c>
    </row>
    <row r="485" spans="1:48" x14ac:dyDescent="0.25">
      <c r="A485" s="55">
        <v>20253</v>
      </c>
      <c r="B485" s="68" t="str">
        <f>VLOOKUP(C485,'[2]SU List with Assignment Master'!$F$2:$G$128,2,FALSE)</f>
        <v>North 2</v>
      </c>
      <c r="C485" s="55" t="s">
        <v>78</v>
      </c>
      <c r="D485" s="55" t="s">
        <v>77</v>
      </c>
      <c r="E485" s="55" t="s">
        <v>60</v>
      </c>
      <c r="F485" s="55">
        <v>3</v>
      </c>
      <c r="G485" s="55">
        <v>1032</v>
      </c>
      <c r="H485" s="55">
        <v>88</v>
      </c>
      <c r="I485" s="55">
        <v>0</v>
      </c>
      <c r="J485" s="56">
        <v>1120</v>
      </c>
      <c r="K485" s="59">
        <v>1120</v>
      </c>
      <c r="L485" s="55">
        <v>373.33330000000001</v>
      </c>
      <c r="M485" s="59">
        <v>373.3</v>
      </c>
      <c r="N485" s="55">
        <v>5720</v>
      </c>
      <c r="O485" s="55">
        <v>728</v>
      </c>
      <c r="P485" s="55">
        <v>0</v>
      </c>
      <c r="Q485" s="55">
        <v>0</v>
      </c>
      <c r="R485" s="55">
        <v>22.4</v>
      </c>
      <c r="S485" s="55" t="s">
        <v>64</v>
      </c>
      <c r="T485" s="55" t="s">
        <v>63</v>
      </c>
      <c r="U485" s="55">
        <v>750.4</v>
      </c>
      <c r="V485" s="55">
        <v>4969.6000000000004</v>
      </c>
      <c r="W485" s="55">
        <v>4969.6000000000004</v>
      </c>
      <c r="X485" s="55">
        <v>0</v>
      </c>
      <c r="Y485" s="55" t="s">
        <v>64</v>
      </c>
      <c r="Z485" s="55" t="s">
        <v>610</v>
      </c>
      <c r="AA485" s="55">
        <v>1</v>
      </c>
      <c r="AB485" s="55">
        <v>0</v>
      </c>
      <c r="AC485" s="55">
        <v>1</v>
      </c>
      <c r="AD485" s="55" t="s">
        <v>63</v>
      </c>
      <c r="AE485" s="55">
        <v>2</v>
      </c>
      <c r="AF485" s="55">
        <v>0</v>
      </c>
      <c r="AG485" s="55">
        <v>0</v>
      </c>
      <c r="AH485" s="55">
        <v>0</v>
      </c>
      <c r="AI485" s="55">
        <v>0</v>
      </c>
      <c r="AJ485" s="56">
        <v>0</v>
      </c>
      <c r="AK485" s="55">
        <v>109</v>
      </c>
      <c r="AL485" s="55">
        <v>54.5</v>
      </c>
      <c r="AM485" s="55">
        <v>109</v>
      </c>
      <c r="AN485" s="55">
        <v>555</v>
      </c>
      <c r="AO485" s="55">
        <v>555</v>
      </c>
      <c r="AQ485" s="55" t="s">
        <v>64</v>
      </c>
      <c r="AR485" s="55">
        <v>3</v>
      </c>
      <c r="AS485" s="55">
        <v>2</v>
      </c>
      <c r="AT485" s="55">
        <v>100</v>
      </c>
      <c r="AU485" s="55">
        <v>373.33330000000001</v>
      </c>
      <c r="AV485" s="55">
        <v>516</v>
      </c>
    </row>
    <row r="486" spans="1:48" x14ac:dyDescent="0.25">
      <c r="A486" s="55">
        <v>20558</v>
      </c>
      <c r="B486" s="68" t="str">
        <f>VLOOKUP(C486,'[2]SU List with Assignment Master'!$F$2:$G$128,2,FALSE)</f>
        <v>North 2</v>
      </c>
      <c r="C486" s="55" t="s">
        <v>78</v>
      </c>
      <c r="D486" s="55" t="s">
        <v>77</v>
      </c>
      <c r="E486" s="55" t="s">
        <v>60</v>
      </c>
      <c r="F486" s="55">
        <v>2</v>
      </c>
      <c r="G486" s="55">
        <v>564</v>
      </c>
      <c r="H486" s="55">
        <v>-120</v>
      </c>
      <c r="I486" s="55">
        <v>4</v>
      </c>
      <c r="J486" s="56">
        <v>448</v>
      </c>
      <c r="K486" s="59">
        <v>444</v>
      </c>
      <c r="L486" s="55">
        <v>224</v>
      </c>
      <c r="M486" s="59">
        <v>222</v>
      </c>
      <c r="N486" s="55">
        <v>2300</v>
      </c>
      <c r="O486" s="55">
        <v>291.2</v>
      </c>
      <c r="P486" s="55">
        <v>0</v>
      </c>
      <c r="Q486" s="55">
        <v>0</v>
      </c>
      <c r="R486" s="55">
        <v>8.9600000000000009</v>
      </c>
      <c r="S486" s="55" t="s">
        <v>64</v>
      </c>
      <c r="T486" s="55" t="s">
        <v>63</v>
      </c>
      <c r="U486" s="55">
        <v>300.16000000000003</v>
      </c>
      <c r="V486" s="55">
        <v>1999.84</v>
      </c>
      <c r="W486" s="55">
        <v>1999.84</v>
      </c>
      <c r="X486" s="55">
        <v>0</v>
      </c>
      <c r="Y486" s="55" t="s">
        <v>64</v>
      </c>
      <c r="Z486" s="55" t="s">
        <v>611</v>
      </c>
      <c r="AA486" s="55">
        <v>1</v>
      </c>
      <c r="AB486" s="55">
        <v>0</v>
      </c>
      <c r="AC486" s="55">
        <v>1</v>
      </c>
      <c r="AD486" s="55" t="s">
        <v>63</v>
      </c>
      <c r="AE486" s="55">
        <v>1</v>
      </c>
      <c r="AF486" s="55">
        <v>0</v>
      </c>
      <c r="AG486" s="55">
        <v>0</v>
      </c>
      <c r="AH486" s="55">
        <v>0</v>
      </c>
      <c r="AI486" s="55">
        <v>4</v>
      </c>
      <c r="AJ486" s="56">
        <v>4</v>
      </c>
      <c r="AK486" s="55">
        <v>22</v>
      </c>
      <c r="AL486" s="55">
        <v>26</v>
      </c>
      <c r="AM486" s="55">
        <v>26</v>
      </c>
      <c r="AN486" s="55">
        <v>133</v>
      </c>
      <c r="AO486" s="55">
        <v>133</v>
      </c>
      <c r="AQ486" s="55" t="s">
        <v>64</v>
      </c>
      <c r="AR486" s="55">
        <v>3</v>
      </c>
      <c r="AS486" s="55">
        <v>1</v>
      </c>
      <c r="AT486" s="55">
        <v>66.666666666666671</v>
      </c>
      <c r="AU486" s="55">
        <v>149.33330000000001</v>
      </c>
      <c r="AV486" s="55">
        <v>564</v>
      </c>
    </row>
    <row r="487" spans="1:48" x14ac:dyDescent="0.25">
      <c r="A487" s="55">
        <v>20817</v>
      </c>
      <c r="B487" s="68" t="str">
        <f>VLOOKUP(C487,'[2]SU List with Assignment Master'!$F$2:$G$128,2,FALSE)</f>
        <v>North 2</v>
      </c>
      <c r="C487" s="55" t="s">
        <v>78</v>
      </c>
      <c r="D487" s="55" t="s">
        <v>77</v>
      </c>
      <c r="E487" s="55" t="s">
        <v>22</v>
      </c>
      <c r="F487" s="55">
        <v>9</v>
      </c>
      <c r="G487" s="55">
        <v>2172</v>
      </c>
      <c r="H487" s="55">
        <v>-7</v>
      </c>
      <c r="I487" s="55">
        <v>4</v>
      </c>
      <c r="J487" s="56">
        <v>2169</v>
      </c>
      <c r="K487" s="59">
        <v>2165</v>
      </c>
      <c r="L487" s="55">
        <v>241</v>
      </c>
      <c r="M487" s="59">
        <v>240.6</v>
      </c>
      <c r="N487" s="55">
        <v>10985</v>
      </c>
      <c r="O487" s="55">
        <v>1409.85</v>
      </c>
      <c r="P487" s="55">
        <v>0</v>
      </c>
      <c r="Q487" s="55">
        <v>0</v>
      </c>
      <c r="R487" s="55">
        <v>43.38</v>
      </c>
      <c r="S487" s="55" t="s">
        <v>64</v>
      </c>
      <c r="T487" s="55" t="s">
        <v>63</v>
      </c>
      <c r="U487" s="55">
        <v>1453.23</v>
      </c>
      <c r="V487" s="55">
        <v>9531.77</v>
      </c>
      <c r="W487" s="55">
        <v>9531.77</v>
      </c>
      <c r="X487" s="55">
        <v>0</v>
      </c>
      <c r="Y487" s="55" t="s">
        <v>64</v>
      </c>
      <c r="Z487" s="55" t="s">
        <v>612</v>
      </c>
      <c r="AA487" s="55">
        <v>1</v>
      </c>
      <c r="AB487" s="55">
        <v>0</v>
      </c>
      <c r="AC487" s="55">
        <v>1</v>
      </c>
      <c r="AD487" s="55" t="s">
        <v>63</v>
      </c>
      <c r="AE487" s="55">
        <v>6</v>
      </c>
      <c r="AF487" s="55">
        <v>0</v>
      </c>
      <c r="AG487" s="55">
        <v>89</v>
      </c>
      <c r="AH487" s="55">
        <v>0</v>
      </c>
      <c r="AI487" s="55">
        <v>4</v>
      </c>
      <c r="AJ487" s="56">
        <v>4</v>
      </c>
      <c r="AK487" s="55">
        <v>169</v>
      </c>
      <c r="AL487" s="55">
        <v>43.666699999999999</v>
      </c>
      <c r="AM487" s="55">
        <v>262</v>
      </c>
      <c r="AN487" s="55">
        <v>1327</v>
      </c>
      <c r="AO487" s="55">
        <v>1327</v>
      </c>
      <c r="AQ487" s="55" t="s">
        <v>64</v>
      </c>
      <c r="AR487" s="55">
        <v>12</v>
      </c>
      <c r="AS487" s="55">
        <v>9</v>
      </c>
      <c r="AT487" s="55">
        <v>75</v>
      </c>
      <c r="AU487" s="55">
        <v>180.75</v>
      </c>
      <c r="AV487" s="55">
        <v>241.33330000000001</v>
      </c>
    </row>
    <row r="488" spans="1:48" x14ac:dyDescent="0.25">
      <c r="A488" s="55">
        <v>20908</v>
      </c>
      <c r="B488" s="68" t="str">
        <f>VLOOKUP(C488,'[2]SU List with Assignment Master'!$F$2:$G$128,2,FALSE)</f>
        <v>North 2</v>
      </c>
      <c r="C488" s="55" t="s">
        <v>78</v>
      </c>
      <c r="D488" s="55" t="s">
        <v>77</v>
      </c>
      <c r="E488" s="55" t="s">
        <v>20</v>
      </c>
      <c r="F488" s="55">
        <v>11</v>
      </c>
      <c r="G488" s="55">
        <v>600</v>
      </c>
      <c r="H488" s="55">
        <v>627</v>
      </c>
      <c r="I488" s="55">
        <v>4</v>
      </c>
      <c r="J488" s="56">
        <v>1231</v>
      </c>
      <c r="K488" s="59">
        <v>1227</v>
      </c>
      <c r="L488" s="55">
        <v>111.9091</v>
      </c>
      <c r="M488" s="59">
        <v>111.5</v>
      </c>
      <c r="N488" s="55">
        <v>6311</v>
      </c>
      <c r="O488" s="55">
        <v>800.15</v>
      </c>
      <c r="P488" s="55">
        <v>0</v>
      </c>
      <c r="Q488" s="55">
        <v>0</v>
      </c>
      <c r="R488" s="55">
        <v>24.62</v>
      </c>
      <c r="S488" s="55" t="s">
        <v>64</v>
      </c>
      <c r="T488" s="55" t="s">
        <v>63</v>
      </c>
      <c r="U488" s="55">
        <v>824.77</v>
      </c>
      <c r="V488" s="55">
        <v>5486.23</v>
      </c>
      <c r="W488" s="55">
        <v>5486.23</v>
      </c>
      <c r="X488" s="55">
        <v>0</v>
      </c>
      <c r="Y488" s="55" t="s">
        <v>64</v>
      </c>
      <c r="Z488" s="55" t="s">
        <v>613</v>
      </c>
      <c r="AA488" s="55">
        <v>1</v>
      </c>
      <c r="AB488" s="55">
        <v>0</v>
      </c>
      <c r="AC488" s="55">
        <v>1</v>
      </c>
      <c r="AD488" s="55" t="s">
        <v>63</v>
      </c>
      <c r="AE488" s="55">
        <v>2</v>
      </c>
      <c r="AF488" s="55">
        <v>0</v>
      </c>
      <c r="AG488" s="55">
        <v>19</v>
      </c>
      <c r="AH488" s="55">
        <v>0</v>
      </c>
      <c r="AI488" s="55">
        <v>4</v>
      </c>
      <c r="AJ488" s="56">
        <v>4</v>
      </c>
      <c r="AK488" s="55">
        <v>234</v>
      </c>
      <c r="AL488" s="55">
        <v>128.5</v>
      </c>
      <c r="AM488" s="55">
        <v>257</v>
      </c>
      <c r="AN488" s="55">
        <v>1287</v>
      </c>
      <c r="AO488" s="55">
        <v>1287</v>
      </c>
      <c r="AQ488" s="55" t="s">
        <v>64</v>
      </c>
      <c r="AR488" s="55">
        <v>13</v>
      </c>
      <c r="AS488" s="55">
        <v>4</v>
      </c>
      <c r="AT488" s="55">
        <v>84.615384615384613</v>
      </c>
      <c r="AU488" s="55">
        <v>94.692300000000003</v>
      </c>
      <c r="AV488" s="55">
        <v>150</v>
      </c>
    </row>
    <row r="489" spans="1:48" x14ac:dyDescent="0.25">
      <c r="A489" s="55">
        <v>90267</v>
      </c>
      <c r="B489" s="68" t="str">
        <f>VLOOKUP(C489,'[2]SU List with Assignment Master'!$F$2:$G$128,2,FALSE)</f>
        <v>North 2</v>
      </c>
      <c r="C489" s="55" t="s">
        <v>78</v>
      </c>
      <c r="D489" s="55" t="s">
        <v>77</v>
      </c>
      <c r="E489" s="55" t="s">
        <v>202</v>
      </c>
      <c r="F489" s="55">
        <v>1</v>
      </c>
      <c r="G489" s="55">
        <v>0</v>
      </c>
      <c r="H489" s="55">
        <v>209</v>
      </c>
      <c r="I489" s="55">
        <v>0</v>
      </c>
      <c r="J489" s="56">
        <v>209</v>
      </c>
      <c r="K489" s="59">
        <v>209</v>
      </c>
      <c r="L489" s="55">
        <v>209</v>
      </c>
      <c r="M489" s="59">
        <v>209</v>
      </c>
      <c r="N489" s="55">
        <v>1060</v>
      </c>
      <c r="O489" s="55">
        <v>135.85</v>
      </c>
      <c r="P489" s="55">
        <v>0</v>
      </c>
      <c r="Q489" s="55">
        <v>0</v>
      </c>
      <c r="R489" s="55">
        <v>-135.85</v>
      </c>
      <c r="S489" s="55" t="s">
        <v>63</v>
      </c>
      <c r="T489" s="55" t="s">
        <v>64</v>
      </c>
      <c r="U489" s="55">
        <v>0</v>
      </c>
      <c r="V489" s="55">
        <v>1060</v>
      </c>
      <c r="W489" s="55">
        <v>1060</v>
      </c>
      <c r="X489" s="55">
        <v>0</v>
      </c>
      <c r="Y489" s="55" t="s">
        <v>64</v>
      </c>
      <c r="Z489" s="55" t="s">
        <v>611</v>
      </c>
      <c r="AA489" s="55">
        <v>1</v>
      </c>
      <c r="AB489" s="55">
        <v>0</v>
      </c>
      <c r="AC489" s="55">
        <v>1</v>
      </c>
      <c r="AD489" s="55" t="s">
        <v>63</v>
      </c>
      <c r="AE489" s="55">
        <v>1</v>
      </c>
      <c r="AF489" s="55">
        <v>0</v>
      </c>
      <c r="AG489" s="55">
        <v>17</v>
      </c>
      <c r="AH489" s="55">
        <v>0</v>
      </c>
      <c r="AI489" s="55">
        <v>0</v>
      </c>
      <c r="AJ489" s="56">
        <v>0</v>
      </c>
      <c r="AK489" s="55">
        <v>69</v>
      </c>
      <c r="AL489" s="55">
        <v>86</v>
      </c>
      <c r="AM489" s="55">
        <v>86</v>
      </c>
      <c r="AN489" s="55">
        <v>438</v>
      </c>
      <c r="AO489" s="55">
        <v>438</v>
      </c>
      <c r="AQ489" s="55" t="s">
        <v>64</v>
      </c>
      <c r="AR489" s="55">
        <v>2</v>
      </c>
      <c r="AS489" s="55">
        <v>0</v>
      </c>
      <c r="AT489" s="55">
        <v>50</v>
      </c>
      <c r="AU489" s="55">
        <v>104.5</v>
      </c>
      <c r="AV489" s="55">
        <v>0</v>
      </c>
    </row>
    <row r="490" spans="1:48" x14ac:dyDescent="0.25">
      <c r="A490" s="55">
        <v>70007</v>
      </c>
      <c r="B490" s="68" t="str">
        <f>VLOOKUP(C490,'[2]SU List with Assignment Master'!$F$2:$G$128,2,FALSE)</f>
        <v>South 4</v>
      </c>
      <c r="C490" s="55" t="s">
        <v>76</v>
      </c>
      <c r="D490" s="55" t="s">
        <v>75</v>
      </c>
      <c r="E490" s="55" t="s">
        <v>60</v>
      </c>
      <c r="F490" s="55">
        <v>8</v>
      </c>
      <c r="G490" s="55">
        <v>1944</v>
      </c>
      <c r="H490" s="55">
        <v>869</v>
      </c>
      <c r="I490" s="55">
        <v>77</v>
      </c>
      <c r="J490" s="56">
        <v>2890</v>
      </c>
      <c r="K490" s="59">
        <v>2813</v>
      </c>
      <c r="L490" s="55">
        <v>361.25</v>
      </c>
      <c r="M490" s="59">
        <v>351.6</v>
      </c>
      <c r="N490" s="55">
        <v>14784</v>
      </c>
      <c r="O490" s="55">
        <v>1878.5</v>
      </c>
      <c r="P490" s="55">
        <v>0</v>
      </c>
      <c r="Q490" s="55">
        <v>0</v>
      </c>
      <c r="R490" s="55">
        <v>57.8</v>
      </c>
      <c r="S490" s="55" t="s">
        <v>64</v>
      </c>
      <c r="T490" s="55" t="s">
        <v>63</v>
      </c>
      <c r="U490" s="55">
        <v>1936.3</v>
      </c>
      <c r="V490" s="55">
        <v>12847.7</v>
      </c>
      <c r="W490" s="55">
        <v>12847.7</v>
      </c>
      <c r="X490" s="55">
        <v>0</v>
      </c>
      <c r="Y490" s="55" t="s">
        <v>64</v>
      </c>
      <c r="Z490" s="55" t="s">
        <v>614</v>
      </c>
      <c r="AA490" s="55">
        <v>1</v>
      </c>
      <c r="AB490" s="55">
        <v>0</v>
      </c>
      <c r="AC490" s="55">
        <v>1</v>
      </c>
      <c r="AD490" s="55" t="s">
        <v>63</v>
      </c>
      <c r="AE490" s="55">
        <v>6</v>
      </c>
      <c r="AF490" s="55">
        <v>0</v>
      </c>
      <c r="AG490" s="55">
        <v>236</v>
      </c>
      <c r="AH490" s="55">
        <v>0</v>
      </c>
      <c r="AI490" s="55">
        <v>42</v>
      </c>
      <c r="AJ490" s="56">
        <v>42</v>
      </c>
      <c r="AK490" s="55">
        <v>382</v>
      </c>
      <c r="AL490" s="55">
        <v>110</v>
      </c>
      <c r="AM490" s="55">
        <v>660</v>
      </c>
      <c r="AN490" s="55">
        <v>3356</v>
      </c>
      <c r="AO490" s="55">
        <v>3356</v>
      </c>
      <c r="AP490" s="55">
        <v>2000</v>
      </c>
      <c r="AQ490" s="55" t="s">
        <v>64</v>
      </c>
      <c r="AR490" s="55">
        <v>8</v>
      </c>
      <c r="AS490" s="55">
        <v>7</v>
      </c>
      <c r="AT490" s="55">
        <v>100</v>
      </c>
      <c r="AU490" s="55">
        <v>361.25</v>
      </c>
      <c r="AV490" s="55">
        <v>277.71429999999998</v>
      </c>
    </row>
    <row r="491" spans="1:48" x14ac:dyDescent="0.25">
      <c r="A491" s="55">
        <v>70023</v>
      </c>
      <c r="B491" s="68" t="str">
        <f>VLOOKUP(C491,'[2]SU List with Assignment Master'!$F$2:$G$128,2,FALSE)</f>
        <v>South 4</v>
      </c>
      <c r="C491" s="55" t="s">
        <v>76</v>
      </c>
      <c r="D491" s="55" t="s">
        <v>75</v>
      </c>
      <c r="E491" s="55" t="s">
        <v>60</v>
      </c>
      <c r="F491" s="55">
        <v>15</v>
      </c>
      <c r="G491" s="55">
        <v>3540</v>
      </c>
      <c r="H491" s="55">
        <v>1226</v>
      </c>
      <c r="I491" s="55">
        <v>63</v>
      </c>
      <c r="J491" s="56">
        <v>4829</v>
      </c>
      <c r="K491" s="59">
        <v>4766</v>
      </c>
      <c r="L491" s="55">
        <v>321.93329999999997</v>
      </c>
      <c r="M491" s="59">
        <v>317.7</v>
      </c>
      <c r="N491" s="55">
        <v>24660</v>
      </c>
      <c r="O491" s="55">
        <v>3138.85</v>
      </c>
      <c r="P491" s="55">
        <v>0</v>
      </c>
      <c r="Q491" s="55">
        <v>0</v>
      </c>
      <c r="R491" s="55">
        <v>96.58</v>
      </c>
      <c r="S491" s="55" t="s">
        <v>64</v>
      </c>
      <c r="T491" s="55" t="s">
        <v>63</v>
      </c>
      <c r="U491" s="55">
        <v>3235.43</v>
      </c>
      <c r="V491" s="55">
        <v>21424.57</v>
      </c>
      <c r="W491" s="55">
        <v>21424.57</v>
      </c>
      <c r="X491" s="55">
        <v>0</v>
      </c>
      <c r="Y491" s="55" t="s">
        <v>64</v>
      </c>
      <c r="Z491" s="55" t="s">
        <v>615</v>
      </c>
      <c r="AA491" s="55">
        <v>1</v>
      </c>
      <c r="AB491" s="55">
        <v>0</v>
      </c>
      <c r="AC491" s="55">
        <v>1</v>
      </c>
      <c r="AD491" s="55" t="s">
        <v>63</v>
      </c>
      <c r="AE491" s="55">
        <v>15</v>
      </c>
      <c r="AF491" s="55">
        <v>0</v>
      </c>
      <c r="AG491" s="55">
        <v>183</v>
      </c>
      <c r="AH491" s="55">
        <v>0</v>
      </c>
      <c r="AI491" s="55">
        <v>60</v>
      </c>
      <c r="AJ491" s="56">
        <v>60</v>
      </c>
      <c r="AK491" s="55">
        <v>1393</v>
      </c>
      <c r="AL491" s="55">
        <v>109.0667</v>
      </c>
      <c r="AM491" s="55">
        <v>1636</v>
      </c>
      <c r="AN491" s="55">
        <v>8358</v>
      </c>
      <c r="AO491" s="55">
        <v>8358</v>
      </c>
      <c r="AQ491" s="55" t="s">
        <v>64</v>
      </c>
      <c r="AR491" s="55">
        <v>15</v>
      </c>
      <c r="AS491" s="55">
        <v>0</v>
      </c>
      <c r="AT491" s="55">
        <v>100</v>
      </c>
      <c r="AU491" s="55">
        <v>321.93329999999997</v>
      </c>
      <c r="AV491" s="55">
        <v>0</v>
      </c>
    </row>
    <row r="492" spans="1:48" x14ac:dyDescent="0.25">
      <c r="A492" s="55">
        <v>70029</v>
      </c>
      <c r="B492" s="68" t="str">
        <f>VLOOKUP(C492,'[2]SU List with Assignment Master'!$F$2:$G$128,2,FALSE)</f>
        <v>South 4</v>
      </c>
      <c r="C492" s="55" t="s">
        <v>76</v>
      </c>
      <c r="D492" s="55" t="s">
        <v>75</v>
      </c>
      <c r="E492" s="55" t="s">
        <v>22</v>
      </c>
      <c r="F492" s="55">
        <v>9</v>
      </c>
      <c r="G492" s="55">
        <v>1656</v>
      </c>
      <c r="H492" s="55">
        <v>781</v>
      </c>
      <c r="I492" s="55">
        <v>39</v>
      </c>
      <c r="J492" s="56">
        <v>2476</v>
      </c>
      <c r="K492" s="59">
        <v>2437</v>
      </c>
      <c r="L492" s="55">
        <v>275.11110000000002</v>
      </c>
      <c r="M492" s="59">
        <v>270.8</v>
      </c>
      <c r="N492" s="55">
        <v>12707</v>
      </c>
      <c r="O492" s="55">
        <v>1609.4</v>
      </c>
      <c r="P492" s="55">
        <v>0</v>
      </c>
      <c r="Q492" s="55">
        <v>0</v>
      </c>
      <c r="R492" s="55">
        <v>0</v>
      </c>
      <c r="S492" s="55" t="s">
        <v>64</v>
      </c>
      <c r="T492" s="55" t="s">
        <v>64</v>
      </c>
      <c r="U492" s="55">
        <v>1609.4</v>
      </c>
      <c r="V492" s="55">
        <v>11097.6</v>
      </c>
      <c r="W492" s="55">
        <v>11097.6</v>
      </c>
      <c r="X492" s="55">
        <v>0</v>
      </c>
      <c r="Y492" s="55" t="s">
        <v>64</v>
      </c>
      <c r="Z492" s="55" t="s">
        <v>616</v>
      </c>
      <c r="AA492" s="55">
        <v>1</v>
      </c>
      <c r="AB492" s="55">
        <v>0</v>
      </c>
      <c r="AC492" s="55">
        <v>1</v>
      </c>
      <c r="AD492" s="55" t="s">
        <v>63</v>
      </c>
      <c r="AE492" s="55">
        <v>8</v>
      </c>
      <c r="AF492" s="55">
        <v>0</v>
      </c>
      <c r="AG492" s="55">
        <v>203</v>
      </c>
      <c r="AH492" s="55">
        <v>0</v>
      </c>
      <c r="AI492" s="55">
        <v>24</v>
      </c>
      <c r="AJ492" s="56">
        <v>24</v>
      </c>
      <c r="AK492" s="55">
        <v>619</v>
      </c>
      <c r="AL492" s="55">
        <v>105.75</v>
      </c>
      <c r="AM492" s="55">
        <v>846</v>
      </c>
      <c r="AN492" s="55">
        <v>4307</v>
      </c>
      <c r="AO492" s="55">
        <v>4307</v>
      </c>
      <c r="AQ492" s="55" t="s">
        <v>64</v>
      </c>
      <c r="AR492" s="55">
        <v>10</v>
      </c>
      <c r="AS492" s="55">
        <v>10</v>
      </c>
      <c r="AT492" s="55">
        <v>90</v>
      </c>
      <c r="AU492" s="55">
        <v>247.6</v>
      </c>
      <c r="AV492" s="55">
        <v>165.6</v>
      </c>
    </row>
    <row r="493" spans="1:48" x14ac:dyDescent="0.25">
      <c r="A493" s="55">
        <v>70032</v>
      </c>
      <c r="B493" s="68" t="str">
        <f>VLOOKUP(C493,'[2]SU List with Assignment Master'!$F$2:$G$128,2,FALSE)</f>
        <v>South 4</v>
      </c>
      <c r="C493" s="55" t="s">
        <v>76</v>
      </c>
      <c r="D493" s="55" t="s">
        <v>75</v>
      </c>
      <c r="E493" s="55" t="s">
        <v>60</v>
      </c>
      <c r="F493" s="55">
        <v>0</v>
      </c>
      <c r="G493" s="55">
        <v>0</v>
      </c>
      <c r="H493" s="55">
        <v>0</v>
      </c>
      <c r="I493" s="55">
        <v>0</v>
      </c>
      <c r="J493" s="56">
        <v>0</v>
      </c>
      <c r="K493" s="59">
        <v>0</v>
      </c>
      <c r="L493" s="55">
        <v>0</v>
      </c>
      <c r="M493" s="59" t="e">
        <v>#DIV/0!</v>
      </c>
      <c r="N493" s="55">
        <v>0</v>
      </c>
      <c r="O493" s="55">
        <v>0</v>
      </c>
      <c r="P493" s="55">
        <v>0</v>
      </c>
      <c r="Q493" s="55">
        <v>0</v>
      </c>
      <c r="R493" s="55">
        <v>0</v>
      </c>
      <c r="S493" s="55" t="s">
        <v>64</v>
      </c>
      <c r="T493" s="55" t="s">
        <v>64</v>
      </c>
      <c r="U493" s="55">
        <v>0</v>
      </c>
      <c r="V493" s="55">
        <v>0</v>
      </c>
      <c r="W493" s="55">
        <v>0</v>
      </c>
      <c r="X493" s="55">
        <v>0</v>
      </c>
      <c r="Y493" s="55" t="s">
        <v>64</v>
      </c>
      <c r="Z493" s="55" t="s">
        <v>617</v>
      </c>
      <c r="AA493" s="55">
        <v>0</v>
      </c>
      <c r="AB493" s="55">
        <v>1</v>
      </c>
      <c r="AC493" s="55">
        <v>1</v>
      </c>
      <c r="AD493" s="55" t="s">
        <v>63</v>
      </c>
      <c r="AE493" s="55">
        <v>0</v>
      </c>
      <c r="AF493" s="55">
        <v>0</v>
      </c>
      <c r="AG493" s="55">
        <v>0</v>
      </c>
      <c r="AH493" s="55">
        <v>0</v>
      </c>
      <c r="AI493" s="55">
        <v>0</v>
      </c>
      <c r="AJ493" s="56">
        <v>0</v>
      </c>
      <c r="AK493" s="55">
        <v>0</v>
      </c>
      <c r="AL493" s="55">
        <v>0</v>
      </c>
      <c r="AM493" s="55">
        <v>0</v>
      </c>
      <c r="AN493" s="55">
        <v>0</v>
      </c>
      <c r="AO493" s="55">
        <v>0</v>
      </c>
      <c r="AQ493" s="55" t="s">
        <v>64</v>
      </c>
      <c r="AR493" s="55">
        <v>4</v>
      </c>
      <c r="AS493" s="55">
        <v>0</v>
      </c>
      <c r="AT493" s="55">
        <v>0</v>
      </c>
      <c r="AU493" s="55">
        <v>0</v>
      </c>
      <c r="AV493" s="55">
        <v>0</v>
      </c>
    </row>
    <row r="494" spans="1:48" x14ac:dyDescent="0.25">
      <c r="A494" s="55">
        <v>70033</v>
      </c>
      <c r="B494" s="68" t="str">
        <f>VLOOKUP(C494,'[2]SU List with Assignment Master'!$F$2:$G$128,2,FALSE)</f>
        <v>South 4</v>
      </c>
      <c r="C494" s="55" t="s">
        <v>76</v>
      </c>
      <c r="D494" s="55" t="s">
        <v>75</v>
      </c>
      <c r="E494" s="55" t="s">
        <v>22</v>
      </c>
      <c r="F494" s="55">
        <v>7</v>
      </c>
      <c r="G494" s="55">
        <v>216</v>
      </c>
      <c r="H494" s="55">
        <v>630</v>
      </c>
      <c r="I494" s="55">
        <v>11</v>
      </c>
      <c r="J494" s="56">
        <v>857</v>
      </c>
      <c r="K494" s="59">
        <v>846</v>
      </c>
      <c r="L494" s="55">
        <v>122.4286</v>
      </c>
      <c r="M494" s="59">
        <v>120.9</v>
      </c>
      <c r="N494" s="55">
        <v>4387</v>
      </c>
      <c r="O494" s="55">
        <v>557.04999999999995</v>
      </c>
      <c r="P494" s="55">
        <v>0</v>
      </c>
      <c r="Q494" s="55">
        <v>0</v>
      </c>
      <c r="R494" s="55">
        <v>0</v>
      </c>
      <c r="S494" s="55" t="s">
        <v>64</v>
      </c>
      <c r="T494" s="55" t="s">
        <v>64</v>
      </c>
      <c r="U494" s="55">
        <v>557.04999999999995</v>
      </c>
      <c r="V494" s="55">
        <v>3829.95</v>
      </c>
      <c r="W494" s="55">
        <v>3829.95</v>
      </c>
      <c r="X494" s="55">
        <v>0</v>
      </c>
      <c r="Y494" s="55" t="s">
        <v>64</v>
      </c>
      <c r="Z494" s="55" t="s">
        <v>618</v>
      </c>
      <c r="AA494" s="55">
        <v>1</v>
      </c>
      <c r="AB494" s="55">
        <v>0</v>
      </c>
      <c r="AC494" s="55">
        <v>1</v>
      </c>
      <c r="AD494" s="55" t="s">
        <v>63</v>
      </c>
      <c r="AE494" s="55">
        <v>5</v>
      </c>
      <c r="AF494" s="55">
        <v>0</v>
      </c>
      <c r="AG494" s="55">
        <v>91</v>
      </c>
      <c r="AH494" s="55">
        <v>0</v>
      </c>
      <c r="AI494" s="55">
        <v>11</v>
      </c>
      <c r="AJ494" s="56">
        <v>11</v>
      </c>
      <c r="AK494" s="55">
        <v>102</v>
      </c>
      <c r="AL494" s="55">
        <v>40.799999999999997</v>
      </c>
      <c r="AM494" s="55">
        <v>204</v>
      </c>
      <c r="AN494" s="55">
        <v>1036</v>
      </c>
      <c r="AO494" s="55">
        <v>1036</v>
      </c>
      <c r="AP494" s="55">
        <v>0</v>
      </c>
      <c r="AQ494" s="55" t="s">
        <v>64</v>
      </c>
      <c r="AR494" s="55">
        <v>8</v>
      </c>
      <c r="AS494" s="55">
        <v>0</v>
      </c>
      <c r="AT494" s="55">
        <v>87.5</v>
      </c>
      <c r="AU494" s="55">
        <v>107.125</v>
      </c>
      <c r="AV494" s="55">
        <v>0</v>
      </c>
    </row>
    <row r="495" spans="1:48" x14ac:dyDescent="0.25">
      <c r="A495" s="55">
        <v>70040</v>
      </c>
      <c r="B495" s="68" t="str">
        <f>VLOOKUP(C495,'[2]SU List with Assignment Master'!$F$2:$G$128,2,FALSE)</f>
        <v>South 4</v>
      </c>
      <c r="C495" s="55" t="s">
        <v>76</v>
      </c>
      <c r="D495" s="55" t="s">
        <v>75</v>
      </c>
      <c r="E495" s="55" t="s">
        <v>19</v>
      </c>
      <c r="F495" s="55">
        <v>5</v>
      </c>
      <c r="G495" s="55">
        <v>2724</v>
      </c>
      <c r="H495" s="55">
        <v>264</v>
      </c>
      <c r="I495" s="55">
        <v>39</v>
      </c>
      <c r="J495" s="56">
        <v>3027</v>
      </c>
      <c r="K495" s="59">
        <v>2988</v>
      </c>
      <c r="L495" s="55">
        <v>605.4</v>
      </c>
      <c r="M495" s="59">
        <v>597.6</v>
      </c>
      <c r="N495" s="55">
        <v>15442</v>
      </c>
      <c r="O495" s="55">
        <v>1967.55</v>
      </c>
      <c r="P495" s="55">
        <v>0</v>
      </c>
      <c r="Q495" s="55">
        <v>0</v>
      </c>
      <c r="R495" s="55">
        <v>60.54</v>
      </c>
      <c r="S495" s="55" t="s">
        <v>64</v>
      </c>
      <c r="T495" s="55" t="s">
        <v>63</v>
      </c>
      <c r="U495" s="55">
        <v>2028.09</v>
      </c>
      <c r="V495" s="55">
        <v>13413.91</v>
      </c>
      <c r="W495" s="55">
        <v>13413.91</v>
      </c>
      <c r="X495" s="55">
        <v>0</v>
      </c>
      <c r="Y495" s="55" t="s">
        <v>64</v>
      </c>
      <c r="Z495" s="55" t="s">
        <v>619</v>
      </c>
      <c r="AA495" s="55">
        <v>1</v>
      </c>
      <c r="AB495" s="55">
        <v>0</v>
      </c>
      <c r="AC495" s="55">
        <v>1</v>
      </c>
      <c r="AD495" s="55" t="s">
        <v>63</v>
      </c>
      <c r="AE495" s="55">
        <v>4</v>
      </c>
      <c r="AF495" s="55">
        <v>0</v>
      </c>
      <c r="AG495" s="55">
        <v>144</v>
      </c>
      <c r="AH495" s="55">
        <v>0</v>
      </c>
      <c r="AI495" s="55">
        <v>4</v>
      </c>
      <c r="AJ495" s="56">
        <v>4</v>
      </c>
      <c r="AK495" s="55">
        <v>654</v>
      </c>
      <c r="AL495" s="55">
        <v>200.5</v>
      </c>
      <c r="AM495" s="55">
        <v>802</v>
      </c>
      <c r="AN495" s="55">
        <v>4089</v>
      </c>
      <c r="AO495" s="55">
        <v>4089</v>
      </c>
      <c r="AQ495" s="55" t="s">
        <v>64</v>
      </c>
      <c r="AR495" s="55">
        <v>10</v>
      </c>
      <c r="AS495" s="55">
        <v>5</v>
      </c>
      <c r="AT495" s="55">
        <v>50</v>
      </c>
      <c r="AU495" s="55">
        <v>302.7</v>
      </c>
      <c r="AV495" s="55">
        <v>544.79999999999995</v>
      </c>
    </row>
    <row r="496" spans="1:48" x14ac:dyDescent="0.25">
      <c r="A496" s="55">
        <v>70041</v>
      </c>
      <c r="B496" s="68" t="str">
        <f>VLOOKUP(C496,'[2]SU List with Assignment Master'!$F$2:$G$128,2,FALSE)</f>
        <v>South 4</v>
      </c>
      <c r="C496" s="55" t="s">
        <v>76</v>
      </c>
      <c r="D496" s="55" t="s">
        <v>75</v>
      </c>
      <c r="E496" s="55" t="s">
        <v>60</v>
      </c>
      <c r="F496" s="55">
        <v>8</v>
      </c>
      <c r="G496" s="55">
        <v>3456</v>
      </c>
      <c r="H496" s="55">
        <v>1079</v>
      </c>
      <c r="I496" s="55">
        <v>71</v>
      </c>
      <c r="J496" s="56">
        <v>4606</v>
      </c>
      <c r="K496" s="59">
        <v>4535</v>
      </c>
      <c r="L496" s="55">
        <v>575.75</v>
      </c>
      <c r="M496" s="59">
        <v>566.9</v>
      </c>
      <c r="N496" s="55">
        <v>23449</v>
      </c>
      <c r="O496" s="55">
        <v>2993.9</v>
      </c>
      <c r="P496" s="55">
        <v>0</v>
      </c>
      <c r="Q496" s="55">
        <v>0</v>
      </c>
      <c r="R496" s="55">
        <v>92.12</v>
      </c>
      <c r="S496" s="55" t="s">
        <v>64</v>
      </c>
      <c r="T496" s="55" t="s">
        <v>63</v>
      </c>
      <c r="U496" s="55">
        <v>3086.02</v>
      </c>
      <c r="V496" s="55">
        <v>20362.98</v>
      </c>
      <c r="W496" s="55">
        <v>20362.98</v>
      </c>
      <c r="X496" s="55">
        <v>0</v>
      </c>
      <c r="Y496" s="55" t="s">
        <v>64</v>
      </c>
      <c r="Z496" s="55" t="s">
        <v>620</v>
      </c>
      <c r="AA496" s="55">
        <v>1</v>
      </c>
      <c r="AB496" s="55">
        <v>0</v>
      </c>
      <c r="AC496" s="55">
        <v>1</v>
      </c>
      <c r="AD496" s="55" t="s">
        <v>63</v>
      </c>
      <c r="AE496" s="55">
        <v>7</v>
      </c>
      <c r="AF496" s="55">
        <v>0</v>
      </c>
      <c r="AG496" s="55">
        <v>167</v>
      </c>
      <c r="AH496" s="55">
        <v>0</v>
      </c>
      <c r="AI496" s="55">
        <v>2</v>
      </c>
      <c r="AJ496" s="56">
        <v>2</v>
      </c>
      <c r="AK496" s="55">
        <v>1729</v>
      </c>
      <c r="AL496" s="55">
        <v>271.1429</v>
      </c>
      <c r="AM496" s="55">
        <v>1898</v>
      </c>
      <c r="AN496" s="55">
        <v>9692</v>
      </c>
      <c r="AO496" s="55">
        <v>9692</v>
      </c>
      <c r="AQ496" s="55" t="s">
        <v>64</v>
      </c>
      <c r="AR496" s="55">
        <v>11</v>
      </c>
      <c r="AS496" s="55">
        <v>7</v>
      </c>
      <c r="AT496" s="55">
        <v>72.727272727272734</v>
      </c>
      <c r="AU496" s="55">
        <v>418.72730000000001</v>
      </c>
      <c r="AV496" s="55">
        <v>493.71429999999998</v>
      </c>
    </row>
    <row r="497" spans="1:48" x14ac:dyDescent="0.25">
      <c r="A497" s="55">
        <v>70042</v>
      </c>
      <c r="B497" s="68" t="str">
        <f>VLOOKUP(C497,'[2]SU List with Assignment Master'!$F$2:$G$128,2,FALSE)</f>
        <v>South 4</v>
      </c>
      <c r="C497" s="55" t="s">
        <v>76</v>
      </c>
      <c r="D497" s="55" t="s">
        <v>75</v>
      </c>
      <c r="E497" s="55" t="s">
        <v>60</v>
      </c>
      <c r="F497" s="55">
        <v>0</v>
      </c>
      <c r="G497" s="55">
        <v>0</v>
      </c>
      <c r="H497" s="55">
        <v>0</v>
      </c>
      <c r="I497" s="55">
        <v>0</v>
      </c>
      <c r="J497" s="56">
        <v>0</v>
      </c>
      <c r="K497" s="59">
        <v>0</v>
      </c>
      <c r="L497" s="55">
        <v>0</v>
      </c>
      <c r="M497" s="59" t="e">
        <v>#DIV/0!</v>
      </c>
      <c r="N497" s="55">
        <v>0</v>
      </c>
      <c r="O497" s="55">
        <v>0</v>
      </c>
      <c r="P497" s="55">
        <v>0</v>
      </c>
      <c r="Q497" s="55">
        <v>0</v>
      </c>
      <c r="R497" s="55">
        <v>0</v>
      </c>
      <c r="S497" s="55" t="s">
        <v>64</v>
      </c>
      <c r="T497" s="55" t="s">
        <v>63</v>
      </c>
      <c r="U497" s="55">
        <v>0</v>
      </c>
      <c r="V497" s="55">
        <v>0</v>
      </c>
      <c r="W497" s="55">
        <v>0</v>
      </c>
      <c r="X497" s="55">
        <v>0</v>
      </c>
      <c r="Y497" s="55" t="s">
        <v>64</v>
      </c>
      <c r="Z497" s="55" t="s">
        <v>621</v>
      </c>
      <c r="AA497" s="55">
        <v>0</v>
      </c>
      <c r="AB497" s="55">
        <v>1</v>
      </c>
      <c r="AC497" s="55">
        <v>1</v>
      </c>
      <c r="AD497" s="55" t="s">
        <v>63</v>
      </c>
      <c r="AE497" s="55">
        <v>0</v>
      </c>
      <c r="AF497" s="55">
        <v>0</v>
      </c>
      <c r="AG497" s="55">
        <v>0</v>
      </c>
      <c r="AH497" s="55">
        <v>0</v>
      </c>
      <c r="AI497" s="55">
        <v>0</v>
      </c>
      <c r="AJ497" s="56">
        <v>0</v>
      </c>
      <c r="AK497" s="55">
        <v>0</v>
      </c>
      <c r="AL497" s="55">
        <v>0</v>
      </c>
      <c r="AM497" s="55">
        <v>0</v>
      </c>
      <c r="AN497" s="55">
        <v>0</v>
      </c>
      <c r="AO497" s="55">
        <v>0</v>
      </c>
      <c r="AQ497" s="55" t="s">
        <v>64</v>
      </c>
      <c r="AR497" s="55">
        <v>7</v>
      </c>
      <c r="AS497" s="55">
        <v>0</v>
      </c>
      <c r="AT497" s="55">
        <v>0</v>
      </c>
      <c r="AU497" s="55">
        <v>0</v>
      </c>
      <c r="AV497" s="55">
        <v>0</v>
      </c>
    </row>
    <row r="498" spans="1:48" x14ac:dyDescent="0.25">
      <c r="A498" s="55">
        <v>70043</v>
      </c>
      <c r="B498" s="68" t="str">
        <f>VLOOKUP(C498,'[2]SU List with Assignment Master'!$F$2:$G$128,2,FALSE)</f>
        <v>South 4</v>
      </c>
      <c r="C498" s="55" t="s">
        <v>76</v>
      </c>
      <c r="D498" s="55" t="s">
        <v>75</v>
      </c>
      <c r="E498" s="55" t="s">
        <v>60</v>
      </c>
      <c r="F498" s="55">
        <v>19</v>
      </c>
      <c r="G498" s="55">
        <v>4488</v>
      </c>
      <c r="H498" s="55">
        <v>691</v>
      </c>
      <c r="I498" s="55">
        <v>29</v>
      </c>
      <c r="J498" s="56">
        <v>5208</v>
      </c>
      <c r="K498" s="59">
        <v>5179</v>
      </c>
      <c r="L498" s="55">
        <v>274.1053</v>
      </c>
      <c r="M498" s="59">
        <v>272.60000000000002</v>
      </c>
      <c r="N498" s="55">
        <v>26581</v>
      </c>
      <c r="O498" s="55">
        <v>3385.2</v>
      </c>
      <c r="P498" s="55">
        <v>0</v>
      </c>
      <c r="Q498" s="55">
        <v>0</v>
      </c>
      <c r="R498" s="55">
        <v>104.16</v>
      </c>
      <c r="S498" s="55" t="s">
        <v>64</v>
      </c>
      <c r="T498" s="55" t="s">
        <v>63</v>
      </c>
      <c r="U498" s="55">
        <v>3489.36</v>
      </c>
      <c r="V498" s="55">
        <v>23091.64</v>
      </c>
      <c r="W498" s="55">
        <v>23091.64</v>
      </c>
      <c r="X498" s="55">
        <v>0</v>
      </c>
      <c r="Y498" s="55" t="s">
        <v>64</v>
      </c>
      <c r="Z498" s="55" t="s">
        <v>622</v>
      </c>
      <c r="AA498" s="55">
        <v>1</v>
      </c>
      <c r="AB498" s="55">
        <v>0</v>
      </c>
      <c r="AC498" s="55">
        <v>1</v>
      </c>
      <c r="AD498" s="55" t="s">
        <v>63</v>
      </c>
      <c r="AE498" s="55">
        <v>12</v>
      </c>
      <c r="AF498" s="55">
        <v>0</v>
      </c>
      <c r="AG498" s="55">
        <v>258</v>
      </c>
      <c r="AH498" s="55">
        <v>0</v>
      </c>
      <c r="AI498" s="55">
        <v>20</v>
      </c>
      <c r="AJ498" s="56">
        <v>20</v>
      </c>
      <c r="AK498" s="55">
        <v>1304</v>
      </c>
      <c r="AL498" s="55">
        <v>131.83330000000001</v>
      </c>
      <c r="AM498" s="55">
        <v>1582</v>
      </c>
      <c r="AN498" s="55">
        <v>8066</v>
      </c>
      <c r="AO498" s="55">
        <v>8066</v>
      </c>
      <c r="AQ498" s="55" t="s">
        <v>64</v>
      </c>
      <c r="AR498" s="55">
        <v>20</v>
      </c>
      <c r="AS498" s="55">
        <v>16</v>
      </c>
      <c r="AT498" s="55">
        <v>95</v>
      </c>
      <c r="AU498" s="55">
        <v>260.39999999999998</v>
      </c>
      <c r="AV498" s="55">
        <v>280.5</v>
      </c>
    </row>
    <row r="499" spans="1:48" x14ac:dyDescent="0.25">
      <c r="A499" s="55">
        <v>70047</v>
      </c>
      <c r="B499" s="68" t="str">
        <f>VLOOKUP(C499,'[2]SU List with Assignment Master'!$F$2:$G$128,2,FALSE)</f>
        <v>South 4</v>
      </c>
      <c r="C499" s="55" t="s">
        <v>76</v>
      </c>
      <c r="D499" s="55" t="s">
        <v>75</v>
      </c>
      <c r="E499" s="55" t="s">
        <v>60</v>
      </c>
      <c r="F499" s="55">
        <v>8</v>
      </c>
      <c r="G499" s="55">
        <v>1404</v>
      </c>
      <c r="H499" s="55">
        <v>1114</v>
      </c>
      <c r="I499" s="55">
        <v>2</v>
      </c>
      <c r="J499" s="56">
        <v>2520</v>
      </c>
      <c r="K499" s="59">
        <v>2518</v>
      </c>
      <c r="L499" s="55">
        <v>315</v>
      </c>
      <c r="M499" s="59">
        <v>314.8</v>
      </c>
      <c r="N499" s="55">
        <v>12878</v>
      </c>
      <c r="O499" s="55">
        <v>1638</v>
      </c>
      <c r="P499" s="55">
        <v>0</v>
      </c>
      <c r="Q499" s="55">
        <v>0</v>
      </c>
      <c r="R499" s="55">
        <v>50.4</v>
      </c>
      <c r="S499" s="55" t="s">
        <v>64</v>
      </c>
      <c r="T499" s="55" t="s">
        <v>63</v>
      </c>
      <c r="U499" s="55">
        <v>1688.4</v>
      </c>
      <c r="V499" s="55">
        <v>11189.6</v>
      </c>
      <c r="W499" s="55">
        <v>11189.6</v>
      </c>
      <c r="X499" s="55">
        <v>0</v>
      </c>
      <c r="Y499" s="55" t="s">
        <v>64</v>
      </c>
      <c r="Z499" s="55" t="s">
        <v>623</v>
      </c>
      <c r="AA499" s="55">
        <v>1</v>
      </c>
      <c r="AB499" s="55">
        <v>0</v>
      </c>
      <c r="AC499" s="55">
        <v>1</v>
      </c>
      <c r="AD499" s="55" t="s">
        <v>63</v>
      </c>
      <c r="AE499" s="55">
        <v>6</v>
      </c>
      <c r="AF499" s="55">
        <v>0</v>
      </c>
      <c r="AG499" s="55">
        <v>22</v>
      </c>
      <c r="AH499" s="55">
        <v>0</v>
      </c>
      <c r="AI499" s="55">
        <v>2</v>
      </c>
      <c r="AJ499" s="56">
        <v>2</v>
      </c>
      <c r="AK499" s="55">
        <v>395</v>
      </c>
      <c r="AL499" s="55">
        <v>69.833299999999994</v>
      </c>
      <c r="AM499" s="55">
        <v>419</v>
      </c>
      <c r="AN499" s="55">
        <v>2136</v>
      </c>
      <c r="AO499" s="55">
        <v>2136</v>
      </c>
      <c r="AQ499" s="55" t="s">
        <v>64</v>
      </c>
      <c r="AR499" s="55">
        <v>13</v>
      </c>
      <c r="AS499" s="55">
        <v>8</v>
      </c>
      <c r="AT499" s="55">
        <v>61.53846153846154</v>
      </c>
      <c r="AU499" s="55">
        <v>193.84620000000001</v>
      </c>
      <c r="AV499" s="55">
        <v>175.5</v>
      </c>
    </row>
    <row r="500" spans="1:48" x14ac:dyDescent="0.25">
      <c r="A500" s="55">
        <v>70048</v>
      </c>
      <c r="B500" s="68" t="str">
        <f>VLOOKUP(C500,'[2]SU List with Assignment Master'!$F$2:$G$128,2,FALSE)</f>
        <v>South 4</v>
      </c>
      <c r="C500" s="55" t="s">
        <v>76</v>
      </c>
      <c r="D500" s="55" t="s">
        <v>75</v>
      </c>
      <c r="E500" s="55" t="s">
        <v>60</v>
      </c>
      <c r="F500" s="55">
        <v>9</v>
      </c>
      <c r="G500" s="55">
        <v>1740</v>
      </c>
      <c r="H500" s="55">
        <v>633</v>
      </c>
      <c r="I500" s="55">
        <v>15</v>
      </c>
      <c r="J500" s="56">
        <v>2388</v>
      </c>
      <c r="K500" s="59">
        <v>2373</v>
      </c>
      <c r="L500" s="55">
        <v>265.33330000000001</v>
      </c>
      <c r="M500" s="59">
        <v>263.7</v>
      </c>
      <c r="N500" s="55">
        <v>12254</v>
      </c>
      <c r="O500" s="55">
        <v>1552.2</v>
      </c>
      <c r="P500" s="55">
        <v>0</v>
      </c>
      <c r="Q500" s="55">
        <v>0</v>
      </c>
      <c r="R500" s="55">
        <v>0</v>
      </c>
      <c r="S500" s="55" t="s">
        <v>64</v>
      </c>
      <c r="T500" s="55" t="s">
        <v>64</v>
      </c>
      <c r="U500" s="55">
        <v>1552.2</v>
      </c>
      <c r="V500" s="55">
        <v>10701.8</v>
      </c>
      <c r="W500" s="55">
        <v>10701.8</v>
      </c>
      <c r="X500" s="55">
        <v>0</v>
      </c>
      <c r="Y500" s="55" t="s">
        <v>64</v>
      </c>
      <c r="Z500" s="55" t="s">
        <v>624</v>
      </c>
      <c r="AA500" s="55">
        <v>1</v>
      </c>
      <c r="AB500" s="55">
        <v>0</v>
      </c>
      <c r="AC500" s="55">
        <v>1</v>
      </c>
      <c r="AD500" s="55" t="s">
        <v>63</v>
      </c>
      <c r="AE500" s="55">
        <v>8</v>
      </c>
      <c r="AF500" s="55">
        <v>0</v>
      </c>
      <c r="AG500" s="55">
        <v>104</v>
      </c>
      <c r="AH500" s="55">
        <v>0</v>
      </c>
      <c r="AI500" s="55">
        <v>5</v>
      </c>
      <c r="AJ500" s="56">
        <v>5</v>
      </c>
      <c r="AK500" s="55">
        <v>810</v>
      </c>
      <c r="AL500" s="55">
        <v>114.875</v>
      </c>
      <c r="AM500" s="55">
        <v>919</v>
      </c>
      <c r="AN500" s="55">
        <v>4674</v>
      </c>
      <c r="AO500" s="55">
        <v>4674</v>
      </c>
      <c r="AP500" s="55">
        <v>1500</v>
      </c>
      <c r="AQ500" s="55" t="s">
        <v>64</v>
      </c>
      <c r="AR500" s="55">
        <v>12</v>
      </c>
      <c r="AS500" s="55">
        <v>12</v>
      </c>
      <c r="AT500" s="55">
        <v>75</v>
      </c>
      <c r="AU500" s="55">
        <v>199</v>
      </c>
      <c r="AV500" s="55">
        <v>145</v>
      </c>
    </row>
    <row r="501" spans="1:48" x14ac:dyDescent="0.25">
      <c r="A501" s="55">
        <v>70049</v>
      </c>
      <c r="B501" s="68" t="str">
        <f>VLOOKUP(C501,'[2]SU List with Assignment Master'!$F$2:$G$128,2,FALSE)</f>
        <v>South 4</v>
      </c>
      <c r="C501" s="55" t="s">
        <v>76</v>
      </c>
      <c r="D501" s="55" t="s">
        <v>75</v>
      </c>
      <c r="E501" s="55" t="s">
        <v>60</v>
      </c>
      <c r="F501" s="55">
        <v>12</v>
      </c>
      <c r="G501" s="55">
        <v>2208</v>
      </c>
      <c r="H501" s="55">
        <v>1063</v>
      </c>
      <c r="I501" s="55">
        <v>67</v>
      </c>
      <c r="J501" s="56">
        <v>3338</v>
      </c>
      <c r="K501" s="59">
        <v>3271</v>
      </c>
      <c r="L501" s="55">
        <v>278.16669999999999</v>
      </c>
      <c r="M501" s="59">
        <v>272.60000000000002</v>
      </c>
      <c r="N501" s="55">
        <v>17131</v>
      </c>
      <c r="O501" s="55">
        <v>2169.6999999999998</v>
      </c>
      <c r="P501" s="55">
        <v>0</v>
      </c>
      <c r="Q501" s="55">
        <v>0</v>
      </c>
      <c r="R501" s="55">
        <v>66.760000000000005</v>
      </c>
      <c r="S501" s="55" t="s">
        <v>64</v>
      </c>
      <c r="T501" s="55" t="s">
        <v>63</v>
      </c>
      <c r="U501" s="55">
        <v>2236.46</v>
      </c>
      <c r="V501" s="55">
        <v>14894.54</v>
      </c>
      <c r="W501" s="55">
        <v>14894.54</v>
      </c>
      <c r="X501" s="55">
        <v>0</v>
      </c>
      <c r="Y501" s="55" t="s">
        <v>64</v>
      </c>
      <c r="Z501" s="55" t="s">
        <v>625</v>
      </c>
      <c r="AA501" s="55">
        <v>1</v>
      </c>
      <c r="AB501" s="55">
        <v>0</v>
      </c>
      <c r="AC501" s="55">
        <v>1</v>
      </c>
      <c r="AD501" s="55" t="s">
        <v>63</v>
      </c>
      <c r="AE501" s="55">
        <v>9</v>
      </c>
      <c r="AF501" s="55">
        <v>0</v>
      </c>
      <c r="AG501" s="55">
        <v>245</v>
      </c>
      <c r="AH501" s="55">
        <v>0</v>
      </c>
      <c r="AI501" s="55">
        <v>59</v>
      </c>
      <c r="AJ501" s="56">
        <v>59</v>
      </c>
      <c r="AK501" s="55">
        <v>1601</v>
      </c>
      <c r="AL501" s="55">
        <v>211.66669999999999</v>
      </c>
      <c r="AM501" s="55">
        <v>1905</v>
      </c>
      <c r="AN501" s="55">
        <v>9783</v>
      </c>
      <c r="AO501" s="55">
        <v>9783</v>
      </c>
      <c r="AQ501" s="55" t="s">
        <v>64</v>
      </c>
      <c r="AR501" s="55">
        <v>13</v>
      </c>
      <c r="AS501" s="55">
        <v>12</v>
      </c>
      <c r="AT501" s="55">
        <v>92.307692307692307</v>
      </c>
      <c r="AU501" s="55">
        <v>256.76920000000001</v>
      </c>
      <c r="AV501" s="55">
        <v>184</v>
      </c>
    </row>
    <row r="502" spans="1:48" x14ac:dyDescent="0.25">
      <c r="A502" s="55">
        <v>71005</v>
      </c>
      <c r="B502" s="68" t="str">
        <f>VLOOKUP(C502,'[2]SU List with Assignment Master'!$F$2:$G$128,2,FALSE)</f>
        <v>South 4</v>
      </c>
      <c r="C502" s="55" t="s">
        <v>76</v>
      </c>
      <c r="D502" s="55" t="s">
        <v>75</v>
      </c>
      <c r="E502" s="55" t="s">
        <v>60</v>
      </c>
      <c r="F502" s="55">
        <v>7</v>
      </c>
      <c r="G502" s="55">
        <v>1380</v>
      </c>
      <c r="H502" s="55">
        <v>297</v>
      </c>
      <c r="I502" s="55">
        <v>12</v>
      </c>
      <c r="J502" s="56">
        <v>1689</v>
      </c>
      <c r="K502" s="59">
        <v>1677</v>
      </c>
      <c r="L502" s="55">
        <v>241.28569999999999</v>
      </c>
      <c r="M502" s="59">
        <v>239.6</v>
      </c>
      <c r="N502" s="55">
        <v>8637</v>
      </c>
      <c r="O502" s="55">
        <v>1097.8499999999999</v>
      </c>
      <c r="P502" s="55">
        <v>0</v>
      </c>
      <c r="Q502" s="55">
        <v>0</v>
      </c>
      <c r="R502" s="55">
        <v>0</v>
      </c>
      <c r="S502" s="55" t="s">
        <v>64</v>
      </c>
      <c r="T502" s="55" t="s">
        <v>64</v>
      </c>
      <c r="U502" s="55">
        <v>1097.8499999999999</v>
      </c>
      <c r="V502" s="55">
        <v>7539.15</v>
      </c>
      <c r="W502" s="55">
        <v>7539.15</v>
      </c>
      <c r="X502" s="55">
        <v>0</v>
      </c>
      <c r="Y502" s="55" t="s">
        <v>64</v>
      </c>
      <c r="Z502" s="55" t="s">
        <v>626</v>
      </c>
      <c r="AA502" s="55">
        <v>1</v>
      </c>
      <c r="AB502" s="55">
        <v>0</v>
      </c>
      <c r="AC502" s="55">
        <v>1</v>
      </c>
      <c r="AD502" s="55" t="s">
        <v>63</v>
      </c>
      <c r="AE502" s="55">
        <v>7</v>
      </c>
      <c r="AF502" s="55">
        <v>0</v>
      </c>
      <c r="AG502" s="55">
        <v>137</v>
      </c>
      <c r="AH502" s="55">
        <v>0</v>
      </c>
      <c r="AI502" s="55">
        <v>12</v>
      </c>
      <c r="AJ502" s="56">
        <v>12</v>
      </c>
      <c r="AK502" s="55">
        <v>785</v>
      </c>
      <c r="AL502" s="55">
        <v>133.42859999999999</v>
      </c>
      <c r="AM502" s="55">
        <v>934</v>
      </c>
      <c r="AN502" s="55">
        <v>4781</v>
      </c>
      <c r="AO502" s="55">
        <v>4781</v>
      </c>
      <c r="AP502" s="55">
        <v>1400</v>
      </c>
      <c r="AQ502" s="55" t="s">
        <v>64</v>
      </c>
      <c r="AR502" s="55">
        <v>9</v>
      </c>
      <c r="AS502" s="55">
        <v>7</v>
      </c>
      <c r="AT502" s="55">
        <v>77.777777777777771</v>
      </c>
      <c r="AU502" s="55">
        <v>187.66669999999999</v>
      </c>
      <c r="AV502" s="55">
        <v>197.1429</v>
      </c>
    </row>
    <row r="503" spans="1:48" x14ac:dyDescent="0.25">
      <c r="A503" s="55">
        <v>71112</v>
      </c>
      <c r="B503" s="68" t="str">
        <f>VLOOKUP(C503,'[2]SU List with Assignment Master'!$F$2:$G$128,2,FALSE)</f>
        <v>South 4</v>
      </c>
      <c r="C503" s="55" t="s">
        <v>76</v>
      </c>
      <c r="D503" s="55" t="s">
        <v>75</v>
      </c>
      <c r="E503" s="55" t="s">
        <v>60</v>
      </c>
      <c r="F503" s="55">
        <v>7</v>
      </c>
      <c r="G503" s="55">
        <v>840</v>
      </c>
      <c r="H503" s="55">
        <v>1106</v>
      </c>
      <c r="I503" s="55">
        <v>11</v>
      </c>
      <c r="J503" s="56">
        <v>1957</v>
      </c>
      <c r="K503" s="59">
        <v>1946</v>
      </c>
      <c r="L503" s="55">
        <v>279.57139999999998</v>
      </c>
      <c r="M503" s="59">
        <v>278</v>
      </c>
      <c r="N503" s="55">
        <v>9960</v>
      </c>
      <c r="O503" s="55">
        <v>1272.05</v>
      </c>
      <c r="P503" s="55">
        <v>0</v>
      </c>
      <c r="Q503" s="55">
        <v>0</v>
      </c>
      <c r="R503" s="55">
        <v>0</v>
      </c>
      <c r="S503" s="55" t="s">
        <v>64</v>
      </c>
      <c r="T503" s="55" t="s">
        <v>64</v>
      </c>
      <c r="U503" s="55">
        <v>1272.05</v>
      </c>
      <c r="V503" s="55">
        <v>8687.9500000000007</v>
      </c>
      <c r="W503" s="55">
        <v>8687.9500000000007</v>
      </c>
      <c r="X503" s="55">
        <v>0</v>
      </c>
      <c r="Y503" s="55" t="s">
        <v>64</v>
      </c>
      <c r="Z503" s="55" t="s">
        <v>627</v>
      </c>
      <c r="AA503" s="55">
        <v>1</v>
      </c>
      <c r="AB503" s="55">
        <v>0</v>
      </c>
      <c r="AC503" s="55">
        <v>1</v>
      </c>
      <c r="AD503" s="55" t="s">
        <v>63</v>
      </c>
      <c r="AE503" s="55">
        <v>7</v>
      </c>
      <c r="AF503" s="55">
        <v>0</v>
      </c>
      <c r="AG503" s="55">
        <v>129</v>
      </c>
      <c r="AH503" s="55">
        <v>0</v>
      </c>
      <c r="AI503" s="55">
        <v>11</v>
      </c>
      <c r="AJ503" s="56">
        <v>11</v>
      </c>
      <c r="AK503" s="55">
        <v>730</v>
      </c>
      <c r="AL503" s="55">
        <v>124.28570000000001</v>
      </c>
      <c r="AM503" s="55">
        <v>870</v>
      </c>
      <c r="AN503" s="55">
        <v>4428</v>
      </c>
      <c r="AO503" s="55">
        <v>4428</v>
      </c>
      <c r="AP503" s="55">
        <v>0</v>
      </c>
      <c r="AQ503" s="55" t="s">
        <v>64</v>
      </c>
      <c r="AR503" s="55">
        <v>7</v>
      </c>
      <c r="AS503" s="55">
        <v>7</v>
      </c>
      <c r="AT503" s="55">
        <v>100</v>
      </c>
      <c r="AU503" s="55">
        <v>279.57139999999998</v>
      </c>
      <c r="AV503" s="55">
        <v>120</v>
      </c>
    </row>
    <row r="504" spans="1:48" x14ac:dyDescent="0.25">
      <c r="A504" s="55">
        <v>71118</v>
      </c>
      <c r="B504" s="68" t="str">
        <f>VLOOKUP(C504,'[2]SU List with Assignment Master'!$F$2:$G$128,2,FALSE)</f>
        <v>South 4</v>
      </c>
      <c r="C504" s="55" t="s">
        <v>76</v>
      </c>
      <c r="D504" s="55" t="s">
        <v>75</v>
      </c>
      <c r="E504" s="55" t="s">
        <v>60</v>
      </c>
      <c r="F504" s="55">
        <v>4</v>
      </c>
      <c r="G504" s="55">
        <v>1344</v>
      </c>
      <c r="H504" s="55">
        <v>727</v>
      </c>
      <c r="I504" s="55">
        <v>90</v>
      </c>
      <c r="J504" s="56">
        <v>2161</v>
      </c>
      <c r="K504" s="59">
        <v>2071</v>
      </c>
      <c r="L504" s="55">
        <v>540.25</v>
      </c>
      <c r="M504" s="59">
        <v>517.79999999999995</v>
      </c>
      <c r="N504" s="55">
        <v>10976</v>
      </c>
      <c r="O504" s="55">
        <v>1404.65</v>
      </c>
      <c r="P504" s="55">
        <v>0</v>
      </c>
      <c r="Q504" s="55">
        <v>0</v>
      </c>
      <c r="R504" s="55">
        <v>43.22</v>
      </c>
      <c r="S504" s="55" t="s">
        <v>64</v>
      </c>
      <c r="T504" s="55" t="s">
        <v>63</v>
      </c>
      <c r="U504" s="55">
        <v>1447.87</v>
      </c>
      <c r="V504" s="55">
        <v>9528.1299999999992</v>
      </c>
      <c r="W504" s="55">
        <v>9528.1299999999992</v>
      </c>
      <c r="X504" s="55">
        <v>0</v>
      </c>
      <c r="Y504" s="55" t="s">
        <v>64</v>
      </c>
      <c r="Z504" s="55" t="s">
        <v>628</v>
      </c>
      <c r="AA504" s="55">
        <v>1</v>
      </c>
      <c r="AB504" s="55">
        <v>0</v>
      </c>
      <c r="AC504" s="55">
        <v>1</v>
      </c>
      <c r="AD504" s="55" t="s">
        <v>63</v>
      </c>
      <c r="AE504" s="55">
        <v>2</v>
      </c>
      <c r="AF504" s="55">
        <v>0</v>
      </c>
      <c r="AG504" s="55">
        <v>48</v>
      </c>
      <c r="AH504" s="55">
        <v>0</v>
      </c>
      <c r="AI504" s="55">
        <v>90</v>
      </c>
      <c r="AJ504" s="56">
        <v>90</v>
      </c>
      <c r="AK504" s="55">
        <v>177</v>
      </c>
      <c r="AL504" s="55">
        <v>157.5</v>
      </c>
      <c r="AM504" s="55">
        <v>315</v>
      </c>
      <c r="AN504" s="55">
        <v>1591</v>
      </c>
      <c r="AO504" s="55">
        <v>1591</v>
      </c>
      <c r="AQ504" s="55" t="s">
        <v>64</v>
      </c>
      <c r="AR504" s="55">
        <v>5</v>
      </c>
      <c r="AS504" s="55">
        <v>4</v>
      </c>
      <c r="AT504" s="55">
        <v>80</v>
      </c>
      <c r="AU504" s="55">
        <v>432.2</v>
      </c>
      <c r="AV504" s="55">
        <v>336</v>
      </c>
    </row>
    <row r="505" spans="1:48" x14ac:dyDescent="0.25">
      <c r="A505" s="55">
        <v>71127</v>
      </c>
      <c r="B505" s="68" t="str">
        <f>VLOOKUP(C505,'[2]SU List with Assignment Master'!$F$2:$G$128,2,FALSE)</f>
        <v>South 4</v>
      </c>
      <c r="C505" s="55" t="s">
        <v>76</v>
      </c>
      <c r="D505" s="55" t="s">
        <v>75</v>
      </c>
      <c r="E505" s="55" t="s">
        <v>23</v>
      </c>
      <c r="F505" s="55">
        <v>2</v>
      </c>
      <c r="G505" s="55">
        <v>0</v>
      </c>
      <c r="H505" s="55">
        <v>119</v>
      </c>
      <c r="I505" s="55">
        <v>4</v>
      </c>
      <c r="J505" s="56">
        <v>123</v>
      </c>
      <c r="K505" s="59">
        <v>119</v>
      </c>
      <c r="L505" s="55">
        <v>61.5</v>
      </c>
      <c r="M505" s="59">
        <v>59.5</v>
      </c>
      <c r="N505" s="55">
        <v>643</v>
      </c>
      <c r="O505" s="55">
        <v>79.95</v>
      </c>
      <c r="P505" s="55">
        <v>0</v>
      </c>
      <c r="Q505" s="55">
        <v>0</v>
      </c>
      <c r="R505" s="55">
        <v>0</v>
      </c>
      <c r="S505" s="55" t="s">
        <v>64</v>
      </c>
      <c r="T505" s="55" t="s">
        <v>64</v>
      </c>
      <c r="U505" s="55">
        <v>79.95</v>
      </c>
      <c r="V505" s="55">
        <v>563.04999999999995</v>
      </c>
      <c r="W505" s="55">
        <v>563.04999999999995</v>
      </c>
      <c r="X505" s="55">
        <v>0</v>
      </c>
      <c r="Y505" s="55" t="s">
        <v>64</v>
      </c>
      <c r="Z505" s="55" t="s">
        <v>629</v>
      </c>
      <c r="AA505" s="55">
        <v>1</v>
      </c>
      <c r="AB505" s="55">
        <v>0</v>
      </c>
      <c r="AC505" s="55">
        <v>1</v>
      </c>
      <c r="AD505" s="55" t="s">
        <v>63</v>
      </c>
      <c r="AE505" s="55">
        <v>2</v>
      </c>
      <c r="AF505" s="55">
        <v>0</v>
      </c>
      <c r="AG505" s="55">
        <v>21</v>
      </c>
      <c r="AH505" s="55">
        <v>0</v>
      </c>
      <c r="AI505" s="55">
        <v>4</v>
      </c>
      <c r="AJ505" s="56">
        <v>4</v>
      </c>
      <c r="AK505" s="55">
        <v>8</v>
      </c>
      <c r="AL505" s="55">
        <v>16.5</v>
      </c>
      <c r="AM505" s="55">
        <v>33</v>
      </c>
      <c r="AN505" s="55">
        <v>170</v>
      </c>
      <c r="AO505" s="55">
        <v>170</v>
      </c>
      <c r="AP505" s="55">
        <v>0</v>
      </c>
      <c r="AQ505" s="55" t="s">
        <v>64</v>
      </c>
      <c r="AR505" s="55">
        <v>4</v>
      </c>
      <c r="AS505" s="55">
        <v>0</v>
      </c>
      <c r="AT505" s="55">
        <v>50</v>
      </c>
      <c r="AU505" s="55">
        <v>30.75</v>
      </c>
      <c r="AV505" s="55">
        <v>0</v>
      </c>
    </row>
    <row r="506" spans="1:48" x14ac:dyDescent="0.25">
      <c r="A506" s="55">
        <v>71138</v>
      </c>
      <c r="B506" s="68" t="str">
        <f>VLOOKUP(C506,'[2]SU List with Assignment Master'!$F$2:$G$128,2,FALSE)</f>
        <v>South 4</v>
      </c>
      <c r="C506" s="55" t="s">
        <v>76</v>
      </c>
      <c r="D506" s="55" t="s">
        <v>75</v>
      </c>
      <c r="E506" s="55" t="s">
        <v>60</v>
      </c>
      <c r="F506" s="55">
        <v>3</v>
      </c>
      <c r="G506" s="55">
        <v>828</v>
      </c>
      <c r="H506" s="55">
        <v>25</v>
      </c>
      <c r="I506" s="55">
        <v>14</v>
      </c>
      <c r="J506" s="56">
        <v>867</v>
      </c>
      <c r="K506" s="59">
        <v>853</v>
      </c>
      <c r="L506" s="55">
        <v>289</v>
      </c>
      <c r="M506" s="59">
        <v>284.3</v>
      </c>
      <c r="N506" s="55">
        <v>4393</v>
      </c>
      <c r="O506" s="55">
        <v>563.54999999999995</v>
      </c>
      <c r="P506" s="55">
        <v>0</v>
      </c>
      <c r="Q506" s="55">
        <v>0</v>
      </c>
      <c r="R506" s="55">
        <v>0</v>
      </c>
      <c r="S506" s="55" t="s">
        <v>64</v>
      </c>
      <c r="T506" s="55" t="s">
        <v>64</v>
      </c>
      <c r="U506" s="55">
        <v>563.54999999999995</v>
      </c>
      <c r="V506" s="55">
        <v>3829.45</v>
      </c>
      <c r="W506" s="55">
        <v>3829.45</v>
      </c>
      <c r="X506" s="55">
        <v>0</v>
      </c>
      <c r="Y506" s="55" t="s">
        <v>64</v>
      </c>
      <c r="Z506" s="55" t="s">
        <v>630</v>
      </c>
      <c r="AA506" s="55">
        <v>1</v>
      </c>
      <c r="AB506" s="55">
        <v>0</v>
      </c>
      <c r="AC506" s="55">
        <v>1</v>
      </c>
      <c r="AD506" s="55" t="s">
        <v>63</v>
      </c>
      <c r="AE506" s="55">
        <v>1</v>
      </c>
      <c r="AF506" s="55">
        <v>0</v>
      </c>
      <c r="AG506" s="55">
        <v>11</v>
      </c>
      <c r="AH506" s="55">
        <v>0</v>
      </c>
      <c r="AI506" s="55">
        <v>14</v>
      </c>
      <c r="AJ506" s="56">
        <v>14</v>
      </c>
      <c r="AK506" s="55">
        <v>278</v>
      </c>
      <c r="AL506" s="55">
        <v>303</v>
      </c>
      <c r="AM506" s="55">
        <v>303</v>
      </c>
      <c r="AN506" s="55">
        <v>1537</v>
      </c>
      <c r="AO506" s="55">
        <v>1537</v>
      </c>
      <c r="AP506" s="55">
        <v>700</v>
      </c>
      <c r="AQ506" s="55" t="s">
        <v>64</v>
      </c>
      <c r="AR506" s="55">
        <v>6</v>
      </c>
      <c r="AS506" s="55">
        <v>3</v>
      </c>
      <c r="AT506" s="55">
        <v>50</v>
      </c>
      <c r="AU506" s="55">
        <v>144.5</v>
      </c>
      <c r="AV506" s="55">
        <v>276</v>
      </c>
    </row>
    <row r="507" spans="1:48" x14ac:dyDescent="0.25">
      <c r="A507" s="55">
        <v>72143</v>
      </c>
      <c r="B507" s="68" t="str">
        <f>VLOOKUP(C507,'[2]SU List with Assignment Master'!$F$2:$G$128,2,FALSE)</f>
        <v>South 4</v>
      </c>
      <c r="C507" s="55" t="s">
        <v>76</v>
      </c>
      <c r="D507" s="55" t="s">
        <v>75</v>
      </c>
      <c r="E507" s="55" t="s">
        <v>60</v>
      </c>
      <c r="F507" s="55">
        <v>10</v>
      </c>
      <c r="G507" s="55">
        <v>2208</v>
      </c>
      <c r="H507" s="55">
        <v>586</v>
      </c>
      <c r="I507" s="55">
        <v>6</v>
      </c>
      <c r="J507" s="56">
        <v>2800</v>
      </c>
      <c r="K507" s="59">
        <v>2794</v>
      </c>
      <c r="L507" s="55">
        <v>280</v>
      </c>
      <c r="M507" s="59">
        <v>279.39999999999998</v>
      </c>
      <c r="N507" s="55">
        <v>14278</v>
      </c>
      <c r="O507" s="55">
        <v>1820</v>
      </c>
      <c r="P507" s="55">
        <v>0</v>
      </c>
      <c r="Q507" s="55">
        <v>0</v>
      </c>
      <c r="R507" s="55">
        <v>56</v>
      </c>
      <c r="S507" s="55" t="s">
        <v>64</v>
      </c>
      <c r="T507" s="55" t="s">
        <v>63</v>
      </c>
      <c r="U507" s="55">
        <v>1876</v>
      </c>
      <c r="V507" s="55">
        <v>12402</v>
      </c>
      <c r="W507" s="55">
        <v>12402</v>
      </c>
      <c r="X507" s="55">
        <v>0</v>
      </c>
      <c r="Y507" s="55" t="s">
        <v>64</v>
      </c>
      <c r="Z507" s="55" t="s">
        <v>631</v>
      </c>
      <c r="AA507" s="55">
        <v>1</v>
      </c>
      <c r="AB507" s="55">
        <v>0</v>
      </c>
      <c r="AC507" s="55">
        <v>1</v>
      </c>
      <c r="AD507" s="55" t="s">
        <v>63</v>
      </c>
      <c r="AE507" s="55">
        <v>5</v>
      </c>
      <c r="AF507" s="55">
        <v>0</v>
      </c>
      <c r="AG507" s="55">
        <v>81</v>
      </c>
      <c r="AH507" s="55">
        <v>0</v>
      </c>
      <c r="AI507" s="55">
        <v>5</v>
      </c>
      <c r="AJ507" s="56">
        <v>5</v>
      </c>
      <c r="AK507" s="55">
        <v>118</v>
      </c>
      <c r="AL507" s="55">
        <v>40.799999999999997</v>
      </c>
      <c r="AM507" s="55">
        <v>204</v>
      </c>
      <c r="AN507" s="55">
        <v>1034</v>
      </c>
      <c r="AO507" s="55">
        <v>1034</v>
      </c>
      <c r="AQ507" s="55" t="s">
        <v>64</v>
      </c>
      <c r="AR507" s="55">
        <v>10</v>
      </c>
      <c r="AS507" s="55">
        <v>9</v>
      </c>
      <c r="AT507" s="55">
        <v>100</v>
      </c>
      <c r="AU507" s="55">
        <v>280</v>
      </c>
      <c r="AV507" s="55">
        <v>245.33330000000001</v>
      </c>
    </row>
    <row r="508" spans="1:48" x14ac:dyDescent="0.25">
      <c r="A508" s="55">
        <v>72229</v>
      </c>
      <c r="B508" s="68" t="str">
        <f>VLOOKUP(C508,'[2]SU List with Assignment Master'!$F$2:$G$128,2,FALSE)</f>
        <v>South 4</v>
      </c>
      <c r="C508" s="55" t="s">
        <v>76</v>
      </c>
      <c r="D508" s="55" t="s">
        <v>75</v>
      </c>
      <c r="E508" s="55" t="s">
        <v>19</v>
      </c>
      <c r="F508" s="55">
        <v>10</v>
      </c>
      <c r="G508" s="55">
        <v>900</v>
      </c>
      <c r="H508" s="55">
        <v>615</v>
      </c>
      <c r="I508" s="55">
        <v>0</v>
      </c>
      <c r="J508" s="56">
        <v>1515</v>
      </c>
      <c r="K508" s="59">
        <v>1515</v>
      </c>
      <c r="L508" s="55">
        <v>151.5</v>
      </c>
      <c r="M508" s="59">
        <v>151.5</v>
      </c>
      <c r="N508" s="55">
        <v>7753</v>
      </c>
      <c r="O508" s="55">
        <v>984.75</v>
      </c>
      <c r="P508" s="55">
        <v>0</v>
      </c>
      <c r="Q508" s="55">
        <v>0</v>
      </c>
      <c r="R508" s="55">
        <v>0</v>
      </c>
      <c r="S508" s="55" t="s">
        <v>64</v>
      </c>
      <c r="T508" s="55" t="s">
        <v>64</v>
      </c>
      <c r="U508" s="55">
        <v>984.75</v>
      </c>
      <c r="V508" s="55">
        <v>6768.25</v>
      </c>
      <c r="W508" s="55">
        <v>6768.25</v>
      </c>
      <c r="X508" s="55">
        <v>0</v>
      </c>
      <c r="Y508" s="55" t="s">
        <v>64</v>
      </c>
      <c r="Z508" s="55" t="s">
        <v>632</v>
      </c>
      <c r="AA508" s="55">
        <v>1</v>
      </c>
      <c r="AB508" s="55">
        <v>0</v>
      </c>
      <c r="AC508" s="55">
        <v>1</v>
      </c>
      <c r="AD508" s="55" t="s">
        <v>63</v>
      </c>
      <c r="AE508" s="55">
        <v>3</v>
      </c>
      <c r="AF508" s="55">
        <v>0</v>
      </c>
      <c r="AG508" s="55">
        <v>4</v>
      </c>
      <c r="AH508" s="55">
        <v>0</v>
      </c>
      <c r="AI508" s="55">
        <v>0</v>
      </c>
      <c r="AJ508" s="56">
        <v>0</v>
      </c>
      <c r="AK508" s="55">
        <v>240</v>
      </c>
      <c r="AL508" s="55">
        <v>81.333299999999994</v>
      </c>
      <c r="AM508" s="55">
        <v>244</v>
      </c>
      <c r="AN508" s="55">
        <v>1245</v>
      </c>
      <c r="AO508" s="55">
        <v>1245</v>
      </c>
      <c r="AP508" s="55">
        <v>0</v>
      </c>
      <c r="AQ508" s="55" t="s">
        <v>64</v>
      </c>
      <c r="AR508" s="55">
        <v>10</v>
      </c>
      <c r="AS508" s="55">
        <v>10</v>
      </c>
      <c r="AT508" s="55">
        <v>100</v>
      </c>
      <c r="AU508" s="55">
        <v>151.5</v>
      </c>
      <c r="AV508" s="55">
        <v>90</v>
      </c>
    </row>
    <row r="509" spans="1:48" x14ac:dyDescent="0.25">
      <c r="A509" s="55">
        <v>72233</v>
      </c>
      <c r="B509" s="68" t="str">
        <f>VLOOKUP(C509,'[2]SU List with Assignment Master'!$F$2:$G$128,2,FALSE)</f>
        <v>South 4</v>
      </c>
      <c r="C509" s="55" t="s">
        <v>76</v>
      </c>
      <c r="D509" s="55" t="s">
        <v>75</v>
      </c>
      <c r="E509" s="55" t="s">
        <v>60</v>
      </c>
      <c r="F509" s="55">
        <v>9</v>
      </c>
      <c r="G509" s="55">
        <v>2772</v>
      </c>
      <c r="H509" s="55">
        <v>1324</v>
      </c>
      <c r="I509" s="55">
        <v>31</v>
      </c>
      <c r="J509" s="56">
        <v>4127</v>
      </c>
      <c r="K509" s="59">
        <v>4096</v>
      </c>
      <c r="L509" s="55">
        <v>458.55560000000003</v>
      </c>
      <c r="M509" s="59">
        <v>455.1</v>
      </c>
      <c r="N509" s="55">
        <v>20999</v>
      </c>
      <c r="O509" s="55">
        <v>2682.55</v>
      </c>
      <c r="P509" s="55">
        <v>0</v>
      </c>
      <c r="Q509" s="55">
        <v>0</v>
      </c>
      <c r="R509" s="55">
        <v>82.54</v>
      </c>
      <c r="S509" s="55" t="s">
        <v>64</v>
      </c>
      <c r="T509" s="55" t="s">
        <v>63</v>
      </c>
      <c r="U509" s="55">
        <v>2765.09</v>
      </c>
      <c r="V509" s="55">
        <v>18233.91</v>
      </c>
      <c r="W509" s="55">
        <v>18233.91</v>
      </c>
      <c r="X509" s="55">
        <v>0</v>
      </c>
      <c r="Y509" s="55" t="s">
        <v>64</v>
      </c>
      <c r="Z509" s="55" t="s">
        <v>633</v>
      </c>
      <c r="AA509" s="55">
        <v>1</v>
      </c>
      <c r="AB509" s="55">
        <v>0</v>
      </c>
      <c r="AC509" s="55">
        <v>1</v>
      </c>
      <c r="AD509" s="55" t="s">
        <v>63</v>
      </c>
      <c r="AE509" s="55">
        <v>5</v>
      </c>
      <c r="AF509" s="55">
        <v>0</v>
      </c>
      <c r="AG509" s="55">
        <v>17</v>
      </c>
      <c r="AH509" s="55">
        <v>0</v>
      </c>
      <c r="AI509" s="55">
        <v>29</v>
      </c>
      <c r="AJ509" s="56">
        <v>29</v>
      </c>
      <c r="AK509" s="55">
        <v>1048</v>
      </c>
      <c r="AL509" s="55">
        <v>218.8</v>
      </c>
      <c r="AM509" s="55">
        <v>1094</v>
      </c>
      <c r="AN509" s="55">
        <v>5581</v>
      </c>
      <c r="AO509" s="55">
        <v>5581</v>
      </c>
      <c r="AQ509" s="55" t="s">
        <v>64</v>
      </c>
      <c r="AR509" s="55">
        <v>15</v>
      </c>
      <c r="AS509" s="55">
        <v>7</v>
      </c>
      <c r="AT509" s="55">
        <v>60</v>
      </c>
      <c r="AU509" s="55">
        <v>275.13330000000002</v>
      </c>
      <c r="AV509" s="55">
        <v>396</v>
      </c>
    </row>
    <row r="510" spans="1:48" x14ac:dyDescent="0.25">
      <c r="A510" s="55">
        <v>72804</v>
      </c>
      <c r="B510" s="68" t="str">
        <f>VLOOKUP(C510,'[2]SU List with Assignment Master'!$F$2:$G$128,2,FALSE)</f>
        <v>South 4</v>
      </c>
      <c r="C510" s="55" t="s">
        <v>76</v>
      </c>
      <c r="D510" s="55" t="s">
        <v>75</v>
      </c>
      <c r="E510" s="55" t="s">
        <v>60</v>
      </c>
      <c r="F510" s="55">
        <v>12</v>
      </c>
      <c r="G510" s="55">
        <v>5748</v>
      </c>
      <c r="H510" s="55">
        <v>1988</v>
      </c>
      <c r="I510" s="55">
        <v>209</v>
      </c>
      <c r="J510" s="56">
        <v>7945</v>
      </c>
      <c r="K510" s="59">
        <v>7736</v>
      </c>
      <c r="L510" s="55">
        <v>662.08330000000001</v>
      </c>
      <c r="M510" s="59">
        <v>644.70000000000005</v>
      </c>
      <c r="N510" s="55">
        <v>40468</v>
      </c>
      <c r="O510" s="55">
        <v>5164.25</v>
      </c>
      <c r="P510" s="55">
        <v>0</v>
      </c>
      <c r="Q510" s="55">
        <v>0</v>
      </c>
      <c r="R510" s="55">
        <v>158.9</v>
      </c>
      <c r="S510" s="55" t="s">
        <v>64</v>
      </c>
      <c r="T510" s="55" t="s">
        <v>63</v>
      </c>
      <c r="U510" s="55">
        <v>5323.15</v>
      </c>
      <c r="V510" s="55">
        <v>35144.85</v>
      </c>
      <c r="W510" s="55">
        <v>35144.85</v>
      </c>
      <c r="X510" s="55">
        <v>0</v>
      </c>
      <c r="Y510" s="55" t="s">
        <v>64</v>
      </c>
      <c r="Z510" s="55" t="s">
        <v>634</v>
      </c>
      <c r="AA510" s="55">
        <v>1</v>
      </c>
      <c r="AB510" s="55">
        <v>0</v>
      </c>
      <c r="AC510" s="55">
        <v>1</v>
      </c>
      <c r="AD510" s="55" t="s">
        <v>63</v>
      </c>
      <c r="AE510" s="55">
        <v>12</v>
      </c>
      <c r="AF510" s="55">
        <v>0</v>
      </c>
      <c r="AG510" s="55">
        <v>364</v>
      </c>
      <c r="AH510" s="55">
        <v>0</v>
      </c>
      <c r="AI510" s="55">
        <v>164</v>
      </c>
      <c r="AJ510" s="56">
        <v>164</v>
      </c>
      <c r="AK510" s="55">
        <v>2591</v>
      </c>
      <c r="AL510" s="55">
        <v>259.91669999999999</v>
      </c>
      <c r="AM510" s="55">
        <v>3119</v>
      </c>
      <c r="AN510" s="55">
        <v>15927</v>
      </c>
      <c r="AO510" s="55">
        <v>15927</v>
      </c>
      <c r="AQ510" s="55" t="s">
        <v>64</v>
      </c>
      <c r="AR510" s="55">
        <v>12</v>
      </c>
      <c r="AS510" s="55">
        <v>12</v>
      </c>
      <c r="AT510" s="55">
        <v>100</v>
      </c>
      <c r="AU510" s="55">
        <v>662.08330000000001</v>
      </c>
      <c r="AV510" s="55">
        <v>479</v>
      </c>
    </row>
    <row r="511" spans="1:48" x14ac:dyDescent="0.25">
      <c r="A511" s="55">
        <v>74025</v>
      </c>
      <c r="B511" s="68" t="str">
        <f>VLOOKUP(C511,'[2]SU List with Assignment Master'!$F$2:$G$128,2,FALSE)</f>
        <v>South 4</v>
      </c>
      <c r="C511" s="55" t="s">
        <v>76</v>
      </c>
      <c r="D511" s="55" t="s">
        <v>75</v>
      </c>
      <c r="E511" s="55" t="s">
        <v>60</v>
      </c>
      <c r="F511" s="55">
        <v>5</v>
      </c>
      <c r="G511" s="55">
        <v>1740</v>
      </c>
      <c r="H511" s="55">
        <v>1394</v>
      </c>
      <c r="I511" s="55">
        <v>26</v>
      </c>
      <c r="J511" s="56">
        <v>3160</v>
      </c>
      <c r="K511" s="59">
        <v>3134</v>
      </c>
      <c r="L511" s="55">
        <v>632</v>
      </c>
      <c r="M511" s="59">
        <v>626.79999999999995</v>
      </c>
      <c r="N511" s="55">
        <v>16072</v>
      </c>
      <c r="O511" s="55">
        <v>2054</v>
      </c>
      <c r="P511" s="55">
        <v>0</v>
      </c>
      <c r="Q511" s="55">
        <v>0</v>
      </c>
      <c r="R511" s="55">
        <v>63.2</v>
      </c>
      <c r="S511" s="55" t="s">
        <v>64</v>
      </c>
      <c r="T511" s="55" t="s">
        <v>63</v>
      </c>
      <c r="U511" s="55">
        <v>2117.1999999999998</v>
      </c>
      <c r="V511" s="55">
        <v>13954.8</v>
      </c>
      <c r="W511" s="55">
        <v>13954.8</v>
      </c>
      <c r="X511" s="55">
        <v>0</v>
      </c>
      <c r="Y511" s="55" t="s">
        <v>64</v>
      </c>
      <c r="Z511" s="55" t="s">
        <v>635</v>
      </c>
      <c r="AA511" s="55">
        <v>1</v>
      </c>
      <c r="AB511" s="55">
        <v>0</v>
      </c>
      <c r="AC511" s="55">
        <v>1</v>
      </c>
      <c r="AD511" s="55" t="s">
        <v>63</v>
      </c>
      <c r="AE511" s="55">
        <v>3</v>
      </c>
      <c r="AF511" s="55">
        <v>0</v>
      </c>
      <c r="AG511" s="55">
        <v>164</v>
      </c>
      <c r="AH511" s="55">
        <v>0</v>
      </c>
      <c r="AI511" s="55">
        <v>14</v>
      </c>
      <c r="AJ511" s="56">
        <v>14</v>
      </c>
      <c r="AK511" s="55">
        <v>798</v>
      </c>
      <c r="AL511" s="55">
        <v>325.33330000000001</v>
      </c>
      <c r="AM511" s="55">
        <v>976</v>
      </c>
      <c r="AN511" s="55">
        <v>4978</v>
      </c>
      <c r="AO511" s="55">
        <v>4978</v>
      </c>
      <c r="AQ511" s="55" t="s">
        <v>64</v>
      </c>
      <c r="AR511" s="55">
        <v>6</v>
      </c>
      <c r="AS511" s="55">
        <v>6</v>
      </c>
      <c r="AT511" s="55">
        <v>83.333333333333329</v>
      </c>
      <c r="AU511" s="55">
        <v>526.66669999999999</v>
      </c>
      <c r="AV511" s="55">
        <v>290</v>
      </c>
    </row>
    <row r="512" spans="1:48" x14ac:dyDescent="0.25">
      <c r="A512" s="55">
        <v>74030</v>
      </c>
      <c r="B512" s="68" t="str">
        <f>VLOOKUP(C512,'[2]SU List with Assignment Master'!$F$2:$G$128,2,FALSE)</f>
        <v>South 4</v>
      </c>
      <c r="C512" s="55" t="s">
        <v>76</v>
      </c>
      <c r="D512" s="55" t="s">
        <v>75</v>
      </c>
      <c r="E512" s="55" t="s">
        <v>60</v>
      </c>
      <c r="F512" s="55">
        <v>6</v>
      </c>
      <c r="G512" s="55">
        <v>1956</v>
      </c>
      <c r="H512" s="55">
        <v>404</v>
      </c>
      <c r="I512" s="55">
        <v>8</v>
      </c>
      <c r="J512" s="56">
        <v>2368</v>
      </c>
      <c r="K512" s="59">
        <v>2360</v>
      </c>
      <c r="L512" s="55">
        <v>394.66669999999999</v>
      </c>
      <c r="M512" s="59">
        <v>393.3</v>
      </c>
      <c r="N512" s="55">
        <v>12040</v>
      </c>
      <c r="O512" s="55">
        <v>1539.2</v>
      </c>
      <c r="P512" s="55">
        <v>0</v>
      </c>
      <c r="Q512" s="55">
        <v>0</v>
      </c>
      <c r="R512" s="55">
        <v>47.36</v>
      </c>
      <c r="S512" s="55" t="s">
        <v>64</v>
      </c>
      <c r="T512" s="55" t="s">
        <v>63</v>
      </c>
      <c r="U512" s="55">
        <v>1586.56</v>
      </c>
      <c r="V512" s="55">
        <v>10453.44</v>
      </c>
      <c r="W512" s="55">
        <v>10453.44</v>
      </c>
      <c r="X512" s="55">
        <v>0</v>
      </c>
      <c r="Y512" s="55" t="s">
        <v>64</v>
      </c>
      <c r="Z512" s="55" t="s">
        <v>632</v>
      </c>
      <c r="AA512" s="55">
        <v>1</v>
      </c>
      <c r="AB512" s="55">
        <v>0</v>
      </c>
      <c r="AC512" s="55">
        <v>1</v>
      </c>
      <c r="AD512" s="55" t="s">
        <v>63</v>
      </c>
      <c r="AE512" s="55">
        <v>6</v>
      </c>
      <c r="AF512" s="55">
        <v>0</v>
      </c>
      <c r="AG512" s="55">
        <v>55</v>
      </c>
      <c r="AH512" s="55">
        <v>0</v>
      </c>
      <c r="AI512" s="55">
        <v>7</v>
      </c>
      <c r="AJ512" s="56">
        <v>7</v>
      </c>
      <c r="AK512" s="55">
        <v>905</v>
      </c>
      <c r="AL512" s="55">
        <v>161.16669999999999</v>
      </c>
      <c r="AM512" s="55">
        <v>967</v>
      </c>
      <c r="AN512" s="55">
        <v>4915</v>
      </c>
      <c r="AO512" s="55">
        <v>4915</v>
      </c>
      <c r="AQ512" s="55" t="s">
        <v>64</v>
      </c>
      <c r="AR512" s="55">
        <v>11</v>
      </c>
      <c r="AS512" s="55">
        <v>7</v>
      </c>
      <c r="AT512" s="55">
        <v>54.545454545454547</v>
      </c>
      <c r="AU512" s="55">
        <v>215.27269999999999</v>
      </c>
      <c r="AV512" s="55">
        <v>279.42860000000002</v>
      </c>
    </row>
    <row r="513" spans="1:48" x14ac:dyDescent="0.25">
      <c r="A513" s="55">
        <v>75114</v>
      </c>
      <c r="B513" s="68" t="str">
        <f>VLOOKUP(C513,'[2]SU List with Assignment Master'!$F$2:$G$128,2,FALSE)</f>
        <v>South 4</v>
      </c>
      <c r="C513" s="55" t="s">
        <v>76</v>
      </c>
      <c r="D513" s="55" t="s">
        <v>75</v>
      </c>
      <c r="E513" s="55" t="s">
        <v>60</v>
      </c>
      <c r="F513" s="55">
        <v>10</v>
      </c>
      <c r="G513" s="55">
        <v>2532</v>
      </c>
      <c r="H513" s="55">
        <v>1083</v>
      </c>
      <c r="I513" s="55">
        <v>5</v>
      </c>
      <c r="J513" s="56">
        <v>3620</v>
      </c>
      <c r="K513" s="59">
        <v>3615</v>
      </c>
      <c r="L513" s="55">
        <v>362</v>
      </c>
      <c r="M513" s="59">
        <v>361.5</v>
      </c>
      <c r="N513" s="55">
        <v>18503</v>
      </c>
      <c r="O513" s="55">
        <v>2353</v>
      </c>
      <c r="P513" s="55">
        <v>0</v>
      </c>
      <c r="Q513" s="55">
        <v>0</v>
      </c>
      <c r="R513" s="55">
        <v>72.400000000000006</v>
      </c>
      <c r="S513" s="55" t="s">
        <v>64</v>
      </c>
      <c r="T513" s="55" t="s">
        <v>63</v>
      </c>
      <c r="U513" s="55">
        <v>2425.4</v>
      </c>
      <c r="V513" s="55">
        <v>16077.6</v>
      </c>
      <c r="W513" s="55">
        <v>16077.6</v>
      </c>
      <c r="X513" s="55">
        <v>0</v>
      </c>
      <c r="Y513" s="55" t="s">
        <v>64</v>
      </c>
      <c r="Z513" s="55" t="s">
        <v>636</v>
      </c>
      <c r="AA513" s="55">
        <v>1</v>
      </c>
      <c r="AB513" s="55">
        <v>0</v>
      </c>
      <c r="AC513" s="55">
        <v>1</v>
      </c>
      <c r="AD513" s="55" t="s">
        <v>63</v>
      </c>
      <c r="AE513" s="55">
        <v>7</v>
      </c>
      <c r="AF513" s="55">
        <v>0</v>
      </c>
      <c r="AG513" s="55">
        <v>274</v>
      </c>
      <c r="AH513" s="55">
        <v>0</v>
      </c>
      <c r="AI513" s="55">
        <v>5</v>
      </c>
      <c r="AJ513" s="56">
        <v>5</v>
      </c>
      <c r="AK513" s="55">
        <v>680</v>
      </c>
      <c r="AL513" s="55">
        <v>137</v>
      </c>
      <c r="AM513" s="55">
        <v>959</v>
      </c>
      <c r="AN513" s="55">
        <v>4877</v>
      </c>
      <c r="AO513" s="55">
        <v>4877</v>
      </c>
      <c r="AQ513" s="55" t="s">
        <v>64</v>
      </c>
      <c r="AR513" s="55">
        <v>15</v>
      </c>
      <c r="AS513" s="55">
        <v>9</v>
      </c>
      <c r="AT513" s="55">
        <v>66.666666666666671</v>
      </c>
      <c r="AU513" s="55">
        <v>241.33330000000001</v>
      </c>
      <c r="AV513" s="55">
        <v>281.33330000000001</v>
      </c>
    </row>
    <row r="514" spans="1:48" x14ac:dyDescent="0.25">
      <c r="A514" s="55">
        <v>75115</v>
      </c>
      <c r="B514" s="68" t="str">
        <f>VLOOKUP(C514,'[2]SU List with Assignment Master'!$F$2:$G$128,2,FALSE)</f>
        <v>South 4</v>
      </c>
      <c r="C514" s="55" t="s">
        <v>76</v>
      </c>
      <c r="D514" s="55" t="s">
        <v>75</v>
      </c>
      <c r="E514" s="55" t="s">
        <v>60</v>
      </c>
      <c r="F514" s="55">
        <v>0</v>
      </c>
      <c r="G514" s="55">
        <v>0</v>
      </c>
      <c r="H514" s="55">
        <v>0</v>
      </c>
      <c r="I514" s="55">
        <v>0</v>
      </c>
      <c r="J514" s="56">
        <v>0</v>
      </c>
      <c r="K514" s="59">
        <v>0</v>
      </c>
      <c r="L514" s="55">
        <v>0</v>
      </c>
      <c r="M514" s="59" t="e">
        <v>#DIV/0!</v>
      </c>
      <c r="N514" s="55">
        <v>0</v>
      </c>
      <c r="O514" s="55">
        <v>0</v>
      </c>
      <c r="P514" s="55">
        <v>0</v>
      </c>
      <c r="Q514" s="55">
        <v>0</v>
      </c>
      <c r="R514" s="55">
        <v>0</v>
      </c>
      <c r="S514" s="55" t="s">
        <v>64</v>
      </c>
      <c r="T514" s="55" t="s">
        <v>64</v>
      </c>
      <c r="U514" s="55">
        <v>0</v>
      </c>
      <c r="V514" s="55">
        <v>0</v>
      </c>
      <c r="W514" s="55">
        <v>0</v>
      </c>
      <c r="X514" s="55">
        <v>0</v>
      </c>
      <c r="Y514" s="55" t="s">
        <v>64</v>
      </c>
      <c r="Z514" s="55" t="s">
        <v>637</v>
      </c>
      <c r="AA514" s="55">
        <v>0</v>
      </c>
      <c r="AB514" s="55">
        <v>1</v>
      </c>
      <c r="AC514" s="55">
        <v>1</v>
      </c>
      <c r="AD514" s="55" t="s">
        <v>63</v>
      </c>
      <c r="AE514" s="55">
        <v>0</v>
      </c>
      <c r="AF514" s="55">
        <v>0</v>
      </c>
      <c r="AG514" s="55">
        <v>0</v>
      </c>
      <c r="AH514" s="55">
        <v>0</v>
      </c>
      <c r="AI514" s="55">
        <v>0</v>
      </c>
      <c r="AJ514" s="56">
        <v>0</v>
      </c>
      <c r="AK514" s="55">
        <v>0</v>
      </c>
      <c r="AL514" s="55">
        <v>0</v>
      </c>
      <c r="AM514" s="55">
        <v>0</v>
      </c>
      <c r="AN514" s="55">
        <v>0</v>
      </c>
      <c r="AO514" s="55">
        <v>0</v>
      </c>
      <c r="AQ514" s="55" t="s">
        <v>64</v>
      </c>
      <c r="AR514" s="55">
        <v>3</v>
      </c>
      <c r="AS514" s="55">
        <v>0</v>
      </c>
      <c r="AT514" s="55">
        <v>0</v>
      </c>
      <c r="AU514" s="55">
        <v>0</v>
      </c>
      <c r="AV514" s="55">
        <v>0</v>
      </c>
    </row>
    <row r="515" spans="1:48" x14ac:dyDescent="0.25">
      <c r="A515" s="55">
        <v>75116</v>
      </c>
      <c r="B515" s="68" t="str">
        <f>VLOOKUP(C515,'[2]SU List with Assignment Master'!$F$2:$G$128,2,FALSE)</f>
        <v>South 4</v>
      </c>
      <c r="C515" s="55" t="s">
        <v>76</v>
      </c>
      <c r="D515" s="55" t="s">
        <v>75</v>
      </c>
      <c r="E515" s="55" t="s">
        <v>18</v>
      </c>
      <c r="F515" s="55">
        <v>7</v>
      </c>
      <c r="G515" s="55">
        <v>1596</v>
      </c>
      <c r="H515" s="55">
        <v>-12</v>
      </c>
      <c r="I515" s="55">
        <v>34</v>
      </c>
      <c r="J515" s="56">
        <v>1618</v>
      </c>
      <c r="K515" s="59">
        <v>1584</v>
      </c>
      <c r="L515" s="55">
        <v>231.1429</v>
      </c>
      <c r="M515" s="59">
        <v>226.3</v>
      </c>
      <c r="N515" s="55">
        <v>8249</v>
      </c>
      <c r="O515" s="55">
        <v>1051.7</v>
      </c>
      <c r="P515" s="55">
        <v>0</v>
      </c>
      <c r="Q515" s="55">
        <v>0</v>
      </c>
      <c r="R515" s="55">
        <v>32.36</v>
      </c>
      <c r="S515" s="55" t="s">
        <v>64</v>
      </c>
      <c r="T515" s="55" t="s">
        <v>63</v>
      </c>
      <c r="U515" s="55">
        <v>1084.06</v>
      </c>
      <c r="V515" s="55">
        <v>7164.94</v>
      </c>
      <c r="W515" s="55">
        <v>7164.94</v>
      </c>
      <c r="X515" s="55">
        <v>0</v>
      </c>
      <c r="Y515" s="55" t="s">
        <v>64</v>
      </c>
      <c r="Z515" s="55" t="s">
        <v>638</v>
      </c>
      <c r="AA515" s="55">
        <v>1</v>
      </c>
      <c r="AB515" s="55">
        <v>0</v>
      </c>
      <c r="AC515" s="55">
        <v>1</v>
      </c>
      <c r="AD515" s="55" t="s">
        <v>63</v>
      </c>
      <c r="AE515" s="55">
        <v>5</v>
      </c>
      <c r="AF515" s="55">
        <v>0</v>
      </c>
      <c r="AG515" s="55">
        <v>10</v>
      </c>
      <c r="AH515" s="55">
        <v>0</v>
      </c>
      <c r="AI515" s="55">
        <v>26</v>
      </c>
      <c r="AJ515" s="56">
        <v>26</v>
      </c>
      <c r="AK515" s="55">
        <v>583</v>
      </c>
      <c r="AL515" s="55">
        <v>123.8</v>
      </c>
      <c r="AM515" s="55">
        <v>619</v>
      </c>
      <c r="AN515" s="55">
        <v>3171</v>
      </c>
      <c r="AO515" s="55">
        <v>3171</v>
      </c>
      <c r="AP515" s="55">
        <v>1600</v>
      </c>
      <c r="AQ515" s="55" t="s">
        <v>64</v>
      </c>
      <c r="AR515" s="55">
        <v>7</v>
      </c>
      <c r="AS515" s="55">
        <v>4</v>
      </c>
      <c r="AT515" s="55">
        <v>100</v>
      </c>
      <c r="AU515" s="55">
        <v>231.1429</v>
      </c>
      <c r="AV515" s="55">
        <v>399</v>
      </c>
    </row>
    <row r="516" spans="1:48" x14ac:dyDescent="0.25">
      <c r="A516" s="55">
        <v>76305</v>
      </c>
      <c r="B516" s="68" t="str">
        <f>VLOOKUP(C516,'[2]SU List with Assignment Master'!$F$2:$G$128,2,FALSE)</f>
        <v>South 4</v>
      </c>
      <c r="C516" s="55" t="s">
        <v>76</v>
      </c>
      <c r="D516" s="55" t="s">
        <v>75</v>
      </c>
      <c r="E516" s="55" t="s">
        <v>60</v>
      </c>
      <c r="F516" s="55">
        <v>12</v>
      </c>
      <c r="G516" s="55">
        <v>3036</v>
      </c>
      <c r="H516" s="55">
        <v>1215</v>
      </c>
      <c r="I516" s="55">
        <v>26</v>
      </c>
      <c r="J516" s="56">
        <v>4277</v>
      </c>
      <c r="K516" s="59">
        <v>4251</v>
      </c>
      <c r="L516" s="55">
        <v>356.41669999999999</v>
      </c>
      <c r="M516" s="59">
        <v>354.3</v>
      </c>
      <c r="N516" s="55">
        <v>21815</v>
      </c>
      <c r="O516" s="55">
        <v>2780.05</v>
      </c>
      <c r="P516" s="55">
        <v>0</v>
      </c>
      <c r="Q516" s="55">
        <v>0</v>
      </c>
      <c r="R516" s="55">
        <v>85.54</v>
      </c>
      <c r="S516" s="55" t="s">
        <v>64</v>
      </c>
      <c r="T516" s="55" t="s">
        <v>63</v>
      </c>
      <c r="U516" s="55">
        <v>2865.59</v>
      </c>
      <c r="V516" s="55">
        <v>18949.41</v>
      </c>
      <c r="W516" s="55">
        <v>18949.41</v>
      </c>
      <c r="X516" s="55">
        <v>0</v>
      </c>
      <c r="Y516" s="55" t="s">
        <v>64</v>
      </c>
      <c r="Z516" s="55" t="s">
        <v>639</v>
      </c>
      <c r="AA516" s="55">
        <v>1</v>
      </c>
      <c r="AB516" s="55">
        <v>0</v>
      </c>
      <c r="AC516" s="55">
        <v>1</v>
      </c>
      <c r="AD516" s="55" t="s">
        <v>63</v>
      </c>
      <c r="AE516" s="55">
        <v>12</v>
      </c>
      <c r="AF516" s="55">
        <v>0</v>
      </c>
      <c r="AG516" s="55">
        <v>217</v>
      </c>
      <c r="AH516" s="55">
        <v>0</v>
      </c>
      <c r="AI516" s="55">
        <v>22</v>
      </c>
      <c r="AJ516" s="56">
        <v>22</v>
      </c>
      <c r="AK516" s="55">
        <v>1284</v>
      </c>
      <c r="AL516" s="55">
        <v>126.91670000000001</v>
      </c>
      <c r="AM516" s="55">
        <v>1523</v>
      </c>
      <c r="AN516" s="55">
        <v>7777</v>
      </c>
      <c r="AO516" s="55">
        <v>7777</v>
      </c>
      <c r="AQ516" s="55" t="s">
        <v>64</v>
      </c>
      <c r="AR516" s="55">
        <v>14</v>
      </c>
      <c r="AS516" s="55">
        <v>11</v>
      </c>
      <c r="AT516" s="55">
        <v>85.714285714285708</v>
      </c>
      <c r="AU516" s="55">
        <v>305.5</v>
      </c>
      <c r="AV516" s="55">
        <v>276</v>
      </c>
    </row>
    <row r="517" spans="1:48" x14ac:dyDescent="0.25">
      <c r="A517" s="55">
        <v>76306</v>
      </c>
      <c r="B517" s="68" t="str">
        <f>VLOOKUP(C517,'[2]SU List with Assignment Master'!$F$2:$G$128,2,FALSE)</f>
        <v>South 4</v>
      </c>
      <c r="C517" s="55" t="s">
        <v>76</v>
      </c>
      <c r="D517" s="55" t="s">
        <v>75</v>
      </c>
      <c r="E517" s="55" t="s">
        <v>60</v>
      </c>
      <c r="F517" s="55">
        <v>9</v>
      </c>
      <c r="G517" s="55">
        <v>3396</v>
      </c>
      <c r="H517" s="55">
        <v>741</v>
      </c>
      <c r="I517" s="55">
        <v>28</v>
      </c>
      <c r="J517" s="56">
        <v>4165</v>
      </c>
      <c r="K517" s="59">
        <v>4137</v>
      </c>
      <c r="L517" s="55">
        <v>462.77780000000001</v>
      </c>
      <c r="M517" s="59">
        <v>459.7</v>
      </c>
      <c r="N517" s="55">
        <v>21195</v>
      </c>
      <c r="O517" s="55">
        <v>2707.25</v>
      </c>
      <c r="P517" s="55">
        <v>0</v>
      </c>
      <c r="Q517" s="55">
        <v>0</v>
      </c>
      <c r="R517" s="55">
        <v>0</v>
      </c>
      <c r="S517" s="55" t="s">
        <v>64</v>
      </c>
      <c r="T517" s="55" t="s">
        <v>64</v>
      </c>
      <c r="U517" s="55">
        <v>2707.25</v>
      </c>
      <c r="V517" s="55">
        <v>18487.75</v>
      </c>
      <c r="W517" s="55">
        <v>18487.75</v>
      </c>
      <c r="X517" s="55">
        <v>0</v>
      </c>
      <c r="Y517" s="55" t="s">
        <v>64</v>
      </c>
      <c r="Z517" s="55" t="s">
        <v>640</v>
      </c>
      <c r="AA517" s="55">
        <v>1</v>
      </c>
      <c r="AB517" s="55">
        <v>0</v>
      </c>
      <c r="AC517" s="55">
        <v>1</v>
      </c>
      <c r="AD517" s="55" t="s">
        <v>63</v>
      </c>
      <c r="AE517" s="55">
        <v>7</v>
      </c>
      <c r="AF517" s="55">
        <v>0</v>
      </c>
      <c r="AG517" s="55">
        <v>56</v>
      </c>
      <c r="AH517" s="55">
        <v>0</v>
      </c>
      <c r="AI517" s="55">
        <v>28</v>
      </c>
      <c r="AJ517" s="56">
        <v>28</v>
      </c>
      <c r="AK517" s="55">
        <v>1315</v>
      </c>
      <c r="AL517" s="55">
        <v>199.8571</v>
      </c>
      <c r="AM517" s="55">
        <v>1399</v>
      </c>
      <c r="AN517" s="55">
        <v>7147</v>
      </c>
      <c r="AO517" s="55">
        <v>7147</v>
      </c>
      <c r="AP517" s="55">
        <v>3500</v>
      </c>
      <c r="AQ517" s="55" t="s">
        <v>64</v>
      </c>
      <c r="AR517" s="55">
        <v>11</v>
      </c>
      <c r="AS517" s="55">
        <v>9</v>
      </c>
      <c r="AT517" s="55">
        <v>81.818181818181813</v>
      </c>
      <c r="AU517" s="55">
        <v>378.63639999999998</v>
      </c>
      <c r="AV517" s="55">
        <v>377.33330000000001</v>
      </c>
    </row>
    <row r="518" spans="1:48" x14ac:dyDescent="0.25">
      <c r="A518" s="55">
        <v>76318</v>
      </c>
      <c r="B518" s="68" t="str">
        <f>VLOOKUP(C518,'[2]SU List with Assignment Master'!$F$2:$G$128,2,FALSE)</f>
        <v>South 4</v>
      </c>
      <c r="C518" s="55" t="s">
        <v>76</v>
      </c>
      <c r="D518" s="55" t="s">
        <v>75</v>
      </c>
      <c r="E518" s="55" t="s">
        <v>60</v>
      </c>
      <c r="F518" s="55">
        <v>7</v>
      </c>
      <c r="G518" s="55">
        <v>2004</v>
      </c>
      <c r="H518" s="55">
        <v>1183</v>
      </c>
      <c r="I518" s="55">
        <v>21</v>
      </c>
      <c r="J518" s="56">
        <v>3208</v>
      </c>
      <c r="K518" s="59">
        <v>3187</v>
      </c>
      <c r="L518" s="55">
        <v>458.28570000000002</v>
      </c>
      <c r="M518" s="59">
        <v>455.3</v>
      </c>
      <c r="N518" s="55">
        <v>16285</v>
      </c>
      <c r="O518" s="55">
        <v>2085.1999999999998</v>
      </c>
      <c r="P518" s="55">
        <v>0</v>
      </c>
      <c r="Q518" s="55">
        <v>0</v>
      </c>
      <c r="R518" s="55">
        <v>64.16</v>
      </c>
      <c r="S518" s="55" t="s">
        <v>64</v>
      </c>
      <c r="T518" s="55" t="s">
        <v>63</v>
      </c>
      <c r="U518" s="55">
        <v>2149.36</v>
      </c>
      <c r="V518" s="55">
        <v>14135.64</v>
      </c>
      <c r="W518" s="55">
        <v>14135.64</v>
      </c>
      <c r="X518" s="55">
        <v>0</v>
      </c>
      <c r="Y518" s="55" t="s">
        <v>64</v>
      </c>
      <c r="Z518" s="55" t="s">
        <v>641</v>
      </c>
      <c r="AA518" s="55">
        <v>1</v>
      </c>
      <c r="AB518" s="55">
        <v>0</v>
      </c>
      <c r="AC518" s="55">
        <v>1</v>
      </c>
      <c r="AD518" s="55" t="s">
        <v>63</v>
      </c>
      <c r="AE518" s="55">
        <v>4</v>
      </c>
      <c r="AF518" s="55">
        <v>0</v>
      </c>
      <c r="AG518" s="55">
        <v>91</v>
      </c>
      <c r="AH518" s="55">
        <v>0</v>
      </c>
      <c r="AI518" s="55">
        <v>14</v>
      </c>
      <c r="AJ518" s="56">
        <v>14</v>
      </c>
      <c r="AK518" s="55">
        <v>695</v>
      </c>
      <c r="AL518" s="55">
        <v>200</v>
      </c>
      <c r="AM518" s="55">
        <v>800</v>
      </c>
      <c r="AN518" s="55">
        <v>4082</v>
      </c>
      <c r="AO518" s="55">
        <v>4082</v>
      </c>
      <c r="AQ518" s="55" t="s">
        <v>64</v>
      </c>
      <c r="AR518" s="55">
        <v>7</v>
      </c>
      <c r="AS518" s="55">
        <v>7</v>
      </c>
      <c r="AT518" s="55">
        <v>100</v>
      </c>
      <c r="AU518" s="55">
        <v>458.28570000000002</v>
      </c>
      <c r="AV518" s="55">
        <v>286.28570000000002</v>
      </c>
    </row>
    <row r="519" spans="1:48" x14ac:dyDescent="0.25">
      <c r="A519" s="55">
        <v>76636</v>
      </c>
      <c r="B519" s="68" t="str">
        <f>VLOOKUP(C519,'[2]SU List with Assignment Master'!$F$2:$G$128,2,FALSE)</f>
        <v>South 4</v>
      </c>
      <c r="C519" s="55" t="s">
        <v>76</v>
      </c>
      <c r="D519" s="55" t="s">
        <v>75</v>
      </c>
      <c r="E519" s="55" t="s">
        <v>60</v>
      </c>
      <c r="F519" s="55">
        <v>0</v>
      </c>
      <c r="G519" s="55">
        <v>0</v>
      </c>
      <c r="H519" s="55">
        <v>0</v>
      </c>
      <c r="I519" s="55">
        <v>0</v>
      </c>
      <c r="J519" s="56">
        <v>0</v>
      </c>
      <c r="K519" s="59">
        <v>0</v>
      </c>
      <c r="L519" s="55">
        <v>0</v>
      </c>
      <c r="M519" s="59" t="e">
        <v>#DIV/0!</v>
      </c>
      <c r="N519" s="55">
        <v>0</v>
      </c>
      <c r="O519" s="55">
        <v>0</v>
      </c>
      <c r="P519" s="55">
        <v>0</v>
      </c>
      <c r="Q519" s="55">
        <v>0</v>
      </c>
      <c r="R519" s="55">
        <v>0</v>
      </c>
      <c r="S519" s="55" t="s">
        <v>64</v>
      </c>
      <c r="T519" s="55" t="s">
        <v>63</v>
      </c>
      <c r="U519" s="55">
        <v>0</v>
      </c>
      <c r="V519" s="55">
        <v>0</v>
      </c>
      <c r="W519" s="55">
        <v>0</v>
      </c>
      <c r="X519" s="55">
        <v>0</v>
      </c>
      <c r="Y519" s="55" t="s">
        <v>64</v>
      </c>
      <c r="Z519" s="55" t="s">
        <v>642</v>
      </c>
      <c r="AA519" s="55">
        <v>0</v>
      </c>
      <c r="AB519" s="55">
        <v>1</v>
      </c>
      <c r="AC519" s="55">
        <v>1</v>
      </c>
      <c r="AD519" s="55" t="s">
        <v>63</v>
      </c>
      <c r="AE519" s="55">
        <v>0</v>
      </c>
      <c r="AF519" s="55">
        <v>0</v>
      </c>
      <c r="AG519" s="55">
        <v>0</v>
      </c>
      <c r="AH519" s="55">
        <v>0</v>
      </c>
      <c r="AI519" s="55">
        <v>0</v>
      </c>
      <c r="AJ519" s="56">
        <v>0</v>
      </c>
      <c r="AK519" s="55">
        <v>0</v>
      </c>
      <c r="AL519" s="55">
        <v>0</v>
      </c>
      <c r="AM519" s="55">
        <v>0</v>
      </c>
      <c r="AN519" s="55">
        <v>0</v>
      </c>
      <c r="AO519" s="55">
        <v>0</v>
      </c>
      <c r="AQ519" s="55" t="s">
        <v>64</v>
      </c>
      <c r="AR519" s="55">
        <v>3</v>
      </c>
      <c r="AS519" s="55">
        <v>0</v>
      </c>
      <c r="AT519" s="55">
        <v>0</v>
      </c>
      <c r="AU519" s="55">
        <v>0</v>
      </c>
      <c r="AV519" s="55">
        <v>0</v>
      </c>
    </row>
    <row r="520" spans="1:48" x14ac:dyDescent="0.25">
      <c r="A520" s="55">
        <v>90650</v>
      </c>
      <c r="B520" s="68" t="str">
        <f>VLOOKUP(C520,'[2]SU List with Assignment Master'!$F$2:$G$128,2,FALSE)</f>
        <v>South 4</v>
      </c>
      <c r="C520" s="55" t="s">
        <v>76</v>
      </c>
      <c r="D520" s="55" t="s">
        <v>75</v>
      </c>
      <c r="E520" s="55" t="s">
        <v>202</v>
      </c>
      <c r="F520" s="55">
        <v>4</v>
      </c>
      <c r="G520" s="55">
        <v>960</v>
      </c>
      <c r="H520" s="55">
        <v>1546</v>
      </c>
      <c r="I520" s="55">
        <v>6</v>
      </c>
      <c r="J520" s="56">
        <v>2512</v>
      </c>
      <c r="K520" s="59">
        <v>2506</v>
      </c>
      <c r="L520" s="55">
        <v>628</v>
      </c>
      <c r="M520" s="59">
        <v>626.5</v>
      </c>
      <c r="N520" s="55">
        <v>12852</v>
      </c>
      <c r="O520" s="55">
        <v>1632.8</v>
      </c>
      <c r="P520" s="55">
        <v>0</v>
      </c>
      <c r="Q520" s="55">
        <v>0</v>
      </c>
      <c r="R520" s="55">
        <v>-1632.8</v>
      </c>
      <c r="S520" s="55" t="s">
        <v>63</v>
      </c>
      <c r="T520" s="55" t="s">
        <v>64</v>
      </c>
      <c r="U520" s="55">
        <v>0</v>
      </c>
      <c r="V520" s="55">
        <v>12852</v>
      </c>
      <c r="W520" s="55">
        <v>12852</v>
      </c>
      <c r="X520" s="55">
        <v>0</v>
      </c>
      <c r="Y520" s="55" t="s">
        <v>64</v>
      </c>
      <c r="Z520" s="55" t="s">
        <v>632</v>
      </c>
      <c r="AA520" s="55">
        <v>1</v>
      </c>
      <c r="AB520" s="55">
        <v>0</v>
      </c>
      <c r="AC520" s="55">
        <v>1</v>
      </c>
      <c r="AD520" s="55" t="s">
        <v>63</v>
      </c>
      <c r="AE520" s="55">
        <v>4</v>
      </c>
      <c r="AF520" s="55">
        <v>0</v>
      </c>
      <c r="AG520" s="55">
        <v>72</v>
      </c>
      <c r="AH520" s="55">
        <v>0</v>
      </c>
      <c r="AI520" s="55">
        <v>6</v>
      </c>
      <c r="AJ520" s="56">
        <v>6</v>
      </c>
      <c r="AK520" s="55">
        <v>584</v>
      </c>
      <c r="AL520" s="55">
        <v>165.5</v>
      </c>
      <c r="AM520" s="55">
        <v>662</v>
      </c>
      <c r="AN520" s="55">
        <v>3404</v>
      </c>
      <c r="AO520" s="55">
        <v>3404</v>
      </c>
      <c r="AQ520" s="55" t="s">
        <v>64</v>
      </c>
      <c r="AR520" s="55">
        <v>21</v>
      </c>
      <c r="AS520" s="55">
        <v>3</v>
      </c>
      <c r="AT520" s="55">
        <v>19.047619047619051</v>
      </c>
      <c r="AU520" s="55">
        <v>119.619</v>
      </c>
      <c r="AV520" s="55">
        <v>320</v>
      </c>
    </row>
    <row r="521" spans="1:48" x14ac:dyDescent="0.25">
      <c r="A521" s="55">
        <v>31012</v>
      </c>
      <c r="B521" s="68" t="str">
        <f>VLOOKUP(C521,'[2]SU List with Assignment Master'!$F$2:$G$128,2,FALSE)</f>
        <v>North 1</v>
      </c>
      <c r="C521" s="55" t="s">
        <v>191</v>
      </c>
      <c r="D521" s="55" t="s">
        <v>129</v>
      </c>
      <c r="E521" s="55" t="s">
        <v>19</v>
      </c>
      <c r="F521" s="55">
        <v>0</v>
      </c>
      <c r="G521" s="55">
        <v>0</v>
      </c>
      <c r="H521" s="55">
        <v>0</v>
      </c>
      <c r="I521" s="55">
        <v>0</v>
      </c>
      <c r="J521" s="56">
        <v>0</v>
      </c>
      <c r="K521" s="59">
        <v>0</v>
      </c>
      <c r="L521" s="55">
        <v>0</v>
      </c>
      <c r="M521" s="59" t="e">
        <v>#DIV/0!</v>
      </c>
      <c r="N521" s="55">
        <v>0</v>
      </c>
      <c r="O521" s="55">
        <v>0</v>
      </c>
      <c r="P521" s="55">
        <v>0</v>
      </c>
      <c r="Q521" s="55">
        <v>0</v>
      </c>
      <c r="R521" s="55">
        <v>0</v>
      </c>
      <c r="S521" s="55" t="s">
        <v>64</v>
      </c>
      <c r="T521" s="55" t="s">
        <v>64</v>
      </c>
      <c r="U521" s="55">
        <v>0</v>
      </c>
      <c r="V521" s="55">
        <v>0</v>
      </c>
      <c r="W521" s="55">
        <v>0</v>
      </c>
      <c r="X521" s="55">
        <v>0</v>
      </c>
      <c r="Y521" s="55" t="s">
        <v>64</v>
      </c>
      <c r="Z521" s="55" t="s">
        <v>643</v>
      </c>
      <c r="AA521" s="55">
        <v>0</v>
      </c>
      <c r="AB521" s="55">
        <v>1</v>
      </c>
      <c r="AC521" s="55">
        <v>1</v>
      </c>
      <c r="AD521" s="55" t="s">
        <v>63</v>
      </c>
      <c r="AE521" s="55">
        <v>0</v>
      </c>
      <c r="AF521" s="55">
        <v>0</v>
      </c>
      <c r="AG521" s="55">
        <v>0</v>
      </c>
      <c r="AH521" s="55">
        <v>0</v>
      </c>
      <c r="AI521" s="55">
        <v>0</v>
      </c>
      <c r="AJ521" s="56">
        <v>0</v>
      </c>
      <c r="AK521" s="55">
        <v>0</v>
      </c>
      <c r="AL521" s="55">
        <v>0</v>
      </c>
      <c r="AM521" s="55">
        <v>0</v>
      </c>
      <c r="AN521" s="55">
        <v>0</v>
      </c>
      <c r="AO521" s="55">
        <v>0</v>
      </c>
      <c r="AQ521" s="55" t="s">
        <v>64</v>
      </c>
      <c r="AR521" s="55">
        <v>0</v>
      </c>
      <c r="AS521" s="55">
        <v>0</v>
      </c>
      <c r="AT521" s="55">
        <v>0</v>
      </c>
      <c r="AU521" s="55">
        <v>0</v>
      </c>
      <c r="AV521" s="55">
        <v>0</v>
      </c>
    </row>
    <row r="522" spans="1:48" x14ac:dyDescent="0.25">
      <c r="A522" s="55">
        <v>31016</v>
      </c>
      <c r="B522" s="68" t="str">
        <f>VLOOKUP(C522,'[2]SU List with Assignment Master'!$F$2:$G$128,2,FALSE)</f>
        <v>North 1</v>
      </c>
      <c r="C522" s="55" t="s">
        <v>191</v>
      </c>
      <c r="D522" s="55" t="s">
        <v>129</v>
      </c>
      <c r="E522" s="55" t="s">
        <v>20</v>
      </c>
      <c r="F522" s="55">
        <v>0</v>
      </c>
      <c r="G522" s="55">
        <v>0</v>
      </c>
      <c r="H522" s="55">
        <v>0</v>
      </c>
      <c r="I522" s="55">
        <v>0</v>
      </c>
      <c r="J522" s="56">
        <v>0</v>
      </c>
      <c r="K522" s="59">
        <v>0</v>
      </c>
      <c r="L522" s="55">
        <v>0</v>
      </c>
      <c r="M522" s="59" t="e">
        <v>#DIV/0!</v>
      </c>
      <c r="N522" s="55">
        <v>0</v>
      </c>
      <c r="O522" s="55">
        <v>0</v>
      </c>
      <c r="P522" s="55">
        <v>0</v>
      </c>
      <c r="Q522" s="55">
        <v>0</v>
      </c>
      <c r="R522" s="55">
        <v>0</v>
      </c>
      <c r="S522" s="55" t="s">
        <v>64</v>
      </c>
      <c r="T522" s="55" t="s">
        <v>64</v>
      </c>
      <c r="U522" s="55">
        <v>0</v>
      </c>
      <c r="V522" s="55">
        <v>0</v>
      </c>
      <c r="W522" s="55">
        <v>0</v>
      </c>
      <c r="X522" s="55">
        <v>0</v>
      </c>
      <c r="Y522" s="55" t="s">
        <v>64</v>
      </c>
      <c r="AA522" s="55">
        <v>0</v>
      </c>
      <c r="AB522" s="55">
        <v>1</v>
      </c>
      <c r="AC522" s="55">
        <v>1</v>
      </c>
      <c r="AD522" s="55" t="s">
        <v>63</v>
      </c>
      <c r="AE522" s="55">
        <v>0</v>
      </c>
      <c r="AF522" s="55">
        <v>0</v>
      </c>
      <c r="AG522" s="55">
        <v>0</v>
      </c>
      <c r="AH522" s="55">
        <v>0</v>
      </c>
      <c r="AI522" s="55">
        <v>0</v>
      </c>
      <c r="AJ522" s="56">
        <v>0</v>
      </c>
      <c r="AK522" s="55">
        <v>0</v>
      </c>
      <c r="AL522" s="55">
        <v>0</v>
      </c>
      <c r="AM522" s="55">
        <v>0</v>
      </c>
      <c r="AN522" s="55">
        <v>0</v>
      </c>
      <c r="AO522" s="55">
        <v>0</v>
      </c>
      <c r="AQ522" s="55" t="s">
        <v>64</v>
      </c>
      <c r="AR522" s="55">
        <v>0</v>
      </c>
      <c r="AS522" s="55">
        <v>0</v>
      </c>
      <c r="AT522" s="55">
        <v>0</v>
      </c>
      <c r="AU522" s="55">
        <v>0</v>
      </c>
      <c r="AV522" s="55">
        <v>0</v>
      </c>
    </row>
    <row r="523" spans="1:48" x14ac:dyDescent="0.25">
      <c r="A523" s="55">
        <v>33013</v>
      </c>
      <c r="B523" s="68" t="str">
        <f>VLOOKUP(C523,'[2]SU List with Assignment Master'!$F$2:$G$128,2,FALSE)</f>
        <v>North 1</v>
      </c>
      <c r="C523" s="55" t="s">
        <v>191</v>
      </c>
      <c r="D523" s="55" t="s">
        <v>129</v>
      </c>
      <c r="E523" s="55" t="s">
        <v>22</v>
      </c>
      <c r="F523" s="55">
        <v>8</v>
      </c>
      <c r="G523" s="55">
        <v>564</v>
      </c>
      <c r="H523" s="55">
        <v>1166</v>
      </c>
      <c r="I523" s="55">
        <v>16</v>
      </c>
      <c r="J523" s="56">
        <v>1746</v>
      </c>
      <c r="K523" s="59">
        <v>1730</v>
      </c>
      <c r="L523" s="55">
        <v>218.25</v>
      </c>
      <c r="M523" s="59">
        <v>216.3</v>
      </c>
      <c r="N523" s="55">
        <v>8948</v>
      </c>
      <c r="O523" s="55">
        <v>1134.9000000000001</v>
      </c>
      <c r="P523" s="55">
        <v>0</v>
      </c>
      <c r="Q523" s="55">
        <v>0</v>
      </c>
      <c r="R523" s="55">
        <v>0</v>
      </c>
      <c r="S523" s="55" t="s">
        <v>64</v>
      </c>
      <c r="T523" s="55" t="s">
        <v>64</v>
      </c>
      <c r="U523" s="55">
        <v>1134.9000000000001</v>
      </c>
      <c r="V523" s="55">
        <v>7813.1</v>
      </c>
      <c r="W523" s="55">
        <v>7813.1</v>
      </c>
      <c r="X523" s="55">
        <v>0</v>
      </c>
      <c r="Y523" s="55" t="s">
        <v>64</v>
      </c>
      <c r="Z523" s="55" t="s">
        <v>644</v>
      </c>
      <c r="AA523" s="55">
        <v>1</v>
      </c>
      <c r="AB523" s="55">
        <v>0</v>
      </c>
      <c r="AC523" s="55">
        <v>1</v>
      </c>
      <c r="AD523" s="55" t="s">
        <v>63</v>
      </c>
      <c r="AE523" s="55">
        <v>6</v>
      </c>
      <c r="AF523" s="55">
        <v>0</v>
      </c>
      <c r="AG523" s="55">
        <v>133</v>
      </c>
      <c r="AH523" s="55">
        <v>0</v>
      </c>
      <c r="AI523" s="55">
        <v>16</v>
      </c>
      <c r="AJ523" s="56">
        <v>16</v>
      </c>
      <c r="AK523" s="55">
        <v>609</v>
      </c>
      <c r="AL523" s="55">
        <v>126.33329999999999</v>
      </c>
      <c r="AM523" s="55">
        <v>758</v>
      </c>
      <c r="AN523" s="55">
        <v>3888</v>
      </c>
      <c r="AO523" s="55">
        <v>3888</v>
      </c>
      <c r="AP523" s="55">
        <v>250</v>
      </c>
      <c r="AQ523" s="55" t="s">
        <v>64</v>
      </c>
      <c r="AR523" s="55">
        <v>12</v>
      </c>
      <c r="AS523" s="55">
        <v>5</v>
      </c>
      <c r="AT523" s="55">
        <v>66.666666666666671</v>
      </c>
      <c r="AU523" s="55">
        <v>145.5</v>
      </c>
      <c r="AV523" s="55">
        <v>112.8</v>
      </c>
    </row>
    <row r="524" spans="1:48" x14ac:dyDescent="0.25">
      <c r="A524" s="55">
        <v>80003</v>
      </c>
      <c r="B524" s="68" t="str">
        <f>VLOOKUP(C524,'[2]SU List with Assignment Master'!$F$2:$G$128,2,FALSE)</f>
        <v>North 1</v>
      </c>
      <c r="C524" s="55" t="s">
        <v>191</v>
      </c>
      <c r="D524" s="55" t="s">
        <v>129</v>
      </c>
      <c r="E524" s="55" t="s">
        <v>19</v>
      </c>
      <c r="F524" s="55">
        <v>10</v>
      </c>
      <c r="G524" s="55">
        <v>1404</v>
      </c>
      <c r="H524" s="55">
        <v>1040</v>
      </c>
      <c r="I524" s="55">
        <v>51</v>
      </c>
      <c r="J524" s="56">
        <v>2495</v>
      </c>
      <c r="K524" s="59">
        <v>2444</v>
      </c>
      <c r="L524" s="55">
        <v>249.5</v>
      </c>
      <c r="M524" s="59">
        <v>244.4</v>
      </c>
      <c r="N524" s="55">
        <v>12740</v>
      </c>
      <c r="O524" s="55">
        <v>1621.75</v>
      </c>
      <c r="P524" s="55">
        <v>0</v>
      </c>
      <c r="Q524" s="55">
        <v>0</v>
      </c>
      <c r="R524" s="55">
        <v>49.9</v>
      </c>
      <c r="S524" s="55" t="s">
        <v>64</v>
      </c>
      <c r="T524" s="55" t="s">
        <v>63</v>
      </c>
      <c r="U524" s="55">
        <v>1671.65</v>
      </c>
      <c r="V524" s="55">
        <v>11068.35</v>
      </c>
      <c r="W524" s="55">
        <v>11068.35</v>
      </c>
      <c r="X524" s="55">
        <v>0</v>
      </c>
      <c r="Y524" s="55" t="s">
        <v>64</v>
      </c>
      <c r="Z524" s="55" t="s">
        <v>645</v>
      </c>
      <c r="AA524" s="55">
        <v>1</v>
      </c>
      <c r="AB524" s="55">
        <v>0</v>
      </c>
      <c r="AC524" s="55">
        <v>1</v>
      </c>
      <c r="AD524" s="55" t="s">
        <v>63</v>
      </c>
      <c r="AE524" s="55">
        <v>8</v>
      </c>
      <c r="AF524" s="55">
        <v>0</v>
      </c>
      <c r="AG524" s="55">
        <v>117</v>
      </c>
      <c r="AH524" s="55">
        <v>0</v>
      </c>
      <c r="AI524" s="55">
        <v>51</v>
      </c>
      <c r="AJ524" s="56">
        <v>51</v>
      </c>
      <c r="AK524" s="55">
        <v>1058</v>
      </c>
      <c r="AL524" s="55">
        <v>153.25</v>
      </c>
      <c r="AM524" s="55">
        <v>1226</v>
      </c>
      <c r="AN524" s="55">
        <v>6261</v>
      </c>
      <c r="AO524" s="55">
        <v>6261</v>
      </c>
      <c r="AQ524" s="55" t="s">
        <v>64</v>
      </c>
      <c r="AR524" s="55">
        <v>11</v>
      </c>
      <c r="AS524" s="55">
        <v>9</v>
      </c>
      <c r="AT524" s="55">
        <v>90.909090909090907</v>
      </c>
      <c r="AU524" s="55">
        <v>226.81819999999999</v>
      </c>
      <c r="AV524" s="55">
        <v>156</v>
      </c>
    </row>
    <row r="525" spans="1:48" x14ac:dyDescent="0.25">
      <c r="A525" s="55">
        <v>80004</v>
      </c>
      <c r="B525" s="68" t="str">
        <f>VLOOKUP(C525,'[2]SU List with Assignment Master'!$F$2:$G$128,2,FALSE)</f>
        <v>North 1</v>
      </c>
      <c r="C525" s="55" t="s">
        <v>191</v>
      </c>
      <c r="D525" s="55" t="s">
        <v>129</v>
      </c>
      <c r="E525" s="55" t="s">
        <v>22</v>
      </c>
      <c r="F525" s="55">
        <v>11</v>
      </c>
      <c r="G525" s="55">
        <v>1188</v>
      </c>
      <c r="H525" s="55">
        <v>1429</v>
      </c>
      <c r="I525" s="55">
        <v>47</v>
      </c>
      <c r="J525" s="56">
        <v>2664</v>
      </c>
      <c r="K525" s="59">
        <v>2617</v>
      </c>
      <c r="L525" s="55">
        <v>242.18180000000001</v>
      </c>
      <c r="M525" s="59">
        <v>237.9</v>
      </c>
      <c r="N525" s="55">
        <v>13694</v>
      </c>
      <c r="O525" s="55">
        <v>1731.6</v>
      </c>
      <c r="P525" s="55">
        <v>0</v>
      </c>
      <c r="Q525" s="55">
        <v>0</v>
      </c>
      <c r="R525" s="55">
        <v>0</v>
      </c>
      <c r="S525" s="55" t="s">
        <v>64</v>
      </c>
      <c r="T525" s="55" t="s">
        <v>64</v>
      </c>
      <c r="U525" s="55">
        <v>1731.6</v>
      </c>
      <c r="V525" s="55">
        <v>11962.4</v>
      </c>
      <c r="W525" s="55">
        <v>11962.4</v>
      </c>
      <c r="X525" s="55">
        <v>0</v>
      </c>
      <c r="Y525" s="55" t="s">
        <v>64</v>
      </c>
      <c r="Z525" s="55" t="s">
        <v>646</v>
      </c>
      <c r="AA525" s="55">
        <v>1</v>
      </c>
      <c r="AB525" s="55">
        <v>0</v>
      </c>
      <c r="AC525" s="55">
        <v>1</v>
      </c>
      <c r="AD525" s="55" t="s">
        <v>63</v>
      </c>
      <c r="AE525" s="55">
        <v>6</v>
      </c>
      <c r="AF525" s="55">
        <v>0</v>
      </c>
      <c r="AG525" s="55">
        <v>103</v>
      </c>
      <c r="AH525" s="55">
        <v>0</v>
      </c>
      <c r="AI525" s="55">
        <v>11</v>
      </c>
      <c r="AJ525" s="56">
        <v>11</v>
      </c>
      <c r="AK525" s="55">
        <v>760</v>
      </c>
      <c r="AL525" s="55">
        <v>145.66669999999999</v>
      </c>
      <c r="AM525" s="55">
        <v>874</v>
      </c>
      <c r="AN525" s="55">
        <v>4497</v>
      </c>
      <c r="AO525" s="55">
        <v>4497</v>
      </c>
      <c r="AP525" s="55">
        <v>1200</v>
      </c>
      <c r="AQ525" s="55" t="s">
        <v>64</v>
      </c>
      <c r="AR525" s="55">
        <v>12</v>
      </c>
      <c r="AS525" s="55">
        <v>11</v>
      </c>
      <c r="AT525" s="55">
        <v>91.666666666666671</v>
      </c>
      <c r="AU525" s="55">
        <v>222</v>
      </c>
      <c r="AV525" s="55">
        <v>108</v>
      </c>
    </row>
    <row r="526" spans="1:48" x14ac:dyDescent="0.25">
      <c r="A526" s="55">
        <v>80005</v>
      </c>
      <c r="B526" s="68" t="str">
        <f>VLOOKUP(C526,'[2]SU List with Assignment Master'!$F$2:$G$128,2,FALSE)</f>
        <v>North 1</v>
      </c>
      <c r="C526" s="55" t="s">
        <v>191</v>
      </c>
      <c r="D526" s="55" t="s">
        <v>129</v>
      </c>
      <c r="E526" s="55" t="s">
        <v>22</v>
      </c>
      <c r="F526" s="55">
        <v>4</v>
      </c>
      <c r="G526" s="55">
        <v>0</v>
      </c>
      <c r="H526" s="55">
        <v>576</v>
      </c>
      <c r="I526" s="55">
        <v>1</v>
      </c>
      <c r="J526" s="56">
        <v>577</v>
      </c>
      <c r="K526" s="59">
        <v>576</v>
      </c>
      <c r="L526" s="55">
        <v>144.25</v>
      </c>
      <c r="M526" s="59">
        <v>144</v>
      </c>
      <c r="N526" s="55">
        <v>2942</v>
      </c>
      <c r="O526" s="55">
        <v>375.05</v>
      </c>
      <c r="P526" s="55">
        <v>0</v>
      </c>
      <c r="Q526" s="55">
        <v>0</v>
      </c>
      <c r="R526" s="55">
        <v>0</v>
      </c>
      <c r="S526" s="55" t="s">
        <v>64</v>
      </c>
      <c r="T526" s="55" t="s">
        <v>64</v>
      </c>
      <c r="U526" s="55">
        <v>375.05</v>
      </c>
      <c r="V526" s="55">
        <v>2566.9499999999998</v>
      </c>
      <c r="W526" s="55">
        <v>2566.9499999999998</v>
      </c>
      <c r="X526" s="55">
        <v>0</v>
      </c>
      <c r="Y526" s="55" t="s">
        <v>64</v>
      </c>
      <c r="Z526" s="55" t="s">
        <v>647</v>
      </c>
      <c r="AA526" s="55">
        <v>1</v>
      </c>
      <c r="AB526" s="55">
        <v>0</v>
      </c>
      <c r="AC526" s="55">
        <v>1</v>
      </c>
      <c r="AD526" s="55" t="s">
        <v>63</v>
      </c>
      <c r="AE526" s="55">
        <v>3</v>
      </c>
      <c r="AF526" s="55">
        <v>0</v>
      </c>
      <c r="AG526" s="55">
        <v>35</v>
      </c>
      <c r="AH526" s="55">
        <v>0</v>
      </c>
      <c r="AI526" s="55">
        <v>1</v>
      </c>
      <c r="AJ526" s="56">
        <v>1</v>
      </c>
      <c r="AK526" s="55">
        <v>244</v>
      </c>
      <c r="AL526" s="55">
        <v>93.333299999999994</v>
      </c>
      <c r="AM526" s="55">
        <v>280</v>
      </c>
      <c r="AN526" s="55">
        <v>1424</v>
      </c>
      <c r="AO526" s="55">
        <v>1424</v>
      </c>
      <c r="AP526" s="55">
        <v>0</v>
      </c>
      <c r="AQ526" s="55" t="s">
        <v>64</v>
      </c>
      <c r="AR526" s="55">
        <v>10</v>
      </c>
      <c r="AS526" s="55">
        <v>0</v>
      </c>
      <c r="AT526" s="55">
        <v>40</v>
      </c>
      <c r="AU526" s="55">
        <v>57.7</v>
      </c>
      <c r="AV526" s="55">
        <v>0</v>
      </c>
    </row>
    <row r="527" spans="1:48" x14ac:dyDescent="0.25">
      <c r="A527" s="55">
        <v>80006</v>
      </c>
      <c r="B527" s="68" t="str">
        <f>VLOOKUP(C527,'[2]SU List with Assignment Master'!$F$2:$G$128,2,FALSE)</f>
        <v>North 1</v>
      </c>
      <c r="C527" s="55" t="s">
        <v>191</v>
      </c>
      <c r="D527" s="55" t="s">
        <v>129</v>
      </c>
      <c r="E527" s="55" t="s">
        <v>60</v>
      </c>
      <c r="F527" s="55">
        <v>10</v>
      </c>
      <c r="G527" s="55">
        <v>1716</v>
      </c>
      <c r="H527" s="55">
        <v>395</v>
      </c>
      <c r="I527" s="55">
        <v>8</v>
      </c>
      <c r="J527" s="56">
        <v>2119</v>
      </c>
      <c r="K527" s="59">
        <v>2111</v>
      </c>
      <c r="L527" s="55">
        <v>211.9</v>
      </c>
      <c r="M527" s="59">
        <v>211.1</v>
      </c>
      <c r="N527" s="55">
        <v>10829</v>
      </c>
      <c r="O527" s="55">
        <v>1377.35</v>
      </c>
      <c r="P527" s="55">
        <v>0</v>
      </c>
      <c r="Q527" s="55">
        <v>0</v>
      </c>
      <c r="R527" s="55">
        <v>42.38</v>
      </c>
      <c r="S527" s="55" t="s">
        <v>64</v>
      </c>
      <c r="T527" s="55" t="s">
        <v>63</v>
      </c>
      <c r="U527" s="55">
        <v>1419.73</v>
      </c>
      <c r="V527" s="55">
        <v>9409.27</v>
      </c>
      <c r="W527" s="55">
        <v>9409.27</v>
      </c>
      <c r="X527" s="55">
        <v>0</v>
      </c>
      <c r="Y527" s="55" t="s">
        <v>64</v>
      </c>
      <c r="Z527" s="55" t="s">
        <v>648</v>
      </c>
      <c r="AA527" s="55">
        <v>1</v>
      </c>
      <c r="AB527" s="55">
        <v>0</v>
      </c>
      <c r="AC527" s="55">
        <v>1</v>
      </c>
      <c r="AD527" s="55" t="s">
        <v>63</v>
      </c>
      <c r="AE527" s="55">
        <v>8</v>
      </c>
      <c r="AF527" s="55">
        <v>0</v>
      </c>
      <c r="AG527" s="55">
        <v>111</v>
      </c>
      <c r="AH527" s="55">
        <v>0</v>
      </c>
      <c r="AI527" s="55">
        <v>8</v>
      </c>
      <c r="AJ527" s="56">
        <v>8</v>
      </c>
      <c r="AK527" s="55">
        <v>268</v>
      </c>
      <c r="AL527" s="55">
        <v>48.375</v>
      </c>
      <c r="AM527" s="55">
        <v>387</v>
      </c>
      <c r="AN527" s="55">
        <v>1972</v>
      </c>
      <c r="AO527" s="55">
        <v>1972</v>
      </c>
      <c r="AQ527" s="55" t="s">
        <v>64</v>
      </c>
      <c r="AR527" s="55">
        <v>12</v>
      </c>
      <c r="AS527" s="55">
        <v>10</v>
      </c>
      <c r="AT527" s="55">
        <v>83.333333333333329</v>
      </c>
      <c r="AU527" s="55">
        <v>176.58330000000001</v>
      </c>
      <c r="AV527" s="55">
        <v>171.6</v>
      </c>
    </row>
    <row r="528" spans="1:48" x14ac:dyDescent="0.25">
      <c r="A528" s="55">
        <v>80007</v>
      </c>
      <c r="B528" s="68" t="str">
        <f>VLOOKUP(C528,'[2]SU List with Assignment Master'!$F$2:$G$128,2,FALSE)</f>
        <v>North 1</v>
      </c>
      <c r="C528" s="55" t="s">
        <v>191</v>
      </c>
      <c r="D528" s="55" t="s">
        <v>129</v>
      </c>
      <c r="E528" s="55" t="s">
        <v>22</v>
      </c>
      <c r="F528" s="55">
        <v>6</v>
      </c>
      <c r="G528" s="55">
        <v>1428</v>
      </c>
      <c r="H528" s="55">
        <v>815</v>
      </c>
      <c r="I528" s="55">
        <v>27</v>
      </c>
      <c r="J528" s="56">
        <v>2270</v>
      </c>
      <c r="K528" s="59">
        <v>2243</v>
      </c>
      <c r="L528" s="55">
        <v>378.33330000000001</v>
      </c>
      <c r="M528" s="59">
        <v>373.8</v>
      </c>
      <c r="N528" s="55">
        <v>11648</v>
      </c>
      <c r="O528" s="55">
        <v>1475.5</v>
      </c>
      <c r="P528" s="55">
        <v>0</v>
      </c>
      <c r="Q528" s="55">
        <v>0</v>
      </c>
      <c r="R528" s="55">
        <v>0</v>
      </c>
      <c r="S528" s="55" t="s">
        <v>64</v>
      </c>
      <c r="T528" s="55" t="s">
        <v>64</v>
      </c>
      <c r="U528" s="55">
        <v>1475.5</v>
      </c>
      <c r="V528" s="55">
        <v>10172.5</v>
      </c>
      <c r="W528" s="55">
        <v>10172.5</v>
      </c>
      <c r="X528" s="55">
        <v>0</v>
      </c>
      <c r="Y528" s="55" t="s">
        <v>64</v>
      </c>
      <c r="Z528" s="55" t="s">
        <v>649</v>
      </c>
      <c r="AA528" s="55">
        <v>1</v>
      </c>
      <c r="AB528" s="55">
        <v>0</v>
      </c>
      <c r="AC528" s="55">
        <v>1</v>
      </c>
      <c r="AD528" s="55" t="s">
        <v>63</v>
      </c>
      <c r="AE528" s="55">
        <v>5</v>
      </c>
      <c r="AF528" s="55">
        <v>0</v>
      </c>
      <c r="AG528" s="55">
        <v>140</v>
      </c>
      <c r="AH528" s="55">
        <v>0</v>
      </c>
      <c r="AI528" s="55">
        <v>10</v>
      </c>
      <c r="AJ528" s="56">
        <v>10</v>
      </c>
      <c r="AK528" s="55">
        <v>751</v>
      </c>
      <c r="AL528" s="55">
        <v>180.2</v>
      </c>
      <c r="AM528" s="55">
        <v>901</v>
      </c>
      <c r="AN528" s="55">
        <v>4622</v>
      </c>
      <c r="AO528" s="55">
        <v>4622</v>
      </c>
      <c r="AP528" s="55">
        <v>1000</v>
      </c>
      <c r="AQ528" s="55" t="s">
        <v>64</v>
      </c>
      <c r="AR528" s="55">
        <v>6</v>
      </c>
      <c r="AS528" s="55">
        <v>6</v>
      </c>
      <c r="AT528" s="55">
        <v>100</v>
      </c>
      <c r="AU528" s="55">
        <v>378.33330000000001</v>
      </c>
      <c r="AV528" s="55">
        <v>238</v>
      </c>
    </row>
    <row r="529" spans="1:48" x14ac:dyDescent="0.25">
      <c r="A529" s="55">
        <v>80008</v>
      </c>
      <c r="B529" s="68" t="str">
        <f>VLOOKUP(C529,'[2]SU List with Assignment Master'!$F$2:$G$128,2,FALSE)</f>
        <v>North 1</v>
      </c>
      <c r="C529" s="55" t="s">
        <v>191</v>
      </c>
      <c r="D529" s="55" t="s">
        <v>129</v>
      </c>
      <c r="E529" s="55" t="s">
        <v>20</v>
      </c>
      <c r="F529" s="55">
        <v>7</v>
      </c>
      <c r="G529" s="55">
        <v>1656</v>
      </c>
      <c r="H529" s="55">
        <v>1550</v>
      </c>
      <c r="I529" s="55">
        <v>217</v>
      </c>
      <c r="J529" s="56">
        <v>3423</v>
      </c>
      <c r="K529" s="59">
        <v>3206</v>
      </c>
      <c r="L529" s="55">
        <v>489</v>
      </c>
      <c r="M529" s="59">
        <v>458</v>
      </c>
      <c r="N529" s="55">
        <v>17456</v>
      </c>
      <c r="O529" s="55">
        <v>2224.9499999999998</v>
      </c>
      <c r="P529" s="55">
        <v>0</v>
      </c>
      <c r="Q529" s="55">
        <v>0</v>
      </c>
      <c r="R529" s="55">
        <v>68.459999999999994</v>
      </c>
      <c r="S529" s="55" t="s">
        <v>64</v>
      </c>
      <c r="T529" s="55" t="s">
        <v>63</v>
      </c>
      <c r="U529" s="55">
        <v>2293.41</v>
      </c>
      <c r="V529" s="55">
        <v>15162.59</v>
      </c>
      <c r="W529" s="55">
        <v>15162.59</v>
      </c>
      <c r="X529" s="55">
        <v>0</v>
      </c>
      <c r="Y529" s="55" t="s">
        <v>64</v>
      </c>
      <c r="Z529" s="55" t="s">
        <v>650</v>
      </c>
      <c r="AA529" s="55">
        <v>1</v>
      </c>
      <c r="AB529" s="55">
        <v>0</v>
      </c>
      <c r="AC529" s="55">
        <v>1</v>
      </c>
      <c r="AD529" s="55" t="s">
        <v>63</v>
      </c>
      <c r="AE529" s="55">
        <v>7</v>
      </c>
      <c r="AF529" s="55">
        <v>0</v>
      </c>
      <c r="AG529" s="55">
        <v>157</v>
      </c>
      <c r="AH529" s="55">
        <v>0</v>
      </c>
      <c r="AI529" s="55">
        <v>100</v>
      </c>
      <c r="AJ529" s="56">
        <v>100</v>
      </c>
      <c r="AK529" s="55">
        <v>1599</v>
      </c>
      <c r="AL529" s="55">
        <v>265.1429</v>
      </c>
      <c r="AM529" s="55">
        <v>1856</v>
      </c>
      <c r="AN529" s="55">
        <v>9459</v>
      </c>
      <c r="AO529" s="55">
        <v>9459</v>
      </c>
      <c r="AQ529" s="55" t="s">
        <v>64</v>
      </c>
      <c r="AR529" s="55">
        <v>8</v>
      </c>
      <c r="AS529" s="55">
        <v>6</v>
      </c>
      <c r="AT529" s="55">
        <v>87.5</v>
      </c>
      <c r="AU529" s="55">
        <v>427.875</v>
      </c>
      <c r="AV529" s="55">
        <v>276</v>
      </c>
    </row>
    <row r="530" spans="1:48" x14ac:dyDescent="0.25">
      <c r="A530" s="55">
        <v>80010</v>
      </c>
      <c r="B530" s="68" t="str">
        <f>VLOOKUP(C530,'[2]SU List with Assignment Master'!$F$2:$G$128,2,FALSE)</f>
        <v>North 1</v>
      </c>
      <c r="C530" s="55" t="s">
        <v>191</v>
      </c>
      <c r="D530" s="55" t="s">
        <v>129</v>
      </c>
      <c r="E530" s="55" t="s">
        <v>20</v>
      </c>
      <c r="F530" s="55">
        <v>1</v>
      </c>
      <c r="G530" s="55">
        <v>0</v>
      </c>
      <c r="H530" s="55">
        <v>131</v>
      </c>
      <c r="I530" s="55">
        <v>0</v>
      </c>
      <c r="J530" s="56">
        <v>131</v>
      </c>
      <c r="K530" s="59">
        <v>131</v>
      </c>
      <c r="L530" s="55">
        <v>131</v>
      </c>
      <c r="M530" s="59">
        <v>131</v>
      </c>
      <c r="N530" s="55">
        <v>662</v>
      </c>
      <c r="O530" s="55">
        <v>85.15</v>
      </c>
      <c r="P530" s="55">
        <v>0</v>
      </c>
      <c r="Q530" s="55">
        <v>0</v>
      </c>
      <c r="R530" s="55">
        <v>0</v>
      </c>
      <c r="S530" s="55" t="s">
        <v>64</v>
      </c>
      <c r="T530" s="55" t="s">
        <v>64</v>
      </c>
      <c r="U530" s="55">
        <v>85.15</v>
      </c>
      <c r="V530" s="55">
        <v>576.85</v>
      </c>
      <c r="W530" s="55">
        <v>662</v>
      </c>
      <c r="X530" s="55">
        <v>-85.15</v>
      </c>
      <c r="Y530" s="55" t="s">
        <v>64</v>
      </c>
      <c r="AA530" s="55">
        <v>1</v>
      </c>
      <c r="AB530" s="55">
        <v>0</v>
      </c>
      <c r="AC530" s="55">
        <v>1</v>
      </c>
      <c r="AD530" s="55" t="s">
        <v>63</v>
      </c>
      <c r="AE530" s="55">
        <v>1</v>
      </c>
      <c r="AF530" s="55">
        <v>0</v>
      </c>
      <c r="AG530" s="55">
        <v>131</v>
      </c>
      <c r="AH530" s="55">
        <v>0</v>
      </c>
      <c r="AI530" s="55">
        <v>0</v>
      </c>
      <c r="AJ530" s="56">
        <v>0</v>
      </c>
      <c r="AK530" s="55">
        <v>0</v>
      </c>
      <c r="AL530" s="55">
        <v>131</v>
      </c>
      <c r="AM530" s="55">
        <v>131</v>
      </c>
      <c r="AN530" s="55">
        <v>662</v>
      </c>
      <c r="AO530" s="55">
        <v>662</v>
      </c>
      <c r="AQ530" s="55" t="s">
        <v>64</v>
      </c>
      <c r="AR530" s="55">
        <v>7</v>
      </c>
      <c r="AS530" s="55">
        <v>0</v>
      </c>
      <c r="AT530" s="55">
        <v>14.28571428571429</v>
      </c>
      <c r="AU530" s="55">
        <v>18.714300000000001</v>
      </c>
      <c r="AV530" s="55">
        <v>0</v>
      </c>
    </row>
    <row r="531" spans="1:48" x14ac:dyDescent="0.25">
      <c r="A531" s="55">
        <v>80011</v>
      </c>
      <c r="B531" s="68" t="str">
        <f>VLOOKUP(C531,'[2]SU List with Assignment Master'!$F$2:$G$128,2,FALSE)</f>
        <v>North 1</v>
      </c>
      <c r="C531" s="55" t="s">
        <v>191</v>
      </c>
      <c r="D531" s="55" t="s">
        <v>129</v>
      </c>
      <c r="E531" s="55" t="s">
        <v>60</v>
      </c>
      <c r="F531" s="55">
        <v>0</v>
      </c>
      <c r="G531" s="55">
        <v>0</v>
      </c>
      <c r="H531" s="55">
        <v>0</v>
      </c>
      <c r="I531" s="55">
        <v>0</v>
      </c>
      <c r="J531" s="56">
        <v>0</v>
      </c>
      <c r="K531" s="59">
        <v>0</v>
      </c>
      <c r="L531" s="55">
        <v>0</v>
      </c>
      <c r="M531" s="59" t="e">
        <v>#DIV/0!</v>
      </c>
      <c r="N531" s="55">
        <v>0</v>
      </c>
      <c r="O531" s="55">
        <v>0</v>
      </c>
      <c r="P531" s="55">
        <v>0</v>
      </c>
      <c r="Q531" s="55">
        <v>0</v>
      </c>
      <c r="R531" s="55">
        <v>0</v>
      </c>
      <c r="S531" s="55" t="s">
        <v>64</v>
      </c>
      <c r="T531" s="55" t="s">
        <v>64</v>
      </c>
      <c r="U531" s="55">
        <v>0</v>
      </c>
      <c r="V531" s="55">
        <v>0</v>
      </c>
      <c r="W531" s="55">
        <v>0</v>
      </c>
      <c r="X531" s="55">
        <v>0</v>
      </c>
      <c r="Y531" s="55" t="s">
        <v>64</v>
      </c>
      <c r="Z531" s="55" t="s">
        <v>651</v>
      </c>
      <c r="AA531" s="55">
        <v>0</v>
      </c>
      <c r="AB531" s="55">
        <v>1</v>
      </c>
      <c r="AC531" s="55">
        <v>1</v>
      </c>
      <c r="AD531" s="55" t="s">
        <v>63</v>
      </c>
      <c r="AE531" s="55">
        <v>0</v>
      </c>
      <c r="AF531" s="55">
        <v>0</v>
      </c>
      <c r="AG531" s="55">
        <v>0</v>
      </c>
      <c r="AH531" s="55">
        <v>0</v>
      </c>
      <c r="AI531" s="55">
        <v>0</v>
      </c>
      <c r="AJ531" s="56">
        <v>0</v>
      </c>
      <c r="AK531" s="55">
        <v>0</v>
      </c>
      <c r="AL531" s="55">
        <v>0</v>
      </c>
      <c r="AM531" s="55">
        <v>0</v>
      </c>
      <c r="AN531" s="55">
        <v>0</v>
      </c>
      <c r="AO531" s="55">
        <v>0</v>
      </c>
      <c r="AQ531" s="55" t="s">
        <v>64</v>
      </c>
      <c r="AR531" s="55">
        <v>3</v>
      </c>
      <c r="AS531" s="55">
        <v>0</v>
      </c>
      <c r="AT531" s="55">
        <v>0</v>
      </c>
      <c r="AU531" s="55">
        <v>0</v>
      </c>
      <c r="AV531" s="55">
        <v>0</v>
      </c>
    </row>
    <row r="532" spans="1:48" x14ac:dyDescent="0.25">
      <c r="A532" s="55">
        <v>80012</v>
      </c>
      <c r="B532" s="68" t="str">
        <f>VLOOKUP(C532,'[2]SU List with Assignment Master'!$F$2:$G$128,2,FALSE)</f>
        <v>North 1</v>
      </c>
      <c r="C532" s="55" t="s">
        <v>191</v>
      </c>
      <c r="D532" s="55" t="s">
        <v>129</v>
      </c>
      <c r="E532" s="55" t="s">
        <v>22</v>
      </c>
      <c r="F532" s="55">
        <v>5</v>
      </c>
      <c r="G532" s="55">
        <v>0</v>
      </c>
      <c r="H532" s="55">
        <v>265</v>
      </c>
      <c r="I532" s="55">
        <v>1</v>
      </c>
      <c r="J532" s="56">
        <v>266</v>
      </c>
      <c r="K532" s="59">
        <v>265</v>
      </c>
      <c r="L532" s="55">
        <v>53.2</v>
      </c>
      <c r="M532" s="59">
        <v>53</v>
      </c>
      <c r="N532" s="55">
        <v>1355</v>
      </c>
      <c r="O532" s="55">
        <v>172.9</v>
      </c>
      <c r="P532" s="55">
        <v>0</v>
      </c>
      <c r="Q532" s="55">
        <v>0</v>
      </c>
      <c r="R532" s="55">
        <v>0</v>
      </c>
      <c r="S532" s="55" t="s">
        <v>64</v>
      </c>
      <c r="T532" s="55" t="s">
        <v>64</v>
      </c>
      <c r="U532" s="55">
        <v>172.9</v>
      </c>
      <c r="V532" s="55">
        <v>1182.0999999999999</v>
      </c>
      <c r="W532" s="55">
        <v>1355</v>
      </c>
      <c r="X532" s="55">
        <v>-172.9</v>
      </c>
      <c r="Y532" s="55" t="s">
        <v>64</v>
      </c>
      <c r="Z532" s="55" t="s">
        <v>652</v>
      </c>
      <c r="AA532" s="55">
        <v>1</v>
      </c>
      <c r="AB532" s="55">
        <v>0</v>
      </c>
      <c r="AC532" s="55">
        <v>1</v>
      </c>
      <c r="AD532" s="55" t="s">
        <v>63</v>
      </c>
      <c r="AE532" s="55">
        <v>5</v>
      </c>
      <c r="AF532" s="55">
        <v>0</v>
      </c>
      <c r="AG532" s="55">
        <v>158</v>
      </c>
      <c r="AH532" s="55">
        <v>0</v>
      </c>
      <c r="AI532" s="55">
        <v>1</v>
      </c>
      <c r="AJ532" s="56">
        <v>1</v>
      </c>
      <c r="AK532" s="55">
        <v>107</v>
      </c>
      <c r="AL532" s="55">
        <v>53.2</v>
      </c>
      <c r="AM532" s="55">
        <v>266</v>
      </c>
      <c r="AN532" s="55">
        <v>1355</v>
      </c>
      <c r="AO532" s="55">
        <v>1355</v>
      </c>
      <c r="AQ532" s="55" t="s">
        <v>64</v>
      </c>
      <c r="AR532" s="55">
        <v>11</v>
      </c>
      <c r="AS532" s="55">
        <v>0</v>
      </c>
      <c r="AT532" s="55">
        <v>45.454545454545453</v>
      </c>
      <c r="AU532" s="55">
        <v>24.181799999999999</v>
      </c>
      <c r="AV532" s="55">
        <v>0</v>
      </c>
    </row>
    <row r="533" spans="1:48" x14ac:dyDescent="0.25">
      <c r="A533" s="55">
        <v>80014</v>
      </c>
      <c r="B533" s="68" t="str">
        <f>VLOOKUP(C533,'[2]SU List with Assignment Master'!$F$2:$G$128,2,FALSE)</f>
        <v>North 1</v>
      </c>
      <c r="C533" s="55" t="s">
        <v>191</v>
      </c>
      <c r="D533" s="55" t="s">
        <v>129</v>
      </c>
      <c r="E533" s="55" t="s">
        <v>60</v>
      </c>
      <c r="F533" s="55">
        <v>6</v>
      </c>
      <c r="G533" s="55">
        <v>2748</v>
      </c>
      <c r="H533" s="55">
        <v>355</v>
      </c>
      <c r="I533" s="55">
        <v>41</v>
      </c>
      <c r="J533" s="56">
        <v>3144</v>
      </c>
      <c r="K533" s="59">
        <v>3103</v>
      </c>
      <c r="L533" s="55">
        <v>524</v>
      </c>
      <c r="M533" s="59">
        <v>517.20000000000005</v>
      </c>
      <c r="N533" s="55">
        <v>16068</v>
      </c>
      <c r="O533" s="55">
        <v>2043.6</v>
      </c>
      <c r="P533" s="55">
        <v>0</v>
      </c>
      <c r="Q533" s="55">
        <v>0</v>
      </c>
      <c r="R533" s="55">
        <v>62.88</v>
      </c>
      <c r="S533" s="55" t="s">
        <v>64</v>
      </c>
      <c r="T533" s="55" t="s">
        <v>63</v>
      </c>
      <c r="U533" s="55">
        <v>2106.48</v>
      </c>
      <c r="V533" s="55">
        <v>13961.52</v>
      </c>
      <c r="W533" s="55">
        <v>13961.52</v>
      </c>
      <c r="X533" s="55">
        <v>0</v>
      </c>
      <c r="Y533" s="55" t="s">
        <v>64</v>
      </c>
      <c r="Z533" s="55" t="s">
        <v>653</v>
      </c>
      <c r="AA533" s="55">
        <v>1</v>
      </c>
      <c r="AB533" s="55">
        <v>0</v>
      </c>
      <c r="AC533" s="55">
        <v>1</v>
      </c>
      <c r="AD533" s="55" t="s">
        <v>63</v>
      </c>
      <c r="AE533" s="55">
        <v>6</v>
      </c>
      <c r="AF533" s="55">
        <v>0</v>
      </c>
      <c r="AG533" s="55">
        <v>78</v>
      </c>
      <c r="AH533" s="55">
        <v>0</v>
      </c>
      <c r="AI533" s="55">
        <v>11</v>
      </c>
      <c r="AJ533" s="56">
        <v>11</v>
      </c>
      <c r="AK533" s="55">
        <v>935</v>
      </c>
      <c r="AL533" s="55">
        <v>170.66669999999999</v>
      </c>
      <c r="AM533" s="55">
        <v>1024</v>
      </c>
      <c r="AN533" s="55">
        <v>5238</v>
      </c>
      <c r="AO533" s="55">
        <v>5238</v>
      </c>
      <c r="AQ533" s="55" t="s">
        <v>64</v>
      </c>
      <c r="AR533" s="55">
        <v>6</v>
      </c>
      <c r="AS533" s="55">
        <v>6</v>
      </c>
      <c r="AT533" s="55">
        <v>100</v>
      </c>
      <c r="AU533" s="55">
        <v>524</v>
      </c>
      <c r="AV533" s="55">
        <v>458</v>
      </c>
    </row>
    <row r="534" spans="1:48" x14ac:dyDescent="0.25">
      <c r="A534" s="55">
        <v>80018</v>
      </c>
      <c r="B534" s="68" t="str">
        <f>VLOOKUP(C534,'[2]SU List with Assignment Master'!$F$2:$G$128,2,FALSE)</f>
        <v>North 1</v>
      </c>
      <c r="C534" s="55" t="s">
        <v>191</v>
      </c>
      <c r="D534" s="55" t="s">
        <v>129</v>
      </c>
      <c r="E534" s="55" t="s">
        <v>60</v>
      </c>
      <c r="F534" s="55">
        <v>8</v>
      </c>
      <c r="G534" s="55">
        <v>3684</v>
      </c>
      <c r="H534" s="55">
        <v>2259</v>
      </c>
      <c r="I534" s="55">
        <v>1</v>
      </c>
      <c r="J534" s="56">
        <v>5944</v>
      </c>
      <c r="K534" s="59">
        <v>5943</v>
      </c>
      <c r="L534" s="55">
        <v>743</v>
      </c>
      <c r="M534" s="59">
        <v>742.9</v>
      </c>
      <c r="N534" s="55">
        <v>30260</v>
      </c>
      <c r="O534" s="55">
        <v>3863.6</v>
      </c>
      <c r="P534" s="55">
        <v>0</v>
      </c>
      <c r="Q534" s="55">
        <v>0</v>
      </c>
      <c r="R534" s="55">
        <v>118.88</v>
      </c>
      <c r="S534" s="55" t="s">
        <v>64</v>
      </c>
      <c r="T534" s="55" t="s">
        <v>63</v>
      </c>
      <c r="U534" s="55">
        <v>3982.48</v>
      </c>
      <c r="V534" s="55">
        <v>26277.52</v>
      </c>
      <c r="W534" s="55">
        <v>26277.52</v>
      </c>
      <c r="X534" s="55">
        <v>0</v>
      </c>
      <c r="Y534" s="55" t="s">
        <v>64</v>
      </c>
      <c r="Z534" s="55" t="s">
        <v>654</v>
      </c>
      <c r="AA534" s="55">
        <v>1</v>
      </c>
      <c r="AB534" s="55">
        <v>0</v>
      </c>
      <c r="AC534" s="55">
        <v>1</v>
      </c>
      <c r="AD534" s="55" t="s">
        <v>63</v>
      </c>
      <c r="AE534" s="55">
        <v>7</v>
      </c>
      <c r="AF534" s="55">
        <v>0</v>
      </c>
      <c r="AG534" s="55">
        <v>14</v>
      </c>
      <c r="AH534" s="55">
        <v>0</v>
      </c>
      <c r="AI534" s="55">
        <v>1</v>
      </c>
      <c r="AJ534" s="56">
        <v>1</v>
      </c>
      <c r="AK534" s="55">
        <v>1297</v>
      </c>
      <c r="AL534" s="55">
        <v>187.42859999999999</v>
      </c>
      <c r="AM534" s="55">
        <v>1312</v>
      </c>
      <c r="AN534" s="55">
        <v>6705</v>
      </c>
      <c r="AO534" s="55">
        <v>6705</v>
      </c>
      <c r="AP534" s="55">
        <v>0</v>
      </c>
      <c r="AQ534" s="55" t="s">
        <v>64</v>
      </c>
      <c r="AR534" s="55">
        <v>8</v>
      </c>
      <c r="AS534" s="55">
        <v>8</v>
      </c>
      <c r="AT534" s="55">
        <v>100</v>
      </c>
      <c r="AU534" s="55">
        <v>743</v>
      </c>
      <c r="AV534" s="55">
        <v>460.5</v>
      </c>
    </row>
    <row r="535" spans="1:48" x14ac:dyDescent="0.25">
      <c r="A535" s="55">
        <v>80019</v>
      </c>
      <c r="B535" s="68" t="str">
        <f>VLOOKUP(C535,'[2]SU List with Assignment Master'!$F$2:$G$128,2,FALSE)</f>
        <v>North 1</v>
      </c>
      <c r="C535" s="55" t="s">
        <v>191</v>
      </c>
      <c r="D535" s="55" t="s">
        <v>129</v>
      </c>
      <c r="E535" s="55" t="s">
        <v>60</v>
      </c>
      <c r="F535" s="55">
        <v>16</v>
      </c>
      <c r="G535" s="55">
        <v>1680</v>
      </c>
      <c r="H535" s="55">
        <v>1557</v>
      </c>
      <c r="I535" s="55">
        <v>17</v>
      </c>
      <c r="J535" s="56">
        <v>3254</v>
      </c>
      <c r="K535" s="59">
        <v>3237</v>
      </c>
      <c r="L535" s="55">
        <v>203.375</v>
      </c>
      <c r="M535" s="59">
        <v>202.3</v>
      </c>
      <c r="N535" s="55">
        <v>16632</v>
      </c>
      <c r="O535" s="55">
        <v>2115.1</v>
      </c>
      <c r="P535" s="55">
        <v>0</v>
      </c>
      <c r="Q535" s="55">
        <v>0</v>
      </c>
      <c r="R535" s="55">
        <v>65.08</v>
      </c>
      <c r="S535" s="55" t="s">
        <v>64</v>
      </c>
      <c r="T535" s="55" t="s">
        <v>63</v>
      </c>
      <c r="U535" s="55">
        <v>2180.1799999999998</v>
      </c>
      <c r="V535" s="55">
        <v>14451.82</v>
      </c>
      <c r="W535" s="55">
        <v>14451.82</v>
      </c>
      <c r="X535" s="55">
        <v>0</v>
      </c>
      <c r="Y535" s="55" t="s">
        <v>64</v>
      </c>
      <c r="Z535" s="55" t="s">
        <v>655</v>
      </c>
      <c r="AA535" s="55">
        <v>1</v>
      </c>
      <c r="AB535" s="55">
        <v>0</v>
      </c>
      <c r="AC535" s="55">
        <v>1</v>
      </c>
      <c r="AD535" s="55" t="s">
        <v>63</v>
      </c>
      <c r="AE535" s="55">
        <v>10</v>
      </c>
      <c r="AF535" s="55">
        <v>0</v>
      </c>
      <c r="AG535" s="55">
        <v>135</v>
      </c>
      <c r="AH535" s="55">
        <v>0</v>
      </c>
      <c r="AI535" s="55">
        <v>17</v>
      </c>
      <c r="AJ535" s="56">
        <v>17</v>
      </c>
      <c r="AK535" s="55">
        <v>692</v>
      </c>
      <c r="AL535" s="55">
        <v>84.4</v>
      </c>
      <c r="AM535" s="55">
        <v>844</v>
      </c>
      <c r="AN535" s="55">
        <v>4297</v>
      </c>
      <c r="AO535" s="55">
        <v>4297</v>
      </c>
      <c r="AQ535" s="55" t="s">
        <v>64</v>
      </c>
      <c r="AR535" s="55">
        <v>19</v>
      </c>
      <c r="AS535" s="55">
        <v>0</v>
      </c>
      <c r="AT535" s="55">
        <v>84.21052631578948</v>
      </c>
      <c r="AU535" s="55">
        <v>171.26320000000001</v>
      </c>
      <c r="AV535" s="55">
        <v>0</v>
      </c>
    </row>
    <row r="536" spans="1:48" x14ac:dyDescent="0.25">
      <c r="A536" s="55">
        <v>80020</v>
      </c>
      <c r="B536" s="68" t="str">
        <f>VLOOKUP(C536,'[2]SU List with Assignment Master'!$F$2:$G$128,2,FALSE)</f>
        <v>North 1</v>
      </c>
      <c r="C536" s="55" t="s">
        <v>191</v>
      </c>
      <c r="D536" s="55" t="s">
        <v>129</v>
      </c>
      <c r="E536" s="55" t="s">
        <v>60</v>
      </c>
      <c r="F536" s="55">
        <v>2</v>
      </c>
      <c r="G536" s="55">
        <v>0</v>
      </c>
      <c r="H536" s="55">
        <v>149</v>
      </c>
      <c r="I536" s="55">
        <v>0</v>
      </c>
      <c r="J536" s="56">
        <v>149</v>
      </c>
      <c r="K536" s="59">
        <v>149</v>
      </c>
      <c r="L536" s="55">
        <v>74.5</v>
      </c>
      <c r="M536" s="59">
        <v>74.5</v>
      </c>
      <c r="N536" s="55">
        <v>756</v>
      </c>
      <c r="O536" s="55">
        <v>96.85</v>
      </c>
      <c r="P536" s="55">
        <v>0</v>
      </c>
      <c r="Q536" s="55">
        <v>0</v>
      </c>
      <c r="R536" s="55">
        <v>0</v>
      </c>
      <c r="S536" s="55" t="s">
        <v>64</v>
      </c>
      <c r="T536" s="55" t="s">
        <v>64</v>
      </c>
      <c r="U536" s="55">
        <v>96.85</v>
      </c>
      <c r="V536" s="55">
        <v>659.15</v>
      </c>
      <c r="W536" s="55">
        <v>756</v>
      </c>
      <c r="X536" s="55">
        <v>-96.85</v>
      </c>
      <c r="Y536" s="55" t="s">
        <v>64</v>
      </c>
      <c r="Z536" s="55" t="s">
        <v>656</v>
      </c>
      <c r="AA536" s="55">
        <v>1</v>
      </c>
      <c r="AB536" s="55">
        <v>0</v>
      </c>
      <c r="AC536" s="55">
        <v>1</v>
      </c>
      <c r="AD536" s="55" t="s">
        <v>63</v>
      </c>
      <c r="AE536" s="55">
        <v>2</v>
      </c>
      <c r="AF536" s="55">
        <v>0</v>
      </c>
      <c r="AG536" s="55">
        <v>149</v>
      </c>
      <c r="AH536" s="55">
        <v>0</v>
      </c>
      <c r="AI536" s="55">
        <v>0</v>
      </c>
      <c r="AJ536" s="56">
        <v>0</v>
      </c>
      <c r="AK536" s="55">
        <v>0</v>
      </c>
      <c r="AL536" s="55">
        <v>74.5</v>
      </c>
      <c r="AM536" s="55">
        <v>149</v>
      </c>
      <c r="AN536" s="55">
        <v>756</v>
      </c>
      <c r="AO536" s="55">
        <v>756</v>
      </c>
      <c r="AP536" s="55">
        <v>0</v>
      </c>
      <c r="AQ536" s="55" t="s">
        <v>64</v>
      </c>
      <c r="AR536" s="55">
        <v>3</v>
      </c>
      <c r="AS536" s="55">
        <v>0</v>
      </c>
      <c r="AT536" s="55">
        <v>66.666666666666671</v>
      </c>
      <c r="AU536" s="55">
        <v>49.666699999999999</v>
      </c>
      <c r="AV536" s="55">
        <v>0</v>
      </c>
    </row>
    <row r="537" spans="1:48" x14ac:dyDescent="0.25">
      <c r="A537" s="55">
        <v>80080</v>
      </c>
      <c r="B537" s="68" t="str">
        <f>VLOOKUP(C537,'[2]SU List with Assignment Master'!$F$2:$G$128,2,FALSE)</f>
        <v>North 1</v>
      </c>
      <c r="C537" s="55" t="s">
        <v>191</v>
      </c>
      <c r="D537" s="55" t="s">
        <v>129</v>
      </c>
      <c r="E537" s="55" t="s">
        <v>60</v>
      </c>
      <c r="F537" s="55">
        <v>7</v>
      </c>
      <c r="G537" s="55">
        <v>2880</v>
      </c>
      <c r="H537" s="55">
        <v>71</v>
      </c>
      <c r="I537" s="55">
        <v>15</v>
      </c>
      <c r="J537" s="56">
        <v>2966</v>
      </c>
      <c r="K537" s="59">
        <v>2951</v>
      </c>
      <c r="L537" s="55">
        <v>423.71429999999998</v>
      </c>
      <c r="M537" s="59">
        <v>421.6</v>
      </c>
      <c r="N537" s="55">
        <v>15154</v>
      </c>
      <c r="O537" s="55">
        <v>1927.9</v>
      </c>
      <c r="P537" s="55">
        <v>0</v>
      </c>
      <c r="Q537" s="55">
        <v>0</v>
      </c>
      <c r="R537" s="55">
        <v>59.32</v>
      </c>
      <c r="S537" s="55" t="s">
        <v>64</v>
      </c>
      <c r="T537" s="55" t="s">
        <v>63</v>
      </c>
      <c r="U537" s="55">
        <v>1987.22</v>
      </c>
      <c r="V537" s="55">
        <v>13166.78</v>
      </c>
      <c r="W537" s="55">
        <v>13166.78</v>
      </c>
      <c r="X537" s="55">
        <v>0</v>
      </c>
      <c r="Y537" s="55" t="s">
        <v>64</v>
      </c>
      <c r="Z537" s="55" t="s">
        <v>657</v>
      </c>
      <c r="AA537" s="55">
        <v>1</v>
      </c>
      <c r="AB537" s="55">
        <v>0</v>
      </c>
      <c r="AC537" s="55">
        <v>1</v>
      </c>
      <c r="AD537" s="55" t="s">
        <v>63</v>
      </c>
      <c r="AE537" s="55">
        <v>7</v>
      </c>
      <c r="AF537" s="55">
        <v>0</v>
      </c>
      <c r="AG537" s="55">
        <v>68</v>
      </c>
      <c r="AH537" s="55">
        <v>0</v>
      </c>
      <c r="AI537" s="55">
        <v>10</v>
      </c>
      <c r="AJ537" s="56">
        <v>10</v>
      </c>
      <c r="AK537" s="55">
        <v>1055</v>
      </c>
      <c r="AL537" s="55">
        <v>161.8571</v>
      </c>
      <c r="AM537" s="55">
        <v>1133</v>
      </c>
      <c r="AN537" s="55">
        <v>5771</v>
      </c>
      <c r="AO537" s="55">
        <v>5771</v>
      </c>
      <c r="AQ537" s="55" t="s">
        <v>64</v>
      </c>
      <c r="AR537" s="55">
        <v>8</v>
      </c>
      <c r="AS537" s="55">
        <v>8</v>
      </c>
      <c r="AT537" s="55">
        <v>87.5</v>
      </c>
      <c r="AU537" s="55">
        <v>370.75</v>
      </c>
      <c r="AV537" s="55">
        <v>360</v>
      </c>
    </row>
    <row r="538" spans="1:48" x14ac:dyDescent="0.25">
      <c r="A538" s="55">
        <v>80112</v>
      </c>
      <c r="B538" s="68" t="str">
        <f>VLOOKUP(C538,'[2]SU List with Assignment Master'!$F$2:$G$128,2,FALSE)</f>
        <v>North 1</v>
      </c>
      <c r="C538" s="55" t="s">
        <v>191</v>
      </c>
      <c r="D538" s="55" t="s">
        <v>129</v>
      </c>
      <c r="E538" s="55" t="s">
        <v>19</v>
      </c>
      <c r="F538" s="55">
        <v>0</v>
      </c>
      <c r="G538" s="55">
        <v>0</v>
      </c>
      <c r="H538" s="55">
        <v>0</v>
      </c>
      <c r="I538" s="55">
        <v>0</v>
      </c>
      <c r="J538" s="56">
        <v>0</v>
      </c>
      <c r="K538" s="59">
        <v>0</v>
      </c>
      <c r="L538" s="55">
        <v>0</v>
      </c>
      <c r="M538" s="59" t="e">
        <v>#DIV/0!</v>
      </c>
      <c r="N538" s="55">
        <v>0</v>
      </c>
      <c r="O538" s="55">
        <v>0</v>
      </c>
      <c r="P538" s="55">
        <v>0</v>
      </c>
      <c r="Q538" s="55">
        <v>0</v>
      </c>
      <c r="R538" s="55">
        <v>0</v>
      </c>
      <c r="S538" s="55" t="s">
        <v>64</v>
      </c>
      <c r="T538" s="55" t="s">
        <v>64</v>
      </c>
      <c r="U538" s="55">
        <v>0</v>
      </c>
      <c r="V538" s="55">
        <v>0</v>
      </c>
      <c r="W538" s="55">
        <v>0</v>
      </c>
      <c r="X538" s="55">
        <v>0</v>
      </c>
      <c r="Y538" s="55" t="s">
        <v>64</v>
      </c>
      <c r="Z538" s="55" t="s">
        <v>658</v>
      </c>
      <c r="AA538" s="55">
        <v>0</v>
      </c>
      <c r="AB538" s="55">
        <v>1</v>
      </c>
      <c r="AC538" s="55">
        <v>1</v>
      </c>
      <c r="AD538" s="55" t="s">
        <v>63</v>
      </c>
      <c r="AE538" s="55">
        <v>0</v>
      </c>
      <c r="AF538" s="55">
        <v>0</v>
      </c>
      <c r="AG538" s="55">
        <v>0</v>
      </c>
      <c r="AH538" s="55">
        <v>0</v>
      </c>
      <c r="AI538" s="55">
        <v>0</v>
      </c>
      <c r="AJ538" s="56">
        <v>0</v>
      </c>
      <c r="AK538" s="55">
        <v>0</v>
      </c>
      <c r="AL538" s="55">
        <v>0</v>
      </c>
      <c r="AM538" s="55">
        <v>0</v>
      </c>
      <c r="AN538" s="55">
        <v>0</v>
      </c>
      <c r="AO538" s="55">
        <v>0</v>
      </c>
      <c r="AQ538" s="55" t="s">
        <v>64</v>
      </c>
      <c r="AR538" s="55">
        <v>0</v>
      </c>
      <c r="AS538" s="55">
        <v>0</v>
      </c>
      <c r="AT538" s="55">
        <v>0</v>
      </c>
      <c r="AU538" s="55">
        <v>0</v>
      </c>
      <c r="AV538" s="55">
        <v>0</v>
      </c>
    </row>
    <row r="539" spans="1:48" x14ac:dyDescent="0.25">
      <c r="A539" s="55">
        <v>80117</v>
      </c>
      <c r="B539" s="68" t="str">
        <f>VLOOKUP(C539,'[2]SU List with Assignment Master'!$F$2:$G$128,2,FALSE)</f>
        <v>North 1</v>
      </c>
      <c r="C539" s="55" t="s">
        <v>191</v>
      </c>
      <c r="D539" s="55" t="s">
        <v>129</v>
      </c>
      <c r="E539" s="55" t="s">
        <v>20</v>
      </c>
      <c r="F539" s="55">
        <v>6</v>
      </c>
      <c r="G539" s="55">
        <v>1008</v>
      </c>
      <c r="H539" s="55">
        <v>76</v>
      </c>
      <c r="I539" s="55">
        <v>1</v>
      </c>
      <c r="J539" s="56">
        <v>1085</v>
      </c>
      <c r="K539" s="59">
        <v>1084</v>
      </c>
      <c r="L539" s="55">
        <v>180.83330000000001</v>
      </c>
      <c r="M539" s="59">
        <v>180.7</v>
      </c>
      <c r="N539" s="55">
        <v>5573</v>
      </c>
      <c r="O539" s="55">
        <v>705.25</v>
      </c>
      <c r="P539" s="55">
        <v>0</v>
      </c>
      <c r="Q539" s="55">
        <v>0</v>
      </c>
      <c r="R539" s="55">
        <v>0</v>
      </c>
      <c r="S539" s="55" t="s">
        <v>64</v>
      </c>
      <c r="T539" s="55" t="s">
        <v>64</v>
      </c>
      <c r="U539" s="55">
        <v>705.25</v>
      </c>
      <c r="V539" s="55">
        <v>4867.75</v>
      </c>
      <c r="W539" s="55">
        <v>4867.75</v>
      </c>
      <c r="X539" s="55">
        <v>0</v>
      </c>
      <c r="Y539" s="55" t="s">
        <v>64</v>
      </c>
      <c r="Z539" s="55" t="s">
        <v>659</v>
      </c>
      <c r="AA539" s="55">
        <v>1</v>
      </c>
      <c r="AB539" s="55">
        <v>0</v>
      </c>
      <c r="AC539" s="55">
        <v>1</v>
      </c>
      <c r="AD539" s="55" t="s">
        <v>63</v>
      </c>
      <c r="AE539" s="55">
        <v>2</v>
      </c>
      <c r="AF539" s="55">
        <v>0</v>
      </c>
      <c r="AG539" s="55">
        <v>47</v>
      </c>
      <c r="AH539" s="55">
        <v>0</v>
      </c>
      <c r="AI539" s="55">
        <v>1</v>
      </c>
      <c r="AJ539" s="56">
        <v>1</v>
      </c>
      <c r="AK539" s="55">
        <v>195</v>
      </c>
      <c r="AL539" s="55">
        <v>121.5</v>
      </c>
      <c r="AM539" s="55">
        <v>243</v>
      </c>
      <c r="AN539" s="55">
        <v>1233</v>
      </c>
      <c r="AO539" s="55">
        <v>1233</v>
      </c>
      <c r="AQ539" s="55" t="s">
        <v>64</v>
      </c>
      <c r="AR539" s="55">
        <v>8</v>
      </c>
      <c r="AS539" s="55">
        <v>5</v>
      </c>
      <c r="AT539" s="55">
        <v>75</v>
      </c>
      <c r="AU539" s="55">
        <v>135.625</v>
      </c>
      <c r="AV539" s="55">
        <v>201.6</v>
      </c>
    </row>
    <row r="540" spans="1:48" x14ac:dyDescent="0.25">
      <c r="A540" s="55">
        <v>80119</v>
      </c>
      <c r="B540" s="68" t="str">
        <f>VLOOKUP(C540,'[2]SU List with Assignment Master'!$F$2:$G$128,2,FALSE)</f>
        <v>North 1</v>
      </c>
      <c r="C540" s="55" t="s">
        <v>191</v>
      </c>
      <c r="D540" s="55" t="s">
        <v>129</v>
      </c>
      <c r="E540" s="55" t="s">
        <v>60</v>
      </c>
      <c r="F540" s="55">
        <v>6</v>
      </c>
      <c r="G540" s="55">
        <v>1056</v>
      </c>
      <c r="H540" s="55">
        <v>1028</v>
      </c>
      <c r="I540" s="55">
        <v>42</v>
      </c>
      <c r="J540" s="56">
        <v>2126</v>
      </c>
      <c r="K540" s="59">
        <v>2084</v>
      </c>
      <c r="L540" s="55">
        <v>354.33330000000001</v>
      </c>
      <c r="M540" s="59">
        <v>347.3</v>
      </c>
      <c r="N540" s="55">
        <v>10888</v>
      </c>
      <c r="O540" s="55">
        <v>1381.9</v>
      </c>
      <c r="P540" s="55">
        <v>0</v>
      </c>
      <c r="Q540" s="55">
        <v>0</v>
      </c>
      <c r="R540" s="55">
        <v>0</v>
      </c>
      <c r="S540" s="55" t="s">
        <v>64</v>
      </c>
      <c r="T540" s="55" t="s">
        <v>64</v>
      </c>
      <c r="U540" s="55">
        <v>1381.9</v>
      </c>
      <c r="V540" s="55">
        <v>9506.1</v>
      </c>
      <c r="W540" s="55">
        <v>9506.1</v>
      </c>
      <c r="X540" s="55">
        <v>0</v>
      </c>
      <c r="Y540" s="55" t="s">
        <v>64</v>
      </c>
      <c r="Z540" s="55" t="s">
        <v>660</v>
      </c>
      <c r="AA540" s="55">
        <v>1</v>
      </c>
      <c r="AB540" s="55">
        <v>0</v>
      </c>
      <c r="AC540" s="55">
        <v>1</v>
      </c>
      <c r="AD540" s="55" t="s">
        <v>63</v>
      </c>
      <c r="AE540" s="55">
        <v>4</v>
      </c>
      <c r="AF540" s="55">
        <v>0</v>
      </c>
      <c r="AG540" s="55">
        <v>56</v>
      </c>
      <c r="AH540" s="55">
        <v>0</v>
      </c>
      <c r="AI540" s="55">
        <v>22</v>
      </c>
      <c r="AJ540" s="56">
        <v>22</v>
      </c>
      <c r="AK540" s="55">
        <v>675</v>
      </c>
      <c r="AL540" s="55">
        <v>188.25</v>
      </c>
      <c r="AM540" s="55">
        <v>753</v>
      </c>
      <c r="AN540" s="55">
        <v>3854</v>
      </c>
      <c r="AO540" s="55">
        <v>3854</v>
      </c>
      <c r="AP540" s="55">
        <v>0</v>
      </c>
      <c r="AQ540" s="55" t="s">
        <v>64</v>
      </c>
      <c r="AR540" s="55">
        <v>9</v>
      </c>
      <c r="AS540" s="55">
        <v>8</v>
      </c>
      <c r="AT540" s="55">
        <v>66.666666666666671</v>
      </c>
      <c r="AU540" s="55">
        <v>236.22219999999999</v>
      </c>
      <c r="AV540" s="55">
        <v>132</v>
      </c>
    </row>
    <row r="541" spans="1:48" x14ac:dyDescent="0.25">
      <c r="A541" s="55">
        <v>80124</v>
      </c>
      <c r="B541" s="68" t="str">
        <f>VLOOKUP(C541,'[2]SU List with Assignment Master'!$F$2:$G$128,2,FALSE)</f>
        <v>North 1</v>
      </c>
      <c r="C541" s="55" t="s">
        <v>191</v>
      </c>
      <c r="D541" s="55" t="s">
        <v>129</v>
      </c>
      <c r="E541" s="55" t="s">
        <v>60</v>
      </c>
      <c r="F541" s="55">
        <v>13</v>
      </c>
      <c r="G541" s="55">
        <v>1272</v>
      </c>
      <c r="H541" s="55">
        <v>2410</v>
      </c>
      <c r="I541" s="55">
        <v>134</v>
      </c>
      <c r="J541" s="56">
        <v>3816</v>
      </c>
      <c r="K541" s="59">
        <v>3682</v>
      </c>
      <c r="L541" s="55">
        <v>293.5385</v>
      </c>
      <c r="M541" s="59">
        <v>283.2</v>
      </c>
      <c r="N541" s="55">
        <v>19445</v>
      </c>
      <c r="O541" s="55">
        <v>2480.4</v>
      </c>
      <c r="P541" s="55">
        <v>0</v>
      </c>
      <c r="Q541" s="55">
        <v>0</v>
      </c>
      <c r="R541" s="55">
        <v>76.319999999999993</v>
      </c>
      <c r="S541" s="55" t="s">
        <v>64</v>
      </c>
      <c r="T541" s="55" t="s">
        <v>63</v>
      </c>
      <c r="U541" s="55">
        <v>2556.7199999999998</v>
      </c>
      <c r="V541" s="55">
        <v>16888.28</v>
      </c>
      <c r="W541" s="55">
        <v>16888.28</v>
      </c>
      <c r="X541" s="55">
        <v>0</v>
      </c>
      <c r="Y541" s="55" t="s">
        <v>64</v>
      </c>
      <c r="Z541" s="55" t="s">
        <v>661</v>
      </c>
      <c r="AA541" s="55">
        <v>1</v>
      </c>
      <c r="AB541" s="55">
        <v>0</v>
      </c>
      <c r="AC541" s="55">
        <v>1</v>
      </c>
      <c r="AD541" s="55" t="s">
        <v>63</v>
      </c>
      <c r="AE541" s="55">
        <v>9</v>
      </c>
      <c r="AF541" s="55">
        <v>0</v>
      </c>
      <c r="AG541" s="55">
        <v>67</v>
      </c>
      <c r="AH541" s="55">
        <v>0</v>
      </c>
      <c r="AI541" s="55">
        <v>63</v>
      </c>
      <c r="AJ541" s="56">
        <v>63</v>
      </c>
      <c r="AK541" s="55">
        <v>1450</v>
      </c>
      <c r="AL541" s="55">
        <v>175.5556</v>
      </c>
      <c r="AM541" s="55">
        <v>1580</v>
      </c>
      <c r="AN541" s="55">
        <v>8047</v>
      </c>
      <c r="AO541" s="55">
        <v>8047</v>
      </c>
      <c r="AQ541" s="55" t="s">
        <v>64</v>
      </c>
      <c r="AR541" s="55">
        <v>13</v>
      </c>
      <c r="AS541" s="55">
        <v>6</v>
      </c>
      <c r="AT541" s="55">
        <v>100</v>
      </c>
      <c r="AU541" s="55">
        <v>293.5385</v>
      </c>
      <c r="AV541" s="55">
        <v>212</v>
      </c>
    </row>
    <row r="542" spans="1:48" x14ac:dyDescent="0.25">
      <c r="A542" s="55">
        <v>80126</v>
      </c>
      <c r="B542" s="68" t="str">
        <f>VLOOKUP(C542,'[2]SU List with Assignment Master'!$F$2:$G$128,2,FALSE)</f>
        <v>North 1</v>
      </c>
      <c r="C542" s="55" t="s">
        <v>191</v>
      </c>
      <c r="D542" s="55" t="s">
        <v>129</v>
      </c>
      <c r="E542" s="55" t="s">
        <v>19</v>
      </c>
      <c r="F542" s="55">
        <v>10</v>
      </c>
      <c r="G542" s="55">
        <v>4728</v>
      </c>
      <c r="H542" s="55">
        <v>2257</v>
      </c>
      <c r="I542" s="55">
        <v>84</v>
      </c>
      <c r="J542" s="56">
        <v>7069</v>
      </c>
      <c r="K542" s="59">
        <v>6985</v>
      </c>
      <c r="L542" s="55">
        <v>706.9</v>
      </c>
      <c r="M542" s="59">
        <v>698.5</v>
      </c>
      <c r="N542" s="55">
        <v>36138</v>
      </c>
      <c r="O542" s="55">
        <v>4594.8500000000004</v>
      </c>
      <c r="P542" s="55">
        <v>0</v>
      </c>
      <c r="Q542" s="55">
        <v>0</v>
      </c>
      <c r="R542" s="55">
        <v>141.38</v>
      </c>
      <c r="S542" s="55" t="s">
        <v>64</v>
      </c>
      <c r="T542" s="55" t="s">
        <v>63</v>
      </c>
      <c r="U542" s="55">
        <v>4736.2299999999996</v>
      </c>
      <c r="V542" s="55">
        <v>31401.77</v>
      </c>
      <c r="W542" s="55">
        <v>31401.77</v>
      </c>
      <c r="X542" s="55">
        <v>0</v>
      </c>
      <c r="Y542" s="55" t="s">
        <v>64</v>
      </c>
      <c r="Z542" s="55" t="s">
        <v>662</v>
      </c>
      <c r="AA542" s="55">
        <v>1</v>
      </c>
      <c r="AB542" s="55">
        <v>0</v>
      </c>
      <c r="AC542" s="55">
        <v>1</v>
      </c>
      <c r="AD542" s="55" t="s">
        <v>63</v>
      </c>
      <c r="AE542" s="55">
        <v>8</v>
      </c>
      <c r="AF542" s="55">
        <v>0</v>
      </c>
      <c r="AG542" s="55">
        <v>310</v>
      </c>
      <c r="AH542" s="55">
        <v>0</v>
      </c>
      <c r="AI542" s="55">
        <v>60</v>
      </c>
      <c r="AJ542" s="56">
        <v>60</v>
      </c>
      <c r="AK542" s="55">
        <v>2187</v>
      </c>
      <c r="AL542" s="55">
        <v>319.625</v>
      </c>
      <c r="AM542" s="55">
        <v>2557</v>
      </c>
      <c r="AN542" s="55">
        <v>13048</v>
      </c>
      <c r="AO542" s="55">
        <v>13048</v>
      </c>
      <c r="AP542" s="55">
        <v>5000</v>
      </c>
      <c r="AQ542" s="55" t="s">
        <v>64</v>
      </c>
      <c r="AR542" s="55">
        <v>15</v>
      </c>
      <c r="AS542" s="55">
        <v>10</v>
      </c>
      <c r="AT542" s="55">
        <v>66.666666666666671</v>
      </c>
      <c r="AU542" s="55">
        <v>471.26670000000001</v>
      </c>
      <c r="AV542" s="55">
        <v>472.8</v>
      </c>
    </row>
    <row r="543" spans="1:48" x14ac:dyDescent="0.25">
      <c r="A543" s="55">
        <v>80131</v>
      </c>
      <c r="B543" s="68" t="str">
        <f>VLOOKUP(C543,'[2]SU List with Assignment Master'!$F$2:$G$128,2,FALSE)</f>
        <v>North 1</v>
      </c>
      <c r="C543" s="55" t="s">
        <v>191</v>
      </c>
      <c r="D543" s="55" t="s">
        <v>129</v>
      </c>
      <c r="E543" s="55" t="s">
        <v>22</v>
      </c>
      <c r="F543" s="55">
        <v>5</v>
      </c>
      <c r="G543" s="55">
        <v>0</v>
      </c>
      <c r="H543" s="55">
        <v>378</v>
      </c>
      <c r="I543" s="55">
        <v>8</v>
      </c>
      <c r="J543" s="56">
        <v>386</v>
      </c>
      <c r="K543" s="59">
        <v>378</v>
      </c>
      <c r="L543" s="55">
        <v>77.2</v>
      </c>
      <c r="M543" s="59">
        <v>75.599999999999994</v>
      </c>
      <c r="N543" s="55">
        <v>1966</v>
      </c>
      <c r="O543" s="55">
        <v>250.9</v>
      </c>
      <c r="P543" s="55">
        <v>0</v>
      </c>
      <c r="Q543" s="55">
        <v>0</v>
      </c>
      <c r="R543" s="55">
        <v>0</v>
      </c>
      <c r="S543" s="55" t="s">
        <v>64</v>
      </c>
      <c r="T543" s="55" t="s">
        <v>64</v>
      </c>
      <c r="U543" s="55">
        <v>250.9</v>
      </c>
      <c r="V543" s="55">
        <v>1715.1</v>
      </c>
      <c r="W543" s="55">
        <v>1715.1</v>
      </c>
      <c r="X543" s="55">
        <v>0</v>
      </c>
      <c r="Y543" s="55" t="s">
        <v>64</v>
      </c>
      <c r="Z543" s="55" t="s">
        <v>663</v>
      </c>
      <c r="AA543" s="55">
        <v>1</v>
      </c>
      <c r="AB543" s="55">
        <v>0</v>
      </c>
      <c r="AC543" s="55">
        <v>1</v>
      </c>
      <c r="AD543" s="55" t="s">
        <v>63</v>
      </c>
      <c r="AE543" s="55">
        <v>3</v>
      </c>
      <c r="AF543" s="55">
        <v>0</v>
      </c>
      <c r="AG543" s="55">
        <v>44</v>
      </c>
      <c r="AH543" s="55">
        <v>0</v>
      </c>
      <c r="AI543" s="55">
        <v>6</v>
      </c>
      <c r="AJ543" s="56">
        <v>6</v>
      </c>
      <c r="AK543" s="55">
        <v>98</v>
      </c>
      <c r="AL543" s="55">
        <v>49.333300000000001</v>
      </c>
      <c r="AM543" s="55">
        <v>148</v>
      </c>
      <c r="AN543" s="55">
        <v>753</v>
      </c>
      <c r="AO543" s="55">
        <v>753</v>
      </c>
      <c r="AQ543" s="55" t="s">
        <v>64</v>
      </c>
      <c r="AR543" s="55">
        <v>7</v>
      </c>
      <c r="AS543" s="55">
        <v>0</v>
      </c>
      <c r="AT543" s="55">
        <v>71.428571428571431</v>
      </c>
      <c r="AU543" s="55">
        <v>55.142899999999997</v>
      </c>
      <c r="AV543" s="55">
        <v>0</v>
      </c>
    </row>
    <row r="544" spans="1:48" x14ac:dyDescent="0.25">
      <c r="A544" s="55">
        <v>82113</v>
      </c>
      <c r="B544" s="68" t="str">
        <f>VLOOKUP(C544,'[2]SU List with Assignment Master'!$F$2:$G$128,2,FALSE)</f>
        <v>North 1</v>
      </c>
      <c r="C544" s="55" t="s">
        <v>191</v>
      </c>
      <c r="D544" s="55" t="s">
        <v>129</v>
      </c>
      <c r="E544" s="55" t="s">
        <v>22</v>
      </c>
      <c r="F544" s="55">
        <v>6</v>
      </c>
      <c r="G544" s="55">
        <v>2892</v>
      </c>
      <c r="H544" s="55">
        <v>417</v>
      </c>
      <c r="I544" s="55">
        <v>28</v>
      </c>
      <c r="J544" s="56">
        <v>3337</v>
      </c>
      <c r="K544" s="59">
        <v>3309</v>
      </c>
      <c r="L544" s="55">
        <v>556.16669999999999</v>
      </c>
      <c r="M544" s="59">
        <v>551.5</v>
      </c>
      <c r="N544" s="55">
        <v>17105</v>
      </c>
      <c r="O544" s="55">
        <v>2169.0500000000002</v>
      </c>
      <c r="P544" s="55">
        <v>0</v>
      </c>
      <c r="Q544" s="55">
        <v>0</v>
      </c>
      <c r="R544" s="55">
        <v>0</v>
      </c>
      <c r="S544" s="55" t="s">
        <v>64</v>
      </c>
      <c r="T544" s="55" t="s">
        <v>64</v>
      </c>
      <c r="U544" s="55">
        <v>2169.0500000000002</v>
      </c>
      <c r="V544" s="55">
        <v>14935.95</v>
      </c>
      <c r="W544" s="55">
        <v>14935.95</v>
      </c>
      <c r="X544" s="55">
        <v>0</v>
      </c>
      <c r="Y544" s="55" t="s">
        <v>64</v>
      </c>
      <c r="Z544" s="55" t="s">
        <v>664</v>
      </c>
      <c r="AA544" s="55">
        <v>1</v>
      </c>
      <c r="AB544" s="55">
        <v>0</v>
      </c>
      <c r="AC544" s="55">
        <v>1</v>
      </c>
      <c r="AD544" s="55" t="s">
        <v>63</v>
      </c>
      <c r="AE544" s="55">
        <v>3</v>
      </c>
      <c r="AF544" s="55">
        <v>0</v>
      </c>
      <c r="AG544" s="55">
        <v>8</v>
      </c>
      <c r="AH544" s="55">
        <v>0</v>
      </c>
      <c r="AI544" s="55">
        <v>28</v>
      </c>
      <c r="AJ544" s="56">
        <v>28</v>
      </c>
      <c r="AK544" s="55">
        <v>484</v>
      </c>
      <c r="AL544" s="55">
        <v>173.33330000000001</v>
      </c>
      <c r="AM544" s="55">
        <v>520</v>
      </c>
      <c r="AN544" s="55">
        <v>2673</v>
      </c>
      <c r="AO544" s="55">
        <v>2673</v>
      </c>
      <c r="AQ544" s="55" t="s">
        <v>64</v>
      </c>
      <c r="AR544" s="55">
        <v>7</v>
      </c>
      <c r="AS544" s="55">
        <v>6</v>
      </c>
      <c r="AT544" s="55">
        <v>85.714285714285708</v>
      </c>
      <c r="AU544" s="55">
        <v>476.71429999999998</v>
      </c>
      <c r="AV544" s="55">
        <v>482</v>
      </c>
    </row>
    <row r="545" spans="1:48" x14ac:dyDescent="0.25">
      <c r="A545" s="55">
        <v>82117</v>
      </c>
      <c r="B545" s="68" t="str">
        <f>VLOOKUP(C545,'[2]SU List with Assignment Master'!$F$2:$G$128,2,FALSE)</f>
        <v>North 1</v>
      </c>
      <c r="C545" s="55" t="s">
        <v>191</v>
      </c>
      <c r="D545" s="55" t="s">
        <v>129</v>
      </c>
      <c r="E545" s="55" t="s">
        <v>19</v>
      </c>
      <c r="F545" s="55">
        <v>11</v>
      </c>
      <c r="G545" s="55">
        <v>1512</v>
      </c>
      <c r="H545" s="55">
        <v>1381</v>
      </c>
      <c r="I545" s="55">
        <v>7</v>
      </c>
      <c r="J545" s="56">
        <v>2900</v>
      </c>
      <c r="K545" s="59">
        <v>2893</v>
      </c>
      <c r="L545" s="55">
        <v>263.63639999999998</v>
      </c>
      <c r="M545" s="59">
        <v>263</v>
      </c>
      <c r="N545" s="55">
        <v>14859</v>
      </c>
      <c r="O545" s="55">
        <v>1885</v>
      </c>
      <c r="P545" s="55">
        <v>0</v>
      </c>
      <c r="Q545" s="55">
        <v>0</v>
      </c>
      <c r="R545" s="55">
        <v>0</v>
      </c>
      <c r="S545" s="55" t="s">
        <v>64</v>
      </c>
      <c r="T545" s="55" t="s">
        <v>64</v>
      </c>
      <c r="U545" s="55">
        <v>1885</v>
      </c>
      <c r="V545" s="55">
        <v>12974</v>
      </c>
      <c r="W545" s="55">
        <v>12974</v>
      </c>
      <c r="X545" s="55">
        <v>0</v>
      </c>
      <c r="Y545" s="55" t="s">
        <v>64</v>
      </c>
      <c r="Z545" s="55" t="s">
        <v>665</v>
      </c>
      <c r="AA545" s="55">
        <v>1</v>
      </c>
      <c r="AB545" s="55">
        <v>0</v>
      </c>
      <c r="AC545" s="55">
        <v>1</v>
      </c>
      <c r="AD545" s="55" t="s">
        <v>63</v>
      </c>
      <c r="AE545" s="55">
        <v>6</v>
      </c>
      <c r="AF545" s="55">
        <v>0</v>
      </c>
      <c r="AG545" s="55">
        <v>18</v>
      </c>
      <c r="AH545" s="55">
        <v>0</v>
      </c>
      <c r="AI545" s="55">
        <v>0</v>
      </c>
      <c r="AJ545" s="56">
        <v>0</v>
      </c>
      <c r="AK545" s="55">
        <v>291</v>
      </c>
      <c r="AL545" s="55">
        <v>51.5</v>
      </c>
      <c r="AM545" s="55">
        <v>309</v>
      </c>
      <c r="AN545" s="55">
        <v>1585</v>
      </c>
      <c r="AO545" s="55">
        <v>1585</v>
      </c>
      <c r="AP545" s="55">
        <v>0</v>
      </c>
      <c r="AQ545" s="55" t="s">
        <v>64</v>
      </c>
      <c r="AR545" s="55">
        <v>11</v>
      </c>
      <c r="AS545" s="55">
        <v>11</v>
      </c>
      <c r="AT545" s="55">
        <v>100</v>
      </c>
      <c r="AU545" s="55">
        <v>263.63639999999998</v>
      </c>
      <c r="AV545" s="55">
        <v>137.4545</v>
      </c>
    </row>
    <row r="546" spans="1:48" x14ac:dyDescent="0.25">
      <c r="A546" s="55">
        <v>82120</v>
      </c>
      <c r="B546" s="68" t="str">
        <f>VLOOKUP(C546,'[2]SU List with Assignment Master'!$F$2:$G$128,2,FALSE)</f>
        <v>North 1</v>
      </c>
      <c r="C546" s="55" t="s">
        <v>191</v>
      </c>
      <c r="D546" s="55" t="s">
        <v>129</v>
      </c>
      <c r="E546" s="55" t="s">
        <v>20</v>
      </c>
      <c r="F546" s="55">
        <v>9</v>
      </c>
      <c r="G546" s="55">
        <v>2304</v>
      </c>
      <c r="H546" s="55">
        <v>1027</v>
      </c>
      <c r="I546" s="55">
        <v>66</v>
      </c>
      <c r="J546" s="56">
        <v>3397</v>
      </c>
      <c r="K546" s="59">
        <v>3331</v>
      </c>
      <c r="L546" s="55">
        <v>377.44439999999997</v>
      </c>
      <c r="M546" s="59">
        <v>370.1</v>
      </c>
      <c r="N546" s="55">
        <v>17346</v>
      </c>
      <c r="O546" s="55">
        <v>2208.0500000000002</v>
      </c>
      <c r="P546" s="55">
        <v>0</v>
      </c>
      <c r="Q546" s="55">
        <v>0</v>
      </c>
      <c r="R546" s="55">
        <v>67.94</v>
      </c>
      <c r="S546" s="55" t="s">
        <v>64</v>
      </c>
      <c r="T546" s="55" t="s">
        <v>63</v>
      </c>
      <c r="U546" s="55">
        <v>2275.9899999999998</v>
      </c>
      <c r="V546" s="55">
        <v>15070.01</v>
      </c>
      <c r="W546" s="55">
        <v>15070.01</v>
      </c>
      <c r="X546" s="55">
        <v>0</v>
      </c>
      <c r="Y546" s="55" t="s">
        <v>64</v>
      </c>
      <c r="Z546" s="55" t="s">
        <v>666</v>
      </c>
      <c r="AA546" s="55">
        <v>1</v>
      </c>
      <c r="AB546" s="55">
        <v>0</v>
      </c>
      <c r="AC546" s="55">
        <v>1</v>
      </c>
      <c r="AD546" s="55" t="s">
        <v>63</v>
      </c>
      <c r="AE546" s="55">
        <v>5</v>
      </c>
      <c r="AF546" s="55">
        <v>0</v>
      </c>
      <c r="AG546" s="55">
        <v>134</v>
      </c>
      <c r="AH546" s="55">
        <v>0</v>
      </c>
      <c r="AI546" s="55">
        <v>26</v>
      </c>
      <c r="AJ546" s="56">
        <v>26</v>
      </c>
      <c r="AK546" s="55">
        <v>435</v>
      </c>
      <c r="AL546" s="55">
        <v>119</v>
      </c>
      <c r="AM546" s="55">
        <v>595</v>
      </c>
      <c r="AN546" s="55">
        <v>3059</v>
      </c>
      <c r="AO546" s="55">
        <v>3059</v>
      </c>
      <c r="AQ546" s="55" t="s">
        <v>64</v>
      </c>
      <c r="AR546" s="55">
        <v>10</v>
      </c>
      <c r="AS546" s="55">
        <v>7</v>
      </c>
      <c r="AT546" s="55">
        <v>90</v>
      </c>
      <c r="AU546" s="55">
        <v>339.7</v>
      </c>
      <c r="AV546" s="55">
        <v>329.1429</v>
      </c>
    </row>
    <row r="547" spans="1:48" x14ac:dyDescent="0.25">
      <c r="A547" s="55">
        <v>83007</v>
      </c>
      <c r="B547" s="68" t="str">
        <f>VLOOKUP(C547,'[2]SU List with Assignment Master'!$F$2:$G$128,2,FALSE)</f>
        <v>North 1</v>
      </c>
      <c r="C547" s="55" t="s">
        <v>191</v>
      </c>
      <c r="D547" s="55" t="s">
        <v>129</v>
      </c>
      <c r="E547" s="55" t="s">
        <v>60</v>
      </c>
      <c r="F547" s="55">
        <v>0</v>
      </c>
      <c r="G547" s="55">
        <v>0</v>
      </c>
      <c r="H547" s="55">
        <v>0</v>
      </c>
      <c r="I547" s="55">
        <v>0</v>
      </c>
      <c r="J547" s="56">
        <v>0</v>
      </c>
      <c r="K547" s="59">
        <v>0</v>
      </c>
      <c r="L547" s="55">
        <v>0</v>
      </c>
      <c r="M547" s="59" t="e">
        <v>#DIV/0!</v>
      </c>
      <c r="N547" s="55">
        <v>0</v>
      </c>
      <c r="O547" s="55">
        <v>0</v>
      </c>
      <c r="P547" s="55">
        <v>0</v>
      </c>
      <c r="Q547" s="55">
        <v>0</v>
      </c>
      <c r="R547" s="55">
        <v>0</v>
      </c>
      <c r="S547" s="55" t="s">
        <v>64</v>
      </c>
      <c r="T547" s="55" t="s">
        <v>64</v>
      </c>
      <c r="U547" s="55">
        <v>0</v>
      </c>
      <c r="V547" s="55">
        <v>0</v>
      </c>
      <c r="W547" s="55">
        <v>0</v>
      </c>
      <c r="X547" s="55">
        <v>0</v>
      </c>
      <c r="Y547" s="55" t="s">
        <v>64</v>
      </c>
      <c r="Z547" s="55" t="s">
        <v>667</v>
      </c>
      <c r="AA547" s="55">
        <v>0</v>
      </c>
      <c r="AB547" s="55">
        <v>1</v>
      </c>
      <c r="AC547" s="55">
        <v>1</v>
      </c>
      <c r="AD547" s="55" t="s">
        <v>63</v>
      </c>
      <c r="AE547" s="55">
        <v>0</v>
      </c>
      <c r="AF547" s="55">
        <v>0</v>
      </c>
      <c r="AG547" s="55">
        <v>0</v>
      </c>
      <c r="AH547" s="55">
        <v>0</v>
      </c>
      <c r="AI547" s="55">
        <v>0</v>
      </c>
      <c r="AJ547" s="56">
        <v>0</v>
      </c>
      <c r="AK547" s="55">
        <v>0</v>
      </c>
      <c r="AL547" s="55">
        <v>0</v>
      </c>
      <c r="AM547" s="55">
        <v>0</v>
      </c>
      <c r="AN547" s="55">
        <v>0</v>
      </c>
      <c r="AO547" s="55">
        <v>0</v>
      </c>
      <c r="AQ547" s="55" t="s">
        <v>64</v>
      </c>
      <c r="AR547" s="55">
        <v>7</v>
      </c>
      <c r="AS547" s="55">
        <v>0</v>
      </c>
      <c r="AT547" s="55">
        <v>0</v>
      </c>
      <c r="AU547" s="55">
        <v>0</v>
      </c>
      <c r="AV547" s="55">
        <v>0</v>
      </c>
    </row>
    <row r="548" spans="1:48" x14ac:dyDescent="0.25">
      <c r="A548" s="55">
        <v>83020</v>
      </c>
      <c r="B548" s="68" t="str">
        <f>VLOOKUP(C548,'[2]SU List with Assignment Master'!$F$2:$G$128,2,FALSE)</f>
        <v>North 1</v>
      </c>
      <c r="C548" s="55" t="s">
        <v>191</v>
      </c>
      <c r="D548" s="55" t="s">
        <v>129</v>
      </c>
      <c r="E548" s="55" t="s">
        <v>60</v>
      </c>
      <c r="F548" s="55">
        <v>4</v>
      </c>
      <c r="G548" s="55">
        <v>1104</v>
      </c>
      <c r="H548" s="55">
        <v>138</v>
      </c>
      <c r="I548" s="55">
        <v>6</v>
      </c>
      <c r="J548" s="56">
        <v>1248</v>
      </c>
      <c r="K548" s="59">
        <v>1242</v>
      </c>
      <c r="L548" s="55">
        <v>312</v>
      </c>
      <c r="M548" s="59">
        <v>310.5</v>
      </c>
      <c r="N548" s="55">
        <v>6352</v>
      </c>
      <c r="O548" s="55">
        <v>811.2</v>
      </c>
      <c r="P548" s="55">
        <v>0</v>
      </c>
      <c r="Q548" s="55">
        <v>0</v>
      </c>
      <c r="R548" s="55">
        <v>24.96</v>
      </c>
      <c r="S548" s="55" t="s">
        <v>64</v>
      </c>
      <c r="T548" s="55" t="s">
        <v>63</v>
      </c>
      <c r="U548" s="55">
        <v>836.16</v>
      </c>
      <c r="V548" s="55">
        <v>5515.84</v>
      </c>
      <c r="W548" s="55">
        <v>5515.84</v>
      </c>
      <c r="X548" s="55">
        <v>0</v>
      </c>
      <c r="Y548" s="55" t="s">
        <v>64</v>
      </c>
      <c r="Z548" s="55" t="s">
        <v>668</v>
      </c>
      <c r="AA548" s="55">
        <v>1</v>
      </c>
      <c r="AB548" s="55">
        <v>0</v>
      </c>
      <c r="AC548" s="55">
        <v>1</v>
      </c>
      <c r="AD548" s="55" t="s">
        <v>63</v>
      </c>
      <c r="AE548" s="55">
        <v>4</v>
      </c>
      <c r="AF548" s="55">
        <v>0</v>
      </c>
      <c r="AG548" s="55">
        <v>5</v>
      </c>
      <c r="AH548" s="55">
        <v>0</v>
      </c>
      <c r="AI548" s="55">
        <v>0</v>
      </c>
      <c r="AJ548" s="56">
        <v>0</v>
      </c>
      <c r="AK548" s="55">
        <v>328</v>
      </c>
      <c r="AL548" s="55">
        <v>83.25</v>
      </c>
      <c r="AM548" s="55">
        <v>333</v>
      </c>
      <c r="AN548" s="55">
        <v>1699</v>
      </c>
      <c r="AO548" s="55">
        <v>1699</v>
      </c>
      <c r="AQ548" s="55" t="s">
        <v>64</v>
      </c>
      <c r="AR548" s="55">
        <v>4</v>
      </c>
      <c r="AS548" s="55">
        <v>4</v>
      </c>
      <c r="AT548" s="55">
        <v>100</v>
      </c>
      <c r="AU548" s="55">
        <v>312</v>
      </c>
      <c r="AV548" s="55">
        <v>276</v>
      </c>
    </row>
    <row r="549" spans="1:48" x14ac:dyDescent="0.25">
      <c r="A549" s="55">
        <v>83028</v>
      </c>
      <c r="B549" s="68" t="str">
        <f>VLOOKUP(C549,'[2]SU List with Assignment Master'!$F$2:$G$128,2,FALSE)</f>
        <v>North 1</v>
      </c>
      <c r="C549" s="55" t="s">
        <v>191</v>
      </c>
      <c r="D549" s="55" t="s">
        <v>129</v>
      </c>
      <c r="E549" s="55" t="s">
        <v>21</v>
      </c>
      <c r="F549" s="55">
        <v>1</v>
      </c>
      <c r="G549" s="55">
        <v>0</v>
      </c>
      <c r="H549" s="55">
        <v>203</v>
      </c>
      <c r="I549" s="55">
        <v>0</v>
      </c>
      <c r="J549" s="56">
        <v>203</v>
      </c>
      <c r="K549" s="59">
        <v>203</v>
      </c>
      <c r="L549" s="55">
        <v>203</v>
      </c>
      <c r="M549" s="59">
        <v>203</v>
      </c>
      <c r="N549" s="55">
        <v>1045</v>
      </c>
      <c r="O549" s="55">
        <v>131.94999999999999</v>
      </c>
      <c r="P549" s="55">
        <v>0</v>
      </c>
      <c r="Q549" s="55">
        <v>0</v>
      </c>
      <c r="R549" s="55">
        <v>0</v>
      </c>
      <c r="S549" s="55" t="s">
        <v>64</v>
      </c>
      <c r="T549" s="55" t="s">
        <v>64</v>
      </c>
      <c r="U549" s="55">
        <v>131.94999999999999</v>
      </c>
      <c r="V549" s="55">
        <v>913.05</v>
      </c>
      <c r="W549" s="55">
        <v>913.05</v>
      </c>
      <c r="X549" s="55">
        <v>0</v>
      </c>
      <c r="Y549" s="55" t="s">
        <v>64</v>
      </c>
      <c r="Z549" s="55" t="s">
        <v>669</v>
      </c>
      <c r="AA549" s="55">
        <v>1</v>
      </c>
      <c r="AB549" s="55">
        <v>0</v>
      </c>
      <c r="AC549" s="55">
        <v>1</v>
      </c>
      <c r="AD549" s="55" t="s">
        <v>63</v>
      </c>
      <c r="AE549" s="55">
        <v>0</v>
      </c>
      <c r="AF549" s="55">
        <v>0</v>
      </c>
      <c r="AG549" s="55">
        <v>0</v>
      </c>
      <c r="AH549" s="55">
        <v>0</v>
      </c>
      <c r="AI549" s="55">
        <v>0</v>
      </c>
      <c r="AJ549" s="56">
        <v>0</v>
      </c>
      <c r="AK549" s="55">
        <v>0</v>
      </c>
      <c r="AL549" s="55">
        <v>0</v>
      </c>
      <c r="AM549" s="55">
        <v>0</v>
      </c>
      <c r="AN549" s="55">
        <v>0</v>
      </c>
      <c r="AO549" s="55">
        <v>0</v>
      </c>
      <c r="AP549" s="55">
        <v>0</v>
      </c>
      <c r="AQ549" s="55" t="s">
        <v>64</v>
      </c>
      <c r="AR549" s="55">
        <v>2</v>
      </c>
      <c r="AS549" s="55">
        <v>0</v>
      </c>
      <c r="AT549" s="55">
        <v>50</v>
      </c>
      <c r="AU549" s="55">
        <v>101.5</v>
      </c>
      <c r="AV549" s="55">
        <v>0</v>
      </c>
    </row>
    <row r="550" spans="1:48" x14ac:dyDescent="0.25">
      <c r="A550" s="55">
        <v>83032</v>
      </c>
      <c r="B550" s="68" t="str">
        <f>VLOOKUP(C550,'[2]SU List with Assignment Master'!$F$2:$G$128,2,FALSE)</f>
        <v>North 1</v>
      </c>
      <c r="C550" s="55" t="s">
        <v>191</v>
      </c>
      <c r="D550" s="55" t="s">
        <v>129</v>
      </c>
      <c r="E550" s="55" t="s">
        <v>24</v>
      </c>
      <c r="F550" s="55">
        <v>3</v>
      </c>
      <c r="G550" s="55">
        <v>1044</v>
      </c>
      <c r="H550" s="55">
        <v>132</v>
      </c>
      <c r="I550" s="55">
        <v>8</v>
      </c>
      <c r="J550" s="56">
        <v>1184</v>
      </c>
      <c r="K550" s="59">
        <v>1176</v>
      </c>
      <c r="L550" s="55">
        <v>394.66669999999999</v>
      </c>
      <c r="M550" s="59">
        <v>392</v>
      </c>
      <c r="N550" s="55">
        <v>6021</v>
      </c>
      <c r="O550" s="55">
        <v>769.6</v>
      </c>
      <c r="P550" s="55">
        <v>0</v>
      </c>
      <c r="Q550" s="55">
        <v>0</v>
      </c>
      <c r="R550" s="55">
        <v>23.68</v>
      </c>
      <c r="S550" s="55" t="s">
        <v>64</v>
      </c>
      <c r="T550" s="55" t="s">
        <v>63</v>
      </c>
      <c r="U550" s="55">
        <v>793.28</v>
      </c>
      <c r="V550" s="55">
        <v>5227.72</v>
      </c>
      <c r="W550" s="55">
        <v>5227.72</v>
      </c>
      <c r="X550" s="55">
        <v>0</v>
      </c>
      <c r="Y550" s="55" t="s">
        <v>64</v>
      </c>
      <c r="Z550" s="55" t="s">
        <v>670</v>
      </c>
      <c r="AA550" s="55">
        <v>1</v>
      </c>
      <c r="AB550" s="55">
        <v>0</v>
      </c>
      <c r="AC550" s="55">
        <v>1</v>
      </c>
      <c r="AD550" s="55" t="s">
        <v>63</v>
      </c>
      <c r="AE550" s="55">
        <v>3</v>
      </c>
      <c r="AF550" s="55">
        <v>0</v>
      </c>
      <c r="AG550" s="55">
        <v>24</v>
      </c>
      <c r="AH550" s="55">
        <v>0</v>
      </c>
      <c r="AI550" s="55">
        <v>8</v>
      </c>
      <c r="AJ550" s="56">
        <v>8</v>
      </c>
      <c r="AK550" s="55">
        <v>334</v>
      </c>
      <c r="AL550" s="55">
        <v>122</v>
      </c>
      <c r="AM550" s="55">
        <v>366</v>
      </c>
      <c r="AN550" s="55">
        <v>1861</v>
      </c>
      <c r="AO550" s="55">
        <v>1861</v>
      </c>
      <c r="AP550" s="55">
        <v>0</v>
      </c>
      <c r="AQ550" s="55" t="s">
        <v>64</v>
      </c>
      <c r="AR550" s="55">
        <v>3</v>
      </c>
      <c r="AS550" s="55">
        <v>3</v>
      </c>
      <c r="AT550" s="55">
        <v>100</v>
      </c>
      <c r="AU550" s="55">
        <v>394.66669999999999</v>
      </c>
      <c r="AV550" s="55">
        <v>348</v>
      </c>
    </row>
    <row r="551" spans="1:48" x14ac:dyDescent="0.25">
      <c r="A551" s="55">
        <v>83044</v>
      </c>
      <c r="B551" s="68" t="str">
        <f>VLOOKUP(C551,'[2]SU List with Assignment Master'!$F$2:$G$128,2,FALSE)</f>
        <v>North 1</v>
      </c>
      <c r="C551" s="55" t="s">
        <v>191</v>
      </c>
      <c r="D551" s="55" t="s">
        <v>129</v>
      </c>
      <c r="E551" s="55" t="s">
        <v>18</v>
      </c>
      <c r="F551" s="55">
        <v>2</v>
      </c>
      <c r="G551" s="55">
        <v>504</v>
      </c>
      <c r="H551" s="55">
        <v>-11</v>
      </c>
      <c r="I551" s="55">
        <v>0</v>
      </c>
      <c r="J551" s="56">
        <v>493</v>
      </c>
      <c r="K551" s="59">
        <v>493</v>
      </c>
      <c r="L551" s="55">
        <v>246.5</v>
      </c>
      <c r="M551" s="59">
        <v>246.5</v>
      </c>
      <c r="N551" s="55">
        <v>2513</v>
      </c>
      <c r="O551" s="55">
        <v>320.45</v>
      </c>
      <c r="P551" s="55">
        <v>0</v>
      </c>
      <c r="Q551" s="55">
        <v>0</v>
      </c>
      <c r="R551" s="55">
        <v>9.86</v>
      </c>
      <c r="S551" s="55" t="s">
        <v>64</v>
      </c>
      <c r="T551" s="55" t="s">
        <v>63</v>
      </c>
      <c r="U551" s="55">
        <v>330.31</v>
      </c>
      <c r="V551" s="55">
        <v>2182.69</v>
      </c>
      <c r="W551" s="55">
        <v>2182.69</v>
      </c>
      <c r="X551" s="55">
        <v>0</v>
      </c>
      <c r="Y551" s="55" t="s">
        <v>64</v>
      </c>
      <c r="Z551" s="55" t="s">
        <v>671</v>
      </c>
      <c r="AA551" s="55">
        <v>1</v>
      </c>
      <c r="AB551" s="55">
        <v>0</v>
      </c>
      <c r="AC551" s="55">
        <v>1</v>
      </c>
      <c r="AD551" s="55" t="s">
        <v>63</v>
      </c>
      <c r="AE551" s="55">
        <v>1</v>
      </c>
      <c r="AF551" s="55">
        <v>0</v>
      </c>
      <c r="AG551" s="55">
        <v>0</v>
      </c>
      <c r="AH551" s="55">
        <v>0</v>
      </c>
      <c r="AI551" s="55">
        <v>0</v>
      </c>
      <c r="AJ551" s="56">
        <v>0</v>
      </c>
      <c r="AK551" s="55">
        <v>117</v>
      </c>
      <c r="AL551" s="55">
        <v>117</v>
      </c>
      <c r="AM551" s="55">
        <v>117</v>
      </c>
      <c r="AN551" s="55">
        <v>600</v>
      </c>
      <c r="AO551" s="55">
        <v>600</v>
      </c>
      <c r="AQ551" s="55" t="s">
        <v>64</v>
      </c>
      <c r="AR551" s="55">
        <v>3</v>
      </c>
      <c r="AS551" s="55">
        <v>2</v>
      </c>
      <c r="AT551" s="55">
        <v>66.666666666666671</v>
      </c>
      <c r="AU551" s="55">
        <v>164.33330000000001</v>
      </c>
      <c r="AV551" s="55">
        <v>252</v>
      </c>
    </row>
    <row r="552" spans="1:48" x14ac:dyDescent="0.25">
      <c r="A552" s="55">
        <v>83048</v>
      </c>
      <c r="B552" s="68" t="str">
        <f>VLOOKUP(C552,'[2]SU List with Assignment Master'!$F$2:$G$128,2,FALSE)</f>
        <v>North 1</v>
      </c>
      <c r="C552" s="55" t="s">
        <v>191</v>
      </c>
      <c r="D552" s="55" t="s">
        <v>129</v>
      </c>
      <c r="E552" s="55" t="s">
        <v>18</v>
      </c>
      <c r="F552" s="55">
        <v>3</v>
      </c>
      <c r="G552" s="55">
        <v>828</v>
      </c>
      <c r="H552" s="55">
        <v>84</v>
      </c>
      <c r="I552" s="55">
        <v>24</v>
      </c>
      <c r="J552" s="56">
        <v>936</v>
      </c>
      <c r="K552" s="59">
        <v>912</v>
      </c>
      <c r="L552" s="55">
        <v>312</v>
      </c>
      <c r="M552" s="59">
        <v>304</v>
      </c>
      <c r="N552" s="55">
        <v>4772</v>
      </c>
      <c r="O552" s="55">
        <v>608.4</v>
      </c>
      <c r="P552" s="55">
        <v>0</v>
      </c>
      <c r="Q552" s="55">
        <v>0</v>
      </c>
      <c r="R552" s="55">
        <v>0</v>
      </c>
      <c r="S552" s="55" t="s">
        <v>64</v>
      </c>
      <c r="T552" s="55" t="s">
        <v>64</v>
      </c>
      <c r="U552" s="55">
        <v>608.4</v>
      </c>
      <c r="V552" s="55">
        <v>4163.6000000000004</v>
      </c>
      <c r="W552" s="55">
        <v>4163.6000000000004</v>
      </c>
      <c r="X552" s="55">
        <v>0</v>
      </c>
      <c r="Y552" s="55" t="s">
        <v>64</v>
      </c>
      <c r="Z552" s="55" t="s">
        <v>672</v>
      </c>
      <c r="AA552" s="55">
        <v>1</v>
      </c>
      <c r="AB552" s="55">
        <v>0</v>
      </c>
      <c r="AC552" s="55">
        <v>1</v>
      </c>
      <c r="AD552" s="55" t="s">
        <v>63</v>
      </c>
      <c r="AE552" s="55">
        <v>3</v>
      </c>
      <c r="AF552" s="55">
        <v>0</v>
      </c>
      <c r="AG552" s="55">
        <v>51</v>
      </c>
      <c r="AH552" s="55">
        <v>0</v>
      </c>
      <c r="AI552" s="55">
        <v>15</v>
      </c>
      <c r="AJ552" s="56">
        <v>15</v>
      </c>
      <c r="AK552" s="55">
        <v>278</v>
      </c>
      <c r="AL552" s="55">
        <v>114.66670000000001</v>
      </c>
      <c r="AM552" s="55">
        <v>344</v>
      </c>
      <c r="AN552" s="55">
        <v>1749</v>
      </c>
      <c r="AO552" s="55">
        <v>1749</v>
      </c>
      <c r="AQ552" s="55" t="s">
        <v>64</v>
      </c>
      <c r="AR552" s="55">
        <v>4</v>
      </c>
      <c r="AS552" s="55">
        <v>3</v>
      </c>
      <c r="AT552" s="55">
        <v>75</v>
      </c>
      <c r="AU552" s="55">
        <v>234</v>
      </c>
      <c r="AV552" s="55">
        <v>276</v>
      </c>
    </row>
    <row r="553" spans="1:48" x14ac:dyDescent="0.25">
      <c r="A553" s="55">
        <v>83050</v>
      </c>
      <c r="B553" s="68" t="str">
        <f>VLOOKUP(C553,'[2]SU List with Assignment Master'!$F$2:$G$128,2,FALSE)</f>
        <v>North 1</v>
      </c>
      <c r="C553" s="55" t="s">
        <v>191</v>
      </c>
      <c r="D553" s="55" t="s">
        <v>129</v>
      </c>
      <c r="E553" s="55" t="s">
        <v>18</v>
      </c>
      <c r="F553" s="55">
        <v>2</v>
      </c>
      <c r="G553" s="55">
        <v>324</v>
      </c>
      <c r="H553" s="55">
        <v>252</v>
      </c>
      <c r="I553" s="55">
        <v>0</v>
      </c>
      <c r="J553" s="56">
        <v>576</v>
      </c>
      <c r="K553" s="59">
        <v>576</v>
      </c>
      <c r="L553" s="55">
        <v>288</v>
      </c>
      <c r="M553" s="59">
        <v>288</v>
      </c>
      <c r="N553" s="55">
        <v>2974</v>
      </c>
      <c r="O553" s="55">
        <v>374.4</v>
      </c>
      <c r="P553" s="55">
        <v>0</v>
      </c>
      <c r="Q553" s="55">
        <v>0</v>
      </c>
      <c r="R553" s="55">
        <v>0</v>
      </c>
      <c r="S553" s="55" t="s">
        <v>64</v>
      </c>
      <c r="T553" s="55" t="s">
        <v>64</v>
      </c>
      <c r="U553" s="55">
        <v>374.4</v>
      </c>
      <c r="V553" s="55">
        <v>2599.6</v>
      </c>
      <c r="W553" s="55">
        <v>2599.6</v>
      </c>
      <c r="X553" s="55">
        <v>0</v>
      </c>
      <c r="Y553" s="55" t="s">
        <v>64</v>
      </c>
      <c r="Z553" s="55" t="s">
        <v>673</v>
      </c>
      <c r="AA553" s="55">
        <v>1</v>
      </c>
      <c r="AB553" s="55">
        <v>0</v>
      </c>
      <c r="AC553" s="55">
        <v>1</v>
      </c>
      <c r="AD553" s="55" t="s">
        <v>63</v>
      </c>
      <c r="AE553" s="55">
        <v>2</v>
      </c>
      <c r="AF553" s="55">
        <v>0</v>
      </c>
      <c r="AG553" s="55">
        <v>31</v>
      </c>
      <c r="AH553" s="55">
        <v>0</v>
      </c>
      <c r="AI553" s="55">
        <v>0</v>
      </c>
      <c r="AJ553" s="56">
        <v>0</v>
      </c>
      <c r="AK553" s="55">
        <v>206</v>
      </c>
      <c r="AL553" s="55">
        <v>118.5</v>
      </c>
      <c r="AM553" s="55">
        <v>237</v>
      </c>
      <c r="AN553" s="55">
        <v>1226</v>
      </c>
      <c r="AO553" s="55">
        <v>1226</v>
      </c>
      <c r="AP553" s="55">
        <v>0</v>
      </c>
      <c r="AQ553" s="55" t="s">
        <v>64</v>
      </c>
      <c r="AR553" s="55">
        <v>2</v>
      </c>
      <c r="AS553" s="55">
        <v>2</v>
      </c>
      <c r="AT553" s="55">
        <v>100</v>
      </c>
      <c r="AU553" s="55">
        <v>288</v>
      </c>
      <c r="AV553" s="55">
        <v>162</v>
      </c>
    </row>
    <row r="554" spans="1:48" x14ac:dyDescent="0.25">
      <c r="A554" s="55">
        <v>83053</v>
      </c>
      <c r="B554" s="68" t="str">
        <f>VLOOKUP(C554,'[2]SU List with Assignment Master'!$F$2:$G$128,2,FALSE)</f>
        <v>North 1</v>
      </c>
      <c r="C554" s="55" t="s">
        <v>191</v>
      </c>
      <c r="D554" s="55" t="s">
        <v>129</v>
      </c>
      <c r="E554" s="55" t="s">
        <v>20</v>
      </c>
      <c r="F554" s="55">
        <v>8</v>
      </c>
      <c r="G554" s="55">
        <v>1824</v>
      </c>
      <c r="H554" s="55">
        <v>2243</v>
      </c>
      <c r="I554" s="55">
        <v>31</v>
      </c>
      <c r="J554" s="56">
        <v>4098</v>
      </c>
      <c r="K554" s="59">
        <v>4067</v>
      </c>
      <c r="L554" s="55">
        <v>512.25</v>
      </c>
      <c r="M554" s="59">
        <v>508.4</v>
      </c>
      <c r="N554" s="55">
        <v>21006</v>
      </c>
      <c r="O554" s="55">
        <v>2663.7</v>
      </c>
      <c r="P554" s="55">
        <v>0</v>
      </c>
      <c r="Q554" s="55">
        <v>0</v>
      </c>
      <c r="R554" s="55">
        <v>81.96</v>
      </c>
      <c r="S554" s="55" t="s">
        <v>64</v>
      </c>
      <c r="T554" s="55" t="s">
        <v>63</v>
      </c>
      <c r="U554" s="55">
        <v>2745.66</v>
      </c>
      <c r="V554" s="55">
        <v>18260.34</v>
      </c>
      <c r="W554" s="55">
        <v>18260.34</v>
      </c>
      <c r="X554" s="55">
        <v>0</v>
      </c>
      <c r="Y554" s="55" t="s">
        <v>64</v>
      </c>
      <c r="Z554" s="55" t="s">
        <v>674</v>
      </c>
      <c r="AA554" s="55">
        <v>1</v>
      </c>
      <c r="AB554" s="55">
        <v>0</v>
      </c>
      <c r="AC554" s="55">
        <v>1</v>
      </c>
      <c r="AD554" s="55" t="s">
        <v>63</v>
      </c>
      <c r="AE554" s="55">
        <v>8</v>
      </c>
      <c r="AF554" s="55">
        <v>0</v>
      </c>
      <c r="AG554" s="55">
        <v>112</v>
      </c>
      <c r="AH554" s="55">
        <v>0</v>
      </c>
      <c r="AI554" s="55">
        <v>31</v>
      </c>
      <c r="AJ554" s="56">
        <v>31</v>
      </c>
      <c r="AK554" s="55">
        <v>1594</v>
      </c>
      <c r="AL554" s="55">
        <v>217.125</v>
      </c>
      <c r="AM554" s="55">
        <v>1737</v>
      </c>
      <c r="AN554" s="55">
        <v>8917</v>
      </c>
      <c r="AO554" s="55">
        <v>8917</v>
      </c>
      <c r="AQ554" s="55" t="s">
        <v>64</v>
      </c>
      <c r="AR554" s="55">
        <v>11</v>
      </c>
      <c r="AS554" s="55">
        <v>7</v>
      </c>
      <c r="AT554" s="55">
        <v>72.727272727272734</v>
      </c>
      <c r="AU554" s="55">
        <v>372.5455</v>
      </c>
      <c r="AV554" s="55">
        <v>260.57139999999998</v>
      </c>
    </row>
    <row r="555" spans="1:48" x14ac:dyDescent="0.25">
      <c r="A555" s="55">
        <v>83054</v>
      </c>
      <c r="B555" s="68" t="str">
        <f>VLOOKUP(C555,'[2]SU List with Assignment Master'!$F$2:$G$128,2,FALSE)</f>
        <v>North 1</v>
      </c>
      <c r="C555" s="55" t="s">
        <v>191</v>
      </c>
      <c r="D555" s="55" t="s">
        <v>129</v>
      </c>
      <c r="E555" s="55" t="s">
        <v>60</v>
      </c>
      <c r="F555" s="55">
        <v>5</v>
      </c>
      <c r="G555" s="55">
        <v>2748</v>
      </c>
      <c r="H555" s="55">
        <v>699</v>
      </c>
      <c r="I555" s="55">
        <v>16</v>
      </c>
      <c r="J555" s="56">
        <v>3463</v>
      </c>
      <c r="K555" s="59">
        <v>3447</v>
      </c>
      <c r="L555" s="55">
        <v>692.6</v>
      </c>
      <c r="M555" s="59">
        <v>689.4</v>
      </c>
      <c r="N555" s="55">
        <v>17616</v>
      </c>
      <c r="O555" s="55">
        <v>2250.9499999999998</v>
      </c>
      <c r="P555" s="55">
        <v>0</v>
      </c>
      <c r="Q555" s="55">
        <v>0</v>
      </c>
      <c r="R555" s="55">
        <v>69.260000000000005</v>
      </c>
      <c r="S555" s="55" t="s">
        <v>64</v>
      </c>
      <c r="T555" s="55" t="s">
        <v>63</v>
      </c>
      <c r="U555" s="55">
        <v>2320.21</v>
      </c>
      <c r="V555" s="55">
        <v>15295.79</v>
      </c>
      <c r="W555" s="55">
        <v>15295.79</v>
      </c>
      <c r="X555" s="55">
        <v>0</v>
      </c>
      <c r="Y555" s="55" t="s">
        <v>64</v>
      </c>
      <c r="Z555" s="55" t="s">
        <v>675</v>
      </c>
      <c r="AA555" s="55">
        <v>1</v>
      </c>
      <c r="AB555" s="55">
        <v>0</v>
      </c>
      <c r="AC555" s="55">
        <v>1</v>
      </c>
      <c r="AD555" s="55" t="s">
        <v>63</v>
      </c>
      <c r="AE555" s="55">
        <v>4</v>
      </c>
      <c r="AF555" s="55">
        <v>0</v>
      </c>
      <c r="AG555" s="55">
        <v>86</v>
      </c>
      <c r="AH555" s="55">
        <v>0</v>
      </c>
      <c r="AI555" s="55">
        <v>16</v>
      </c>
      <c r="AJ555" s="56">
        <v>16</v>
      </c>
      <c r="AK555" s="55">
        <v>911</v>
      </c>
      <c r="AL555" s="55">
        <v>253.25</v>
      </c>
      <c r="AM555" s="55">
        <v>1013</v>
      </c>
      <c r="AN555" s="55">
        <v>5143</v>
      </c>
      <c r="AO555" s="55">
        <v>5143</v>
      </c>
      <c r="AQ555" s="55" t="s">
        <v>64</v>
      </c>
      <c r="AR555" s="55">
        <v>5</v>
      </c>
      <c r="AS555" s="55">
        <v>4</v>
      </c>
      <c r="AT555" s="55">
        <v>100</v>
      </c>
      <c r="AU555" s="55">
        <v>692.6</v>
      </c>
      <c r="AV555" s="55">
        <v>687</v>
      </c>
    </row>
    <row r="556" spans="1:48" x14ac:dyDescent="0.25">
      <c r="A556" s="55">
        <v>83055</v>
      </c>
      <c r="B556" s="68" t="str">
        <f>VLOOKUP(C556,'[2]SU List with Assignment Master'!$F$2:$G$128,2,FALSE)</f>
        <v>North 1</v>
      </c>
      <c r="C556" s="55" t="s">
        <v>191</v>
      </c>
      <c r="D556" s="55" t="s">
        <v>129</v>
      </c>
      <c r="E556" s="55" t="s">
        <v>18</v>
      </c>
      <c r="F556" s="55">
        <v>10</v>
      </c>
      <c r="G556" s="55">
        <v>2844</v>
      </c>
      <c r="H556" s="55">
        <v>418</v>
      </c>
      <c r="I556" s="55">
        <v>34</v>
      </c>
      <c r="J556" s="56">
        <v>3296</v>
      </c>
      <c r="K556" s="59">
        <v>3262</v>
      </c>
      <c r="L556" s="55">
        <v>329.6</v>
      </c>
      <c r="M556" s="59">
        <v>326.2</v>
      </c>
      <c r="N556" s="55">
        <v>16798</v>
      </c>
      <c r="O556" s="55">
        <v>2142.4</v>
      </c>
      <c r="P556" s="55">
        <v>0</v>
      </c>
      <c r="Q556" s="55">
        <v>0</v>
      </c>
      <c r="R556" s="55">
        <v>65.92</v>
      </c>
      <c r="S556" s="55" t="s">
        <v>64</v>
      </c>
      <c r="T556" s="55" t="s">
        <v>63</v>
      </c>
      <c r="U556" s="55">
        <v>2208.3200000000002</v>
      </c>
      <c r="V556" s="55">
        <v>14589.68</v>
      </c>
      <c r="W556" s="55">
        <v>14589.68</v>
      </c>
      <c r="X556" s="55">
        <v>0</v>
      </c>
      <c r="Y556" s="55" t="s">
        <v>64</v>
      </c>
      <c r="Z556" s="55" t="s">
        <v>676</v>
      </c>
      <c r="AA556" s="55">
        <v>1</v>
      </c>
      <c r="AB556" s="55">
        <v>0</v>
      </c>
      <c r="AC556" s="55">
        <v>1</v>
      </c>
      <c r="AD556" s="55" t="s">
        <v>63</v>
      </c>
      <c r="AE556" s="55">
        <v>6</v>
      </c>
      <c r="AF556" s="55">
        <v>0</v>
      </c>
      <c r="AG556" s="55">
        <v>107</v>
      </c>
      <c r="AH556" s="55">
        <v>0</v>
      </c>
      <c r="AI556" s="55">
        <v>34</v>
      </c>
      <c r="AJ556" s="56">
        <v>34</v>
      </c>
      <c r="AK556" s="55">
        <v>768</v>
      </c>
      <c r="AL556" s="55">
        <v>151.5</v>
      </c>
      <c r="AM556" s="55">
        <v>909</v>
      </c>
      <c r="AN556" s="55">
        <v>4639</v>
      </c>
      <c r="AO556" s="55">
        <v>4639</v>
      </c>
      <c r="AQ556" s="55" t="s">
        <v>64</v>
      </c>
      <c r="AR556" s="55">
        <v>10</v>
      </c>
      <c r="AS556" s="55">
        <v>10</v>
      </c>
      <c r="AT556" s="55">
        <v>100</v>
      </c>
      <c r="AU556" s="55">
        <v>329.6</v>
      </c>
      <c r="AV556" s="55">
        <v>284.39999999999998</v>
      </c>
    </row>
    <row r="557" spans="1:48" x14ac:dyDescent="0.25">
      <c r="A557" s="55">
        <v>83056</v>
      </c>
      <c r="B557" s="68" t="str">
        <f>VLOOKUP(C557,'[2]SU List with Assignment Master'!$F$2:$G$128,2,FALSE)</f>
        <v>North 1</v>
      </c>
      <c r="C557" s="55" t="s">
        <v>191</v>
      </c>
      <c r="D557" s="55" t="s">
        <v>129</v>
      </c>
      <c r="E557" s="55" t="s">
        <v>18</v>
      </c>
      <c r="F557" s="55">
        <v>2</v>
      </c>
      <c r="G557" s="55">
        <v>756</v>
      </c>
      <c r="H557" s="55">
        <v>355</v>
      </c>
      <c r="I557" s="55">
        <v>33</v>
      </c>
      <c r="J557" s="56">
        <v>1144</v>
      </c>
      <c r="K557" s="59">
        <v>1111</v>
      </c>
      <c r="L557" s="55">
        <v>572</v>
      </c>
      <c r="M557" s="59">
        <v>555.5</v>
      </c>
      <c r="N557" s="55">
        <v>5830</v>
      </c>
      <c r="O557" s="55">
        <v>743.6</v>
      </c>
      <c r="P557" s="55">
        <v>0</v>
      </c>
      <c r="Q557" s="55">
        <v>0</v>
      </c>
      <c r="R557" s="55">
        <v>22.88</v>
      </c>
      <c r="S557" s="55" t="s">
        <v>64</v>
      </c>
      <c r="T557" s="55" t="s">
        <v>63</v>
      </c>
      <c r="U557" s="55">
        <v>766.48</v>
      </c>
      <c r="V557" s="55">
        <v>5063.5200000000004</v>
      </c>
      <c r="W557" s="55">
        <v>5063.5200000000004</v>
      </c>
      <c r="X557" s="55">
        <v>0</v>
      </c>
      <c r="Y557" s="55" t="s">
        <v>64</v>
      </c>
      <c r="Z557" s="55" t="s">
        <v>677</v>
      </c>
      <c r="AA557" s="55">
        <v>1</v>
      </c>
      <c r="AB557" s="55">
        <v>0</v>
      </c>
      <c r="AC557" s="55">
        <v>1</v>
      </c>
      <c r="AD557" s="55" t="s">
        <v>63</v>
      </c>
      <c r="AE557" s="55">
        <v>2</v>
      </c>
      <c r="AF557" s="55">
        <v>0</v>
      </c>
      <c r="AG557" s="55">
        <v>26</v>
      </c>
      <c r="AH557" s="55">
        <v>0</v>
      </c>
      <c r="AI557" s="55">
        <v>4</v>
      </c>
      <c r="AJ557" s="56">
        <v>4</v>
      </c>
      <c r="AK557" s="55">
        <v>279</v>
      </c>
      <c r="AL557" s="55">
        <v>154.5</v>
      </c>
      <c r="AM557" s="55">
        <v>309</v>
      </c>
      <c r="AN557" s="55">
        <v>1592</v>
      </c>
      <c r="AO557" s="55">
        <v>1592</v>
      </c>
      <c r="AQ557" s="55" t="s">
        <v>64</v>
      </c>
      <c r="AR557" s="55">
        <v>3</v>
      </c>
      <c r="AS557" s="55">
        <v>2</v>
      </c>
      <c r="AT557" s="55">
        <v>66.666666666666671</v>
      </c>
      <c r="AU557" s="55">
        <v>381.33330000000001</v>
      </c>
      <c r="AV557" s="55">
        <v>378</v>
      </c>
    </row>
    <row r="558" spans="1:48" x14ac:dyDescent="0.25">
      <c r="A558" s="55">
        <v>83062</v>
      </c>
      <c r="B558" s="68" t="str">
        <f>VLOOKUP(C558,'[2]SU List with Assignment Master'!$F$2:$G$128,2,FALSE)</f>
        <v>North 1</v>
      </c>
      <c r="C558" s="55" t="s">
        <v>191</v>
      </c>
      <c r="D558" s="55" t="s">
        <v>129</v>
      </c>
      <c r="E558" s="55" t="s">
        <v>60</v>
      </c>
      <c r="F558" s="55">
        <v>5</v>
      </c>
      <c r="G558" s="55">
        <v>1032</v>
      </c>
      <c r="H558" s="55">
        <v>564</v>
      </c>
      <c r="I558" s="55">
        <v>53</v>
      </c>
      <c r="J558" s="56">
        <v>1649</v>
      </c>
      <c r="K558" s="59">
        <v>1596</v>
      </c>
      <c r="L558" s="55">
        <v>329.8</v>
      </c>
      <c r="M558" s="59">
        <v>319.2</v>
      </c>
      <c r="N558" s="55">
        <v>8385</v>
      </c>
      <c r="O558" s="55">
        <v>1071.8499999999999</v>
      </c>
      <c r="P558" s="55">
        <v>0</v>
      </c>
      <c r="Q558" s="55">
        <v>0</v>
      </c>
      <c r="R558" s="55">
        <v>32.979999999999997</v>
      </c>
      <c r="S558" s="55" t="s">
        <v>64</v>
      </c>
      <c r="T558" s="55" t="s">
        <v>63</v>
      </c>
      <c r="U558" s="55">
        <v>1104.83</v>
      </c>
      <c r="V558" s="55">
        <v>7280.17</v>
      </c>
      <c r="W558" s="55">
        <v>7280.17</v>
      </c>
      <c r="X558" s="55">
        <v>0</v>
      </c>
      <c r="Y558" s="55" t="s">
        <v>64</v>
      </c>
      <c r="Z558" s="55" t="s">
        <v>678</v>
      </c>
      <c r="AA558" s="55">
        <v>1</v>
      </c>
      <c r="AB558" s="55">
        <v>0</v>
      </c>
      <c r="AC558" s="55">
        <v>1</v>
      </c>
      <c r="AD558" s="55" t="s">
        <v>63</v>
      </c>
      <c r="AE558" s="55">
        <v>2</v>
      </c>
      <c r="AF558" s="55">
        <v>0</v>
      </c>
      <c r="AG558" s="55">
        <v>4</v>
      </c>
      <c r="AH558" s="55">
        <v>0</v>
      </c>
      <c r="AI558" s="55">
        <v>1</v>
      </c>
      <c r="AJ558" s="56">
        <v>1</v>
      </c>
      <c r="AK558" s="55">
        <v>373</v>
      </c>
      <c r="AL558" s="55">
        <v>189</v>
      </c>
      <c r="AM558" s="55">
        <v>378</v>
      </c>
      <c r="AN558" s="55">
        <v>1931</v>
      </c>
      <c r="AO558" s="55">
        <v>1931</v>
      </c>
      <c r="AQ558" s="55" t="s">
        <v>64</v>
      </c>
      <c r="AR558" s="55">
        <v>6</v>
      </c>
      <c r="AS558" s="55">
        <v>5</v>
      </c>
      <c r="AT558" s="55">
        <v>83.333333333333329</v>
      </c>
      <c r="AU558" s="55">
        <v>274.83330000000001</v>
      </c>
      <c r="AV558" s="55">
        <v>206.4</v>
      </c>
    </row>
    <row r="559" spans="1:48" x14ac:dyDescent="0.25">
      <c r="A559" s="55">
        <v>83065</v>
      </c>
      <c r="B559" s="68" t="str">
        <f>VLOOKUP(C559,'[2]SU List with Assignment Master'!$F$2:$G$128,2,FALSE)</f>
        <v>North 1</v>
      </c>
      <c r="C559" s="55" t="s">
        <v>191</v>
      </c>
      <c r="D559" s="55" t="s">
        <v>129</v>
      </c>
      <c r="E559" s="55" t="s">
        <v>18</v>
      </c>
      <c r="F559" s="55">
        <v>4</v>
      </c>
      <c r="G559" s="55">
        <v>2136</v>
      </c>
      <c r="H559" s="55">
        <v>63</v>
      </c>
      <c r="I559" s="55">
        <v>57</v>
      </c>
      <c r="J559" s="56">
        <v>2256</v>
      </c>
      <c r="K559" s="59">
        <v>2199</v>
      </c>
      <c r="L559" s="55">
        <v>564</v>
      </c>
      <c r="M559" s="59">
        <v>549.79999999999995</v>
      </c>
      <c r="N559" s="55">
        <v>11476</v>
      </c>
      <c r="O559" s="55">
        <v>1466.4</v>
      </c>
      <c r="P559" s="55">
        <v>0</v>
      </c>
      <c r="Q559" s="55">
        <v>0</v>
      </c>
      <c r="R559" s="55">
        <v>45.12</v>
      </c>
      <c r="S559" s="55" t="s">
        <v>64</v>
      </c>
      <c r="T559" s="55" t="s">
        <v>63</v>
      </c>
      <c r="U559" s="55">
        <v>1511.52</v>
      </c>
      <c r="V559" s="55">
        <v>9964.48</v>
      </c>
      <c r="W559" s="55">
        <v>9964.48</v>
      </c>
      <c r="X559" s="55">
        <v>0</v>
      </c>
      <c r="Y559" s="55" t="s">
        <v>64</v>
      </c>
      <c r="Z559" s="55" t="s">
        <v>679</v>
      </c>
      <c r="AA559" s="55">
        <v>1</v>
      </c>
      <c r="AB559" s="55">
        <v>0</v>
      </c>
      <c r="AC559" s="55">
        <v>1</v>
      </c>
      <c r="AD559" s="55" t="s">
        <v>63</v>
      </c>
      <c r="AE559" s="55">
        <v>3</v>
      </c>
      <c r="AF559" s="55">
        <v>0</v>
      </c>
      <c r="AG559" s="55">
        <v>27</v>
      </c>
      <c r="AH559" s="55">
        <v>0</v>
      </c>
      <c r="AI559" s="55">
        <v>49</v>
      </c>
      <c r="AJ559" s="56">
        <v>49</v>
      </c>
      <c r="AK559" s="55">
        <v>875</v>
      </c>
      <c r="AL559" s="55">
        <v>317</v>
      </c>
      <c r="AM559" s="55">
        <v>951</v>
      </c>
      <c r="AN559" s="55">
        <v>4843</v>
      </c>
      <c r="AO559" s="55">
        <v>4843</v>
      </c>
      <c r="AQ559" s="55" t="s">
        <v>64</v>
      </c>
      <c r="AR559" s="55">
        <v>4</v>
      </c>
      <c r="AS559" s="55">
        <v>4</v>
      </c>
      <c r="AT559" s="55">
        <v>100</v>
      </c>
      <c r="AU559" s="55">
        <v>564</v>
      </c>
      <c r="AV559" s="55">
        <v>534</v>
      </c>
    </row>
    <row r="560" spans="1:48" x14ac:dyDescent="0.25">
      <c r="A560" s="55">
        <v>83161</v>
      </c>
      <c r="B560" s="68" t="str">
        <f>VLOOKUP(C560,'[2]SU List with Assignment Master'!$F$2:$G$128,2,FALSE)</f>
        <v>North 1</v>
      </c>
      <c r="C560" s="55" t="s">
        <v>191</v>
      </c>
      <c r="D560" s="55" t="s">
        <v>129</v>
      </c>
      <c r="E560" s="55" t="s">
        <v>21</v>
      </c>
      <c r="F560" s="55">
        <v>2</v>
      </c>
      <c r="G560" s="55">
        <v>312</v>
      </c>
      <c r="H560" s="55">
        <v>75</v>
      </c>
      <c r="I560" s="55">
        <v>4</v>
      </c>
      <c r="J560" s="56">
        <v>391</v>
      </c>
      <c r="K560" s="59">
        <v>387</v>
      </c>
      <c r="L560" s="55">
        <v>195.5</v>
      </c>
      <c r="M560" s="59">
        <v>193.5</v>
      </c>
      <c r="N560" s="55">
        <v>1980</v>
      </c>
      <c r="O560" s="55">
        <v>254.15</v>
      </c>
      <c r="P560" s="55">
        <v>0</v>
      </c>
      <c r="Q560" s="55">
        <v>0</v>
      </c>
      <c r="R560" s="55">
        <v>0</v>
      </c>
      <c r="S560" s="55" t="s">
        <v>64</v>
      </c>
      <c r="T560" s="55" t="s">
        <v>64</v>
      </c>
      <c r="U560" s="55">
        <v>254.15</v>
      </c>
      <c r="V560" s="55">
        <v>1725.85</v>
      </c>
      <c r="W560" s="55">
        <v>1725.85</v>
      </c>
      <c r="X560" s="55">
        <v>0</v>
      </c>
      <c r="Y560" s="55" t="s">
        <v>64</v>
      </c>
      <c r="Z560" s="55" t="s">
        <v>680</v>
      </c>
      <c r="AA560" s="55">
        <v>1</v>
      </c>
      <c r="AB560" s="55">
        <v>0</v>
      </c>
      <c r="AC560" s="55">
        <v>1</v>
      </c>
      <c r="AD560" s="55" t="s">
        <v>63</v>
      </c>
      <c r="AE560" s="55">
        <v>2</v>
      </c>
      <c r="AF560" s="55">
        <v>0</v>
      </c>
      <c r="AG560" s="55">
        <v>51</v>
      </c>
      <c r="AH560" s="55">
        <v>0</v>
      </c>
      <c r="AI560" s="55">
        <v>4</v>
      </c>
      <c r="AJ560" s="56">
        <v>4</v>
      </c>
      <c r="AK560" s="55">
        <v>99</v>
      </c>
      <c r="AL560" s="55">
        <v>77</v>
      </c>
      <c r="AM560" s="55">
        <v>154</v>
      </c>
      <c r="AN560" s="55">
        <v>784</v>
      </c>
      <c r="AO560" s="55">
        <v>784</v>
      </c>
      <c r="AQ560" s="55" t="s">
        <v>64</v>
      </c>
      <c r="AR560" s="55">
        <v>2</v>
      </c>
      <c r="AS560" s="55">
        <v>2</v>
      </c>
      <c r="AT560" s="55">
        <v>100</v>
      </c>
      <c r="AU560" s="55">
        <v>195.5</v>
      </c>
      <c r="AV560" s="55">
        <v>156</v>
      </c>
    </row>
    <row r="561" spans="1:48" x14ac:dyDescent="0.25">
      <c r="A561" s="55">
        <v>83166</v>
      </c>
      <c r="B561" s="68" t="str">
        <f>VLOOKUP(C561,'[2]SU List with Assignment Master'!$F$2:$G$128,2,FALSE)</f>
        <v>North 1</v>
      </c>
      <c r="C561" s="55" t="s">
        <v>191</v>
      </c>
      <c r="D561" s="55" t="s">
        <v>129</v>
      </c>
      <c r="E561" s="55" t="s">
        <v>20</v>
      </c>
      <c r="F561" s="55">
        <v>8</v>
      </c>
      <c r="G561" s="55">
        <v>3768</v>
      </c>
      <c r="H561" s="55">
        <v>2485</v>
      </c>
      <c r="I561" s="55">
        <v>96</v>
      </c>
      <c r="J561" s="56">
        <v>6349</v>
      </c>
      <c r="K561" s="59">
        <v>6253</v>
      </c>
      <c r="L561" s="55">
        <v>793.625</v>
      </c>
      <c r="M561" s="59">
        <v>781.6</v>
      </c>
      <c r="N561" s="55">
        <v>32416</v>
      </c>
      <c r="O561" s="55">
        <v>4126.8500000000004</v>
      </c>
      <c r="P561" s="55">
        <v>0</v>
      </c>
      <c r="Q561" s="55">
        <v>0</v>
      </c>
      <c r="R561" s="55">
        <v>126.98</v>
      </c>
      <c r="S561" s="55" t="s">
        <v>64</v>
      </c>
      <c r="T561" s="55" t="s">
        <v>63</v>
      </c>
      <c r="U561" s="55">
        <v>4253.83</v>
      </c>
      <c r="V561" s="55">
        <v>28162.17</v>
      </c>
      <c r="W561" s="55">
        <v>28162.17</v>
      </c>
      <c r="X561" s="55">
        <v>0</v>
      </c>
      <c r="Y561" s="55" t="s">
        <v>64</v>
      </c>
      <c r="Z561" s="55" t="s">
        <v>681</v>
      </c>
      <c r="AA561" s="55">
        <v>1</v>
      </c>
      <c r="AB561" s="55">
        <v>0</v>
      </c>
      <c r="AC561" s="55">
        <v>1</v>
      </c>
      <c r="AD561" s="55" t="s">
        <v>63</v>
      </c>
      <c r="AE561" s="55">
        <v>7</v>
      </c>
      <c r="AF561" s="55">
        <v>0</v>
      </c>
      <c r="AG561" s="55">
        <v>104</v>
      </c>
      <c r="AH561" s="55">
        <v>0</v>
      </c>
      <c r="AI561" s="55">
        <v>31</v>
      </c>
      <c r="AJ561" s="56">
        <v>31</v>
      </c>
      <c r="AK561" s="55">
        <v>1941</v>
      </c>
      <c r="AL561" s="55">
        <v>296.57139999999998</v>
      </c>
      <c r="AM561" s="55">
        <v>2076</v>
      </c>
      <c r="AN561" s="55">
        <v>10582</v>
      </c>
      <c r="AO561" s="55">
        <v>10582</v>
      </c>
      <c r="AQ561" s="55" t="s">
        <v>64</v>
      </c>
      <c r="AR561" s="55">
        <v>8</v>
      </c>
      <c r="AS561" s="55">
        <v>8</v>
      </c>
      <c r="AT561" s="55">
        <v>100</v>
      </c>
      <c r="AU561" s="55">
        <v>793.625</v>
      </c>
      <c r="AV561" s="55">
        <v>471</v>
      </c>
    </row>
    <row r="562" spans="1:48" x14ac:dyDescent="0.25">
      <c r="A562" s="55">
        <v>83170</v>
      </c>
      <c r="B562" s="68" t="str">
        <f>VLOOKUP(C562,'[2]SU List with Assignment Master'!$F$2:$G$128,2,FALSE)</f>
        <v>North 1</v>
      </c>
      <c r="C562" s="55" t="s">
        <v>191</v>
      </c>
      <c r="D562" s="55" t="s">
        <v>129</v>
      </c>
      <c r="E562" s="55" t="s">
        <v>19</v>
      </c>
      <c r="F562" s="55">
        <v>8</v>
      </c>
      <c r="G562" s="55">
        <v>2208</v>
      </c>
      <c r="H562" s="55">
        <v>412</v>
      </c>
      <c r="I562" s="55">
        <v>64</v>
      </c>
      <c r="J562" s="56">
        <v>2684</v>
      </c>
      <c r="K562" s="59">
        <v>2620</v>
      </c>
      <c r="L562" s="55">
        <v>335.5</v>
      </c>
      <c r="M562" s="59">
        <v>327.5</v>
      </c>
      <c r="N562" s="55">
        <v>13731</v>
      </c>
      <c r="O562" s="55">
        <v>1744.6</v>
      </c>
      <c r="P562" s="55">
        <v>0</v>
      </c>
      <c r="Q562" s="55">
        <v>0</v>
      </c>
      <c r="R562" s="55">
        <v>53.68</v>
      </c>
      <c r="S562" s="55" t="s">
        <v>64</v>
      </c>
      <c r="T562" s="55" t="s">
        <v>63</v>
      </c>
      <c r="U562" s="55">
        <v>1798.28</v>
      </c>
      <c r="V562" s="55">
        <v>11932.72</v>
      </c>
      <c r="W562" s="55">
        <v>11932.72</v>
      </c>
      <c r="X562" s="55">
        <v>0</v>
      </c>
      <c r="Y562" s="55" t="s">
        <v>64</v>
      </c>
      <c r="Z562" s="55" t="s">
        <v>682</v>
      </c>
      <c r="AA562" s="55">
        <v>1</v>
      </c>
      <c r="AB562" s="55">
        <v>0</v>
      </c>
      <c r="AC562" s="55">
        <v>1</v>
      </c>
      <c r="AD562" s="55" t="s">
        <v>63</v>
      </c>
      <c r="AE562" s="55">
        <v>8</v>
      </c>
      <c r="AF562" s="55">
        <v>0</v>
      </c>
      <c r="AG562" s="55">
        <v>136</v>
      </c>
      <c r="AH562" s="55">
        <v>0</v>
      </c>
      <c r="AI562" s="55">
        <v>59</v>
      </c>
      <c r="AJ562" s="56">
        <v>59</v>
      </c>
      <c r="AK562" s="55">
        <v>842</v>
      </c>
      <c r="AL562" s="55">
        <v>129.625</v>
      </c>
      <c r="AM562" s="55">
        <v>1037</v>
      </c>
      <c r="AN562" s="55">
        <v>5301</v>
      </c>
      <c r="AO562" s="55">
        <v>5301</v>
      </c>
      <c r="AQ562" s="55" t="s">
        <v>64</v>
      </c>
      <c r="AR562" s="55">
        <v>8</v>
      </c>
      <c r="AS562" s="55">
        <v>8</v>
      </c>
      <c r="AT562" s="55">
        <v>100</v>
      </c>
      <c r="AU562" s="55">
        <v>335.5</v>
      </c>
      <c r="AV562" s="55">
        <v>276</v>
      </c>
    </row>
    <row r="563" spans="1:48" x14ac:dyDescent="0.25">
      <c r="A563" s="55">
        <v>83172</v>
      </c>
      <c r="B563" s="68" t="str">
        <f>VLOOKUP(C563,'[2]SU List with Assignment Master'!$F$2:$G$128,2,FALSE)</f>
        <v>North 1</v>
      </c>
      <c r="C563" s="55" t="s">
        <v>191</v>
      </c>
      <c r="D563" s="55" t="s">
        <v>129</v>
      </c>
      <c r="E563" s="55" t="s">
        <v>60</v>
      </c>
      <c r="F563" s="55">
        <v>4</v>
      </c>
      <c r="G563" s="55">
        <v>1980</v>
      </c>
      <c r="H563" s="55">
        <v>52</v>
      </c>
      <c r="I563" s="55">
        <v>1</v>
      </c>
      <c r="J563" s="56">
        <v>2033</v>
      </c>
      <c r="K563" s="59">
        <v>2032</v>
      </c>
      <c r="L563" s="55">
        <v>508.25</v>
      </c>
      <c r="M563" s="59">
        <v>508</v>
      </c>
      <c r="N563" s="55">
        <v>10417</v>
      </c>
      <c r="O563" s="55">
        <v>1321.45</v>
      </c>
      <c r="P563" s="55">
        <v>0</v>
      </c>
      <c r="Q563" s="55">
        <v>0</v>
      </c>
      <c r="R563" s="55">
        <v>0</v>
      </c>
      <c r="S563" s="55" t="s">
        <v>64</v>
      </c>
      <c r="T563" s="55" t="s">
        <v>64</v>
      </c>
      <c r="U563" s="55">
        <v>1321.45</v>
      </c>
      <c r="V563" s="55">
        <v>9095.5499999999993</v>
      </c>
      <c r="W563" s="55">
        <v>9095.5499999999993</v>
      </c>
      <c r="X563" s="55">
        <v>0</v>
      </c>
      <c r="Y563" s="55" t="s">
        <v>64</v>
      </c>
      <c r="Z563" s="55" t="s">
        <v>683</v>
      </c>
      <c r="AA563" s="55">
        <v>1</v>
      </c>
      <c r="AB563" s="55">
        <v>0</v>
      </c>
      <c r="AC563" s="55">
        <v>1</v>
      </c>
      <c r="AD563" s="55" t="s">
        <v>63</v>
      </c>
      <c r="AE563" s="55">
        <v>4</v>
      </c>
      <c r="AF563" s="55">
        <v>0</v>
      </c>
      <c r="AG563" s="55">
        <v>61</v>
      </c>
      <c r="AH563" s="55">
        <v>0</v>
      </c>
      <c r="AI563" s="55">
        <v>1</v>
      </c>
      <c r="AJ563" s="56">
        <v>1</v>
      </c>
      <c r="AK563" s="55">
        <v>500</v>
      </c>
      <c r="AL563" s="55">
        <v>140.5</v>
      </c>
      <c r="AM563" s="55">
        <v>562</v>
      </c>
      <c r="AN563" s="55">
        <v>2862</v>
      </c>
      <c r="AO563" s="55">
        <v>2862</v>
      </c>
      <c r="AQ563" s="55" t="s">
        <v>64</v>
      </c>
      <c r="AR563" s="55">
        <v>4</v>
      </c>
      <c r="AS563" s="55">
        <v>4</v>
      </c>
      <c r="AT563" s="55">
        <v>100</v>
      </c>
      <c r="AU563" s="55">
        <v>508.25</v>
      </c>
      <c r="AV563" s="55">
        <v>495</v>
      </c>
    </row>
    <row r="564" spans="1:48" x14ac:dyDescent="0.25">
      <c r="A564" s="55">
        <v>83815</v>
      </c>
      <c r="B564" s="68" t="str">
        <f>VLOOKUP(C564,'[2]SU List with Assignment Master'!$F$2:$G$128,2,FALSE)</f>
        <v>North 1</v>
      </c>
      <c r="C564" s="55" t="s">
        <v>191</v>
      </c>
      <c r="D564" s="55" t="s">
        <v>129</v>
      </c>
      <c r="E564" s="55" t="s">
        <v>60</v>
      </c>
      <c r="F564" s="55">
        <v>10</v>
      </c>
      <c r="G564" s="55">
        <v>4560</v>
      </c>
      <c r="H564" s="55">
        <v>1108</v>
      </c>
      <c r="I564" s="55">
        <v>11</v>
      </c>
      <c r="J564" s="56">
        <v>5679</v>
      </c>
      <c r="K564" s="59">
        <v>5668</v>
      </c>
      <c r="L564" s="55">
        <v>567.9</v>
      </c>
      <c r="M564" s="59">
        <v>566.79999999999995</v>
      </c>
      <c r="N564" s="55">
        <v>28984</v>
      </c>
      <c r="O564" s="55">
        <v>3691.35</v>
      </c>
      <c r="P564" s="55">
        <v>0</v>
      </c>
      <c r="Q564" s="55">
        <v>0</v>
      </c>
      <c r="R564" s="55">
        <v>113.58</v>
      </c>
      <c r="S564" s="55" t="s">
        <v>64</v>
      </c>
      <c r="T564" s="55" t="s">
        <v>63</v>
      </c>
      <c r="U564" s="55">
        <v>3804.93</v>
      </c>
      <c r="V564" s="55">
        <v>25179.07</v>
      </c>
      <c r="W564" s="55">
        <v>25179.07</v>
      </c>
      <c r="X564" s="55">
        <v>0</v>
      </c>
      <c r="Y564" s="55" t="s">
        <v>64</v>
      </c>
      <c r="Z564" s="55" t="s">
        <v>684</v>
      </c>
      <c r="AA564" s="55">
        <v>1</v>
      </c>
      <c r="AB564" s="55">
        <v>0</v>
      </c>
      <c r="AC564" s="55">
        <v>1</v>
      </c>
      <c r="AD564" s="55" t="s">
        <v>63</v>
      </c>
      <c r="AE564" s="55">
        <v>9</v>
      </c>
      <c r="AF564" s="55">
        <v>0</v>
      </c>
      <c r="AG564" s="55">
        <v>166</v>
      </c>
      <c r="AH564" s="55">
        <v>0</v>
      </c>
      <c r="AI564" s="55">
        <v>11</v>
      </c>
      <c r="AJ564" s="56">
        <v>11</v>
      </c>
      <c r="AK564" s="55">
        <v>1197</v>
      </c>
      <c r="AL564" s="55">
        <v>152.66669999999999</v>
      </c>
      <c r="AM564" s="55">
        <v>1374</v>
      </c>
      <c r="AN564" s="55">
        <v>7010</v>
      </c>
      <c r="AO564" s="55">
        <v>7010</v>
      </c>
      <c r="AQ564" s="55" t="s">
        <v>64</v>
      </c>
      <c r="AR564" s="55">
        <v>12</v>
      </c>
      <c r="AS564" s="55">
        <v>10</v>
      </c>
      <c r="AT564" s="55">
        <v>83.333333333333329</v>
      </c>
      <c r="AU564" s="55">
        <v>473.25</v>
      </c>
      <c r="AV564" s="55">
        <v>456</v>
      </c>
    </row>
    <row r="565" spans="1:48" x14ac:dyDescent="0.25">
      <c r="A565" s="55">
        <v>83825</v>
      </c>
      <c r="B565" s="68" t="str">
        <f>VLOOKUP(C565,'[2]SU List with Assignment Master'!$F$2:$G$128,2,FALSE)</f>
        <v>North 1</v>
      </c>
      <c r="C565" s="55" t="s">
        <v>191</v>
      </c>
      <c r="D565" s="55" t="s">
        <v>129</v>
      </c>
      <c r="E565" s="55" t="s">
        <v>19</v>
      </c>
      <c r="F565" s="55">
        <v>5</v>
      </c>
      <c r="G565" s="55">
        <v>1524</v>
      </c>
      <c r="H565" s="55">
        <v>150</v>
      </c>
      <c r="I565" s="55">
        <v>49</v>
      </c>
      <c r="J565" s="56">
        <v>1723</v>
      </c>
      <c r="K565" s="59">
        <v>1674</v>
      </c>
      <c r="L565" s="55">
        <v>344.6</v>
      </c>
      <c r="M565" s="59">
        <v>334.8</v>
      </c>
      <c r="N565" s="55">
        <v>8815</v>
      </c>
      <c r="O565" s="55">
        <v>1119.95</v>
      </c>
      <c r="P565" s="55">
        <v>0</v>
      </c>
      <c r="Q565" s="55">
        <v>0</v>
      </c>
      <c r="R565" s="55">
        <v>34.46</v>
      </c>
      <c r="S565" s="55" t="s">
        <v>64</v>
      </c>
      <c r="T565" s="55" t="s">
        <v>63</v>
      </c>
      <c r="U565" s="55">
        <v>1154.4100000000001</v>
      </c>
      <c r="V565" s="55">
        <v>7660.59</v>
      </c>
      <c r="W565" s="55">
        <v>7660.59</v>
      </c>
      <c r="X565" s="55">
        <v>0</v>
      </c>
      <c r="Y565" s="55" t="s">
        <v>64</v>
      </c>
      <c r="Z565" s="55" t="s">
        <v>685</v>
      </c>
      <c r="AA565" s="55">
        <v>1</v>
      </c>
      <c r="AB565" s="55">
        <v>0</v>
      </c>
      <c r="AC565" s="55">
        <v>1</v>
      </c>
      <c r="AD565" s="55" t="s">
        <v>63</v>
      </c>
      <c r="AE565" s="55">
        <v>5</v>
      </c>
      <c r="AF565" s="55">
        <v>0</v>
      </c>
      <c r="AG565" s="55">
        <v>52</v>
      </c>
      <c r="AH565" s="55">
        <v>0</v>
      </c>
      <c r="AI565" s="55">
        <v>45</v>
      </c>
      <c r="AJ565" s="56">
        <v>45</v>
      </c>
      <c r="AK565" s="55">
        <v>280</v>
      </c>
      <c r="AL565" s="55">
        <v>75.400000000000006</v>
      </c>
      <c r="AM565" s="55">
        <v>377</v>
      </c>
      <c r="AN565" s="55">
        <v>1931</v>
      </c>
      <c r="AO565" s="55">
        <v>1931</v>
      </c>
      <c r="AQ565" s="55" t="s">
        <v>64</v>
      </c>
      <c r="AR565" s="55">
        <v>5</v>
      </c>
      <c r="AS565" s="55">
        <v>5</v>
      </c>
      <c r="AT565" s="55">
        <v>100</v>
      </c>
      <c r="AU565" s="55">
        <v>344.6</v>
      </c>
      <c r="AV565" s="55">
        <v>304.8</v>
      </c>
    </row>
    <row r="566" spans="1:48" x14ac:dyDescent="0.25">
      <c r="A566" s="55">
        <v>83841</v>
      </c>
      <c r="B566" s="68" t="str">
        <f>VLOOKUP(C566,'[2]SU List with Assignment Master'!$F$2:$G$128,2,FALSE)</f>
        <v>North 1</v>
      </c>
      <c r="C566" s="55" t="s">
        <v>191</v>
      </c>
      <c r="D566" s="55" t="s">
        <v>129</v>
      </c>
      <c r="E566" s="55" t="s">
        <v>60</v>
      </c>
      <c r="F566" s="55">
        <v>6</v>
      </c>
      <c r="G566" s="55">
        <v>2856</v>
      </c>
      <c r="H566" s="55">
        <v>1025</v>
      </c>
      <c r="I566" s="55">
        <v>25</v>
      </c>
      <c r="J566" s="56">
        <v>3906</v>
      </c>
      <c r="K566" s="59">
        <v>3881</v>
      </c>
      <c r="L566" s="55">
        <v>651</v>
      </c>
      <c r="M566" s="59">
        <v>646.79999999999995</v>
      </c>
      <c r="N566" s="55">
        <v>19950</v>
      </c>
      <c r="O566" s="55">
        <v>2538.9</v>
      </c>
      <c r="P566" s="55">
        <v>0</v>
      </c>
      <c r="Q566" s="55">
        <v>0</v>
      </c>
      <c r="R566" s="55">
        <v>78.12</v>
      </c>
      <c r="S566" s="55" t="s">
        <v>64</v>
      </c>
      <c r="T566" s="55" t="s">
        <v>63</v>
      </c>
      <c r="U566" s="55">
        <v>2617.02</v>
      </c>
      <c r="V566" s="55">
        <v>17332.98</v>
      </c>
      <c r="W566" s="55">
        <v>17332.98</v>
      </c>
      <c r="X566" s="55">
        <v>0</v>
      </c>
      <c r="Y566" s="55" t="s">
        <v>64</v>
      </c>
      <c r="Z566" s="55" t="s">
        <v>686</v>
      </c>
      <c r="AA566" s="55">
        <v>1</v>
      </c>
      <c r="AB566" s="55">
        <v>0</v>
      </c>
      <c r="AC566" s="55">
        <v>1</v>
      </c>
      <c r="AD566" s="55" t="s">
        <v>63</v>
      </c>
      <c r="AE566" s="55">
        <v>6</v>
      </c>
      <c r="AF566" s="55">
        <v>0</v>
      </c>
      <c r="AG566" s="55">
        <v>55</v>
      </c>
      <c r="AH566" s="55">
        <v>0</v>
      </c>
      <c r="AI566" s="55">
        <v>14</v>
      </c>
      <c r="AJ566" s="56">
        <v>14</v>
      </c>
      <c r="AK566" s="55">
        <v>766</v>
      </c>
      <c r="AL566" s="55">
        <v>139.16669999999999</v>
      </c>
      <c r="AM566" s="55">
        <v>835</v>
      </c>
      <c r="AN566" s="55">
        <v>4284</v>
      </c>
      <c r="AO566" s="55">
        <v>4284</v>
      </c>
      <c r="AQ566" s="55" t="s">
        <v>64</v>
      </c>
      <c r="AR566" s="55">
        <v>6</v>
      </c>
      <c r="AS566" s="55">
        <v>6</v>
      </c>
      <c r="AT566" s="55">
        <v>100</v>
      </c>
      <c r="AU566" s="55">
        <v>651</v>
      </c>
      <c r="AV566" s="55">
        <v>476</v>
      </c>
    </row>
    <row r="567" spans="1:48" x14ac:dyDescent="0.25">
      <c r="A567" s="55">
        <v>85701</v>
      </c>
      <c r="B567" s="68" t="str">
        <f>VLOOKUP(C567,'[2]SU List with Assignment Master'!$F$2:$G$128,2,FALSE)</f>
        <v>North 1</v>
      </c>
      <c r="C567" s="55" t="s">
        <v>191</v>
      </c>
      <c r="D567" s="55" t="s">
        <v>129</v>
      </c>
      <c r="E567" s="55" t="s">
        <v>60</v>
      </c>
      <c r="F567" s="55">
        <v>6</v>
      </c>
      <c r="G567" s="55">
        <v>204</v>
      </c>
      <c r="H567" s="55">
        <v>739</v>
      </c>
      <c r="I567" s="55">
        <v>11</v>
      </c>
      <c r="J567" s="56">
        <v>954</v>
      </c>
      <c r="K567" s="59">
        <v>943</v>
      </c>
      <c r="L567" s="55">
        <v>159</v>
      </c>
      <c r="M567" s="59">
        <v>157.19999999999999</v>
      </c>
      <c r="N567" s="55">
        <v>4867</v>
      </c>
      <c r="O567" s="55">
        <v>620.1</v>
      </c>
      <c r="P567" s="55">
        <v>0</v>
      </c>
      <c r="Q567" s="55">
        <v>0</v>
      </c>
      <c r="R567" s="55">
        <v>19.079999999999998</v>
      </c>
      <c r="S567" s="55" t="s">
        <v>64</v>
      </c>
      <c r="T567" s="55" t="s">
        <v>63</v>
      </c>
      <c r="U567" s="55">
        <v>639.17999999999995</v>
      </c>
      <c r="V567" s="55">
        <v>4227.82</v>
      </c>
      <c r="W567" s="55">
        <v>4227.82</v>
      </c>
      <c r="X567" s="55">
        <v>0</v>
      </c>
      <c r="Y567" s="55" t="s">
        <v>64</v>
      </c>
      <c r="Z567" s="55" t="s">
        <v>687</v>
      </c>
      <c r="AA567" s="55">
        <v>1</v>
      </c>
      <c r="AB567" s="55">
        <v>0</v>
      </c>
      <c r="AC567" s="55">
        <v>1</v>
      </c>
      <c r="AD567" s="55" t="s">
        <v>63</v>
      </c>
      <c r="AE567" s="55">
        <v>4</v>
      </c>
      <c r="AF567" s="55">
        <v>0</v>
      </c>
      <c r="AG567" s="55">
        <v>98</v>
      </c>
      <c r="AH567" s="55">
        <v>0</v>
      </c>
      <c r="AI567" s="55">
        <v>11</v>
      </c>
      <c r="AJ567" s="56">
        <v>11</v>
      </c>
      <c r="AK567" s="55">
        <v>110</v>
      </c>
      <c r="AL567" s="55">
        <v>54.75</v>
      </c>
      <c r="AM567" s="55">
        <v>219</v>
      </c>
      <c r="AN567" s="55">
        <v>1108</v>
      </c>
      <c r="AO567" s="55">
        <v>1108</v>
      </c>
      <c r="AQ567" s="55" t="s">
        <v>64</v>
      </c>
      <c r="AR567" s="55">
        <v>12</v>
      </c>
      <c r="AS567" s="55">
        <v>1</v>
      </c>
      <c r="AT567" s="55">
        <v>50</v>
      </c>
      <c r="AU567" s="55">
        <v>79.5</v>
      </c>
      <c r="AV567" s="55">
        <v>204</v>
      </c>
    </row>
    <row r="568" spans="1:48" x14ac:dyDescent="0.25">
      <c r="A568" s="55">
        <v>87058</v>
      </c>
      <c r="B568" s="68" t="str">
        <f>VLOOKUP(C568,'[2]SU List with Assignment Master'!$F$2:$G$128,2,FALSE)</f>
        <v>North 1</v>
      </c>
      <c r="C568" s="55" t="s">
        <v>191</v>
      </c>
      <c r="D568" s="55" t="s">
        <v>129</v>
      </c>
      <c r="E568" s="55" t="s">
        <v>60</v>
      </c>
      <c r="F568" s="55">
        <v>7</v>
      </c>
      <c r="G568" s="55">
        <v>3876</v>
      </c>
      <c r="H568" s="55">
        <v>1610</v>
      </c>
      <c r="I568" s="55">
        <v>110</v>
      </c>
      <c r="J568" s="56">
        <v>5596</v>
      </c>
      <c r="K568" s="59">
        <v>5486</v>
      </c>
      <c r="L568" s="55">
        <v>799.42859999999996</v>
      </c>
      <c r="M568" s="59">
        <v>783.7</v>
      </c>
      <c r="N568" s="55">
        <v>28538</v>
      </c>
      <c r="O568" s="55">
        <v>3637.4</v>
      </c>
      <c r="P568" s="55">
        <v>0</v>
      </c>
      <c r="Q568" s="55">
        <v>0</v>
      </c>
      <c r="R568" s="55">
        <v>111.92</v>
      </c>
      <c r="S568" s="55" t="s">
        <v>64</v>
      </c>
      <c r="T568" s="55" t="s">
        <v>63</v>
      </c>
      <c r="U568" s="55">
        <v>3749.32</v>
      </c>
      <c r="V568" s="55">
        <v>24788.68</v>
      </c>
      <c r="W568" s="55">
        <v>24788.68</v>
      </c>
      <c r="X568" s="55">
        <v>0</v>
      </c>
      <c r="Y568" s="55" t="s">
        <v>64</v>
      </c>
      <c r="Z568" s="55" t="s">
        <v>688</v>
      </c>
      <c r="AA568" s="55">
        <v>1</v>
      </c>
      <c r="AB568" s="55">
        <v>0</v>
      </c>
      <c r="AC568" s="55">
        <v>1</v>
      </c>
      <c r="AD568" s="55" t="s">
        <v>63</v>
      </c>
      <c r="AE568" s="55">
        <v>7</v>
      </c>
      <c r="AF568" s="55">
        <v>0</v>
      </c>
      <c r="AG568" s="55">
        <v>117</v>
      </c>
      <c r="AH568" s="55">
        <v>0</v>
      </c>
      <c r="AI568" s="55">
        <v>26</v>
      </c>
      <c r="AJ568" s="56">
        <v>26</v>
      </c>
      <c r="AK568" s="55">
        <v>2620</v>
      </c>
      <c r="AL568" s="55">
        <v>394.71429999999998</v>
      </c>
      <c r="AM568" s="55">
        <v>2763</v>
      </c>
      <c r="AN568" s="55">
        <v>14060</v>
      </c>
      <c r="AO568" s="55">
        <v>14060</v>
      </c>
      <c r="AQ568" s="55" t="s">
        <v>64</v>
      </c>
      <c r="AR568" s="55">
        <v>9</v>
      </c>
      <c r="AS568" s="55">
        <v>7</v>
      </c>
      <c r="AT568" s="55">
        <v>77.777777777777771</v>
      </c>
      <c r="AU568" s="55">
        <v>621.77779999999996</v>
      </c>
      <c r="AV568" s="55">
        <v>553.71429999999998</v>
      </c>
    </row>
    <row r="569" spans="1:48" x14ac:dyDescent="0.25">
      <c r="A569" s="55">
        <v>87073</v>
      </c>
      <c r="B569" s="68" t="str">
        <f>VLOOKUP(C569,'[2]SU List with Assignment Master'!$F$2:$G$128,2,FALSE)</f>
        <v>North 1</v>
      </c>
      <c r="C569" s="55" t="s">
        <v>191</v>
      </c>
      <c r="D569" s="55" t="s">
        <v>129</v>
      </c>
      <c r="E569" s="55" t="s">
        <v>20</v>
      </c>
      <c r="F569" s="55">
        <v>8</v>
      </c>
      <c r="G569" s="55">
        <v>2208</v>
      </c>
      <c r="H569" s="55">
        <v>949</v>
      </c>
      <c r="I569" s="55">
        <v>31</v>
      </c>
      <c r="J569" s="56">
        <v>3188</v>
      </c>
      <c r="K569" s="59">
        <v>3157</v>
      </c>
      <c r="L569" s="55">
        <v>398.5</v>
      </c>
      <c r="M569" s="59">
        <v>394.6</v>
      </c>
      <c r="N569" s="55">
        <v>16220</v>
      </c>
      <c r="O569" s="55">
        <v>2072.1999999999998</v>
      </c>
      <c r="P569" s="55">
        <v>0</v>
      </c>
      <c r="Q569" s="55">
        <v>0</v>
      </c>
      <c r="R569" s="55">
        <v>63.76</v>
      </c>
      <c r="S569" s="55" t="s">
        <v>64</v>
      </c>
      <c r="T569" s="55" t="s">
        <v>63</v>
      </c>
      <c r="U569" s="55">
        <v>2135.96</v>
      </c>
      <c r="V569" s="55">
        <v>14084.04</v>
      </c>
      <c r="W569" s="55">
        <v>14084.04</v>
      </c>
      <c r="X569" s="55">
        <v>0</v>
      </c>
      <c r="Y569" s="55" t="s">
        <v>64</v>
      </c>
      <c r="Z569" s="55" t="s">
        <v>689</v>
      </c>
      <c r="AA569" s="55">
        <v>1</v>
      </c>
      <c r="AB569" s="55">
        <v>0</v>
      </c>
      <c r="AC569" s="55">
        <v>1</v>
      </c>
      <c r="AD569" s="55" t="s">
        <v>63</v>
      </c>
      <c r="AE569" s="55">
        <v>5</v>
      </c>
      <c r="AF569" s="55">
        <v>0</v>
      </c>
      <c r="AG569" s="55">
        <v>53</v>
      </c>
      <c r="AH569" s="55">
        <v>0</v>
      </c>
      <c r="AI569" s="55">
        <v>27</v>
      </c>
      <c r="AJ569" s="56">
        <v>27</v>
      </c>
      <c r="AK569" s="55">
        <v>1046</v>
      </c>
      <c r="AL569" s="55">
        <v>225.2</v>
      </c>
      <c r="AM569" s="55">
        <v>1126</v>
      </c>
      <c r="AN569" s="55">
        <v>5741</v>
      </c>
      <c r="AO569" s="55">
        <v>5741</v>
      </c>
      <c r="AQ569" s="55" t="s">
        <v>64</v>
      </c>
      <c r="AR569" s="55">
        <v>8</v>
      </c>
      <c r="AS569" s="55">
        <v>8</v>
      </c>
      <c r="AT569" s="55">
        <v>100</v>
      </c>
      <c r="AU569" s="55">
        <v>398.5</v>
      </c>
      <c r="AV569" s="55">
        <v>276</v>
      </c>
    </row>
    <row r="570" spans="1:48" x14ac:dyDescent="0.25">
      <c r="A570" s="55">
        <v>87391</v>
      </c>
      <c r="B570" s="68" t="str">
        <f>VLOOKUP(C570,'[2]SU List with Assignment Master'!$F$2:$G$128,2,FALSE)</f>
        <v>North 1</v>
      </c>
      <c r="C570" s="55" t="s">
        <v>191</v>
      </c>
      <c r="D570" s="55" t="s">
        <v>129</v>
      </c>
      <c r="E570" s="55" t="s">
        <v>60</v>
      </c>
      <c r="F570" s="55">
        <v>7</v>
      </c>
      <c r="G570" s="55">
        <v>912</v>
      </c>
      <c r="H570" s="55">
        <v>895</v>
      </c>
      <c r="I570" s="55">
        <v>70</v>
      </c>
      <c r="J570" s="56">
        <v>1877</v>
      </c>
      <c r="K570" s="59">
        <v>1807</v>
      </c>
      <c r="L570" s="55">
        <v>268.1429</v>
      </c>
      <c r="M570" s="59">
        <v>258.10000000000002</v>
      </c>
      <c r="N570" s="55">
        <v>9615</v>
      </c>
      <c r="O570" s="55">
        <v>1220.05</v>
      </c>
      <c r="P570" s="55">
        <v>0</v>
      </c>
      <c r="Q570" s="55">
        <v>0</v>
      </c>
      <c r="R570" s="55">
        <v>37.54</v>
      </c>
      <c r="S570" s="55" t="s">
        <v>64</v>
      </c>
      <c r="T570" s="55" t="s">
        <v>63</v>
      </c>
      <c r="U570" s="55">
        <v>1257.5899999999999</v>
      </c>
      <c r="V570" s="55">
        <v>8357.41</v>
      </c>
      <c r="W570" s="55">
        <v>8357.41</v>
      </c>
      <c r="X570" s="55">
        <v>0</v>
      </c>
      <c r="Y570" s="55" t="s">
        <v>64</v>
      </c>
      <c r="Z570" s="55" t="s">
        <v>690</v>
      </c>
      <c r="AA570" s="55">
        <v>1</v>
      </c>
      <c r="AB570" s="55">
        <v>0</v>
      </c>
      <c r="AC570" s="55">
        <v>1</v>
      </c>
      <c r="AD570" s="55" t="s">
        <v>63</v>
      </c>
      <c r="AE570" s="55">
        <v>7</v>
      </c>
      <c r="AF570" s="55">
        <v>0</v>
      </c>
      <c r="AG570" s="55">
        <v>233</v>
      </c>
      <c r="AH570" s="55">
        <v>0</v>
      </c>
      <c r="AI570" s="55">
        <v>50</v>
      </c>
      <c r="AJ570" s="56">
        <v>50</v>
      </c>
      <c r="AK570" s="55">
        <v>487</v>
      </c>
      <c r="AL570" s="55">
        <v>110</v>
      </c>
      <c r="AM570" s="55">
        <v>770</v>
      </c>
      <c r="AN570" s="55">
        <v>3955</v>
      </c>
      <c r="AO570" s="55">
        <v>3955</v>
      </c>
      <c r="AP570" s="55">
        <v>0</v>
      </c>
      <c r="AQ570" s="55" t="s">
        <v>64</v>
      </c>
      <c r="AR570" s="55">
        <v>10</v>
      </c>
      <c r="AS570" s="55">
        <v>4</v>
      </c>
      <c r="AT570" s="55">
        <v>70</v>
      </c>
      <c r="AU570" s="55">
        <v>187.7</v>
      </c>
      <c r="AV570" s="55">
        <v>228</v>
      </c>
    </row>
    <row r="571" spans="1:48" x14ac:dyDescent="0.25">
      <c r="A571" s="55">
        <v>90150</v>
      </c>
      <c r="B571" s="68" t="str">
        <f>VLOOKUP(C571,'[2]SU List with Assignment Master'!$F$2:$G$128,2,FALSE)</f>
        <v>North 1</v>
      </c>
      <c r="C571" s="55" t="s">
        <v>191</v>
      </c>
      <c r="D571" s="55" t="s">
        <v>129</v>
      </c>
      <c r="E571" s="55" t="s">
        <v>202</v>
      </c>
      <c r="F571" s="55">
        <v>7</v>
      </c>
      <c r="G571" s="55">
        <v>2064</v>
      </c>
      <c r="H571" s="55">
        <v>1752</v>
      </c>
      <c r="I571" s="55">
        <v>39</v>
      </c>
      <c r="J571" s="56">
        <v>3855</v>
      </c>
      <c r="K571" s="59">
        <v>3816</v>
      </c>
      <c r="L571" s="55">
        <v>550.71429999999998</v>
      </c>
      <c r="M571" s="59">
        <v>545.1</v>
      </c>
      <c r="N571" s="55">
        <v>19698</v>
      </c>
      <c r="O571" s="55">
        <v>2505.75</v>
      </c>
      <c r="P571" s="55">
        <v>0</v>
      </c>
      <c r="Q571" s="55">
        <v>0</v>
      </c>
      <c r="R571" s="55">
        <v>-2505.75</v>
      </c>
      <c r="S571" s="55" t="s">
        <v>63</v>
      </c>
      <c r="T571" s="55" t="s">
        <v>64</v>
      </c>
      <c r="U571" s="55">
        <v>0</v>
      </c>
      <c r="V571" s="55">
        <v>19698</v>
      </c>
      <c r="W571" s="55">
        <v>19698</v>
      </c>
      <c r="X571" s="55">
        <v>0</v>
      </c>
      <c r="Y571" s="55" t="s">
        <v>64</v>
      </c>
      <c r="Z571" s="55" t="s">
        <v>691</v>
      </c>
      <c r="AA571" s="55">
        <v>1</v>
      </c>
      <c r="AB571" s="55">
        <v>0</v>
      </c>
      <c r="AC571" s="55">
        <v>1</v>
      </c>
      <c r="AD571" s="55" t="s">
        <v>63</v>
      </c>
      <c r="AE571" s="55">
        <v>6</v>
      </c>
      <c r="AF571" s="55">
        <v>0</v>
      </c>
      <c r="AG571" s="55">
        <v>147</v>
      </c>
      <c r="AH571" s="55">
        <v>0</v>
      </c>
      <c r="AI571" s="55">
        <v>39</v>
      </c>
      <c r="AJ571" s="56">
        <v>39</v>
      </c>
      <c r="AK571" s="55">
        <v>1010</v>
      </c>
      <c r="AL571" s="55">
        <v>199.33330000000001</v>
      </c>
      <c r="AM571" s="55">
        <v>1196</v>
      </c>
      <c r="AN571" s="55">
        <v>6116</v>
      </c>
      <c r="AO571" s="55">
        <v>6116</v>
      </c>
      <c r="AQ571" s="55" t="s">
        <v>64</v>
      </c>
      <c r="AR571" s="55">
        <v>24</v>
      </c>
      <c r="AS571" s="55">
        <v>2</v>
      </c>
      <c r="AT571" s="55">
        <v>29.166666666666671</v>
      </c>
      <c r="AU571" s="55">
        <v>160.625</v>
      </c>
      <c r="AV571" s="55">
        <v>1032</v>
      </c>
    </row>
    <row r="572" spans="1:48" x14ac:dyDescent="0.25">
      <c r="A572" s="55">
        <v>30103</v>
      </c>
      <c r="B572" s="68" t="str">
        <f>VLOOKUP(C572,'[2]SU List with Assignment Master'!$F$2:$G$128,2,FALSE)</f>
        <v>North 3</v>
      </c>
      <c r="C572" s="55" t="s">
        <v>74</v>
      </c>
      <c r="D572" s="55" t="s">
        <v>73</v>
      </c>
      <c r="E572" s="55" t="s">
        <v>60</v>
      </c>
      <c r="F572" s="55">
        <v>9</v>
      </c>
      <c r="G572" s="55">
        <v>2556</v>
      </c>
      <c r="H572" s="55">
        <v>-836</v>
      </c>
      <c r="I572" s="55">
        <v>2</v>
      </c>
      <c r="J572" s="56">
        <v>1722</v>
      </c>
      <c r="K572" s="59">
        <v>1720</v>
      </c>
      <c r="L572" s="55">
        <v>191.33330000000001</v>
      </c>
      <c r="M572" s="59">
        <v>191.1</v>
      </c>
      <c r="N572" s="55">
        <v>8781</v>
      </c>
      <c r="O572" s="55">
        <v>1119.3</v>
      </c>
      <c r="P572" s="55">
        <v>0</v>
      </c>
      <c r="Q572" s="55">
        <v>0</v>
      </c>
      <c r="R572" s="55">
        <v>34.44</v>
      </c>
      <c r="S572" s="55" t="s">
        <v>64</v>
      </c>
      <c r="T572" s="55" t="s">
        <v>63</v>
      </c>
      <c r="U572" s="55">
        <v>1153.74</v>
      </c>
      <c r="V572" s="55">
        <v>7627.26</v>
      </c>
      <c r="W572" s="55">
        <v>7627.26</v>
      </c>
      <c r="X572" s="55">
        <v>0</v>
      </c>
      <c r="Y572" s="55" t="s">
        <v>64</v>
      </c>
      <c r="Z572" s="55" t="s">
        <v>692</v>
      </c>
      <c r="AA572" s="55">
        <v>1</v>
      </c>
      <c r="AB572" s="55">
        <v>0</v>
      </c>
      <c r="AC572" s="55">
        <v>1</v>
      </c>
      <c r="AD572" s="55" t="s">
        <v>63</v>
      </c>
      <c r="AE572" s="55">
        <v>8</v>
      </c>
      <c r="AF572" s="55">
        <v>0</v>
      </c>
      <c r="AG572" s="55">
        <v>100</v>
      </c>
      <c r="AH572" s="55">
        <v>0</v>
      </c>
      <c r="AI572" s="55">
        <v>2</v>
      </c>
      <c r="AJ572" s="56">
        <v>2</v>
      </c>
      <c r="AK572" s="55">
        <v>540</v>
      </c>
      <c r="AL572" s="55">
        <v>80.25</v>
      </c>
      <c r="AM572" s="55">
        <v>642</v>
      </c>
      <c r="AN572" s="55">
        <v>3271</v>
      </c>
      <c r="AO572" s="55">
        <v>3271</v>
      </c>
      <c r="AQ572" s="55" t="s">
        <v>64</v>
      </c>
      <c r="AR572" s="55">
        <v>9</v>
      </c>
      <c r="AS572" s="55">
        <v>9</v>
      </c>
      <c r="AT572" s="55">
        <v>100</v>
      </c>
      <c r="AU572" s="55">
        <v>191.33330000000001</v>
      </c>
      <c r="AV572" s="55">
        <v>284</v>
      </c>
    </row>
    <row r="573" spans="1:48" x14ac:dyDescent="0.25">
      <c r="A573" s="55">
        <v>30455</v>
      </c>
      <c r="B573" s="68" t="str">
        <f>VLOOKUP(C573,'[2]SU List with Assignment Master'!$F$2:$G$128,2,FALSE)</f>
        <v>North 3</v>
      </c>
      <c r="C573" s="55" t="s">
        <v>74</v>
      </c>
      <c r="D573" s="55" t="s">
        <v>73</v>
      </c>
      <c r="E573" s="55" t="s">
        <v>60</v>
      </c>
      <c r="F573" s="55">
        <v>5</v>
      </c>
      <c r="G573" s="55">
        <v>2400</v>
      </c>
      <c r="H573" s="55">
        <v>4412</v>
      </c>
      <c r="I573" s="55">
        <v>35</v>
      </c>
      <c r="J573" s="56">
        <v>6847</v>
      </c>
      <c r="K573" s="59">
        <v>6812</v>
      </c>
      <c r="L573" s="55">
        <v>1369.4</v>
      </c>
      <c r="M573" s="59">
        <v>1362.4</v>
      </c>
      <c r="N573" s="55">
        <v>34938</v>
      </c>
      <c r="O573" s="55">
        <v>4450.55</v>
      </c>
      <c r="P573" s="55">
        <v>0</v>
      </c>
      <c r="Q573" s="55">
        <v>0</v>
      </c>
      <c r="R573" s="55">
        <v>136.94</v>
      </c>
      <c r="S573" s="55" t="s">
        <v>64</v>
      </c>
      <c r="T573" s="55" t="s">
        <v>63</v>
      </c>
      <c r="U573" s="55">
        <v>4587.49</v>
      </c>
      <c r="V573" s="55">
        <v>30350.51</v>
      </c>
      <c r="W573" s="55">
        <v>30350.51</v>
      </c>
      <c r="X573" s="55">
        <v>0</v>
      </c>
      <c r="Y573" s="55" t="s">
        <v>64</v>
      </c>
      <c r="Z573" s="55" t="s">
        <v>693</v>
      </c>
      <c r="AA573" s="55">
        <v>1</v>
      </c>
      <c r="AB573" s="55">
        <v>0</v>
      </c>
      <c r="AC573" s="55">
        <v>1</v>
      </c>
      <c r="AD573" s="55" t="s">
        <v>63</v>
      </c>
      <c r="AE573" s="55">
        <v>5</v>
      </c>
      <c r="AF573" s="55">
        <v>0</v>
      </c>
      <c r="AG573" s="55">
        <v>131</v>
      </c>
      <c r="AH573" s="55">
        <v>0</v>
      </c>
      <c r="AI573" s="55">
        <v>35</v>
      </c>
      <c r="AJ573" s="56">
        <v>35</v>
      </c>
      <c r="AK573" s="55">
        <v>2487</v>
      </c>
      <c r="AL573" s="55">
        <v>530.6</v>
      </c>
      <c r="AM573" s="55">
        <v>2653</v>
      </c>
      <c r="AN573" s="55">
        <v>13533</v>
      </c>
      <c r="AO573" s="55">
        <v>13533</v>
      </c>
      <c r="AQ573" s="55" t="s">
        <v>64</v>
      </c>
      <c r="AR573" s="55">
        <v>5</v>
      </c>
      <c r="AS573" s="55">
        <v>4</v>
      </c>
      <c r="AT573" s="55">
        <v>100</v>
      </c>
      <c r="AU573" s="55">
        <v>1369.4</v>
      </c>
      <c r="AV573" s="55">
        <v>600</v>
      </c>
    </row>
    <row r="574" spans="1:48" x14ac:dyDescent="0.25">
      <c r="A574" s="55">
        <v>30701</v>
      </c>
      <c r="B574" s="68" t="str">
        <f>VLOOKUP(C574,'[2]SU List with Assignment Master'!$F$2:$G$128,2,FALSE)</f>
        <v>North 3</v>
      </c>
      <c r="C574" s="55" t="s">
        <v>74</v>
      </c>
      <c r="D574" s="55" t="s">
        <v>73</v>
      </c>
      <c r="E574" s="55" t="s">
        <v>18</v>
      </c>
      <c r="F574" s="55">
        <v>8</v>
      </c>
      <c r="G574" s="55">
        <v>2760</v>
      </c>
      <c r="H574" s="55">
        <v>1275</v>
      </c>
      <c r="I574" s="55">
        <v>100</v>
      </c>
      <c r="J574" s="56">
        <v>4135</v>
      </c>
      <c r="K574" s="59">
        <v>4035</v>
      </c>
      <c r="L574" s="55">
        <v>516.875</v>
      </c>
      <c r="M574" s="59">
        <v>504.4</v>
      </c>
      <c r="N574" s="55">
        <v>21097</v>
      </c>
      <c r="O574" s="55">
        <v>2687.75</v>
      </c>
      <c r="P574" s="55">
        <v>0</v>
      </c>
      <c r="Q574" s="55">
        <v>0</v>
      </c>
      <c r="R574" s="55">
        <v>82.7</v>
      </c>
      <c r="S574" s="55" t="s">
        <v>64</v>
      </c>
      <c r="T574" s="55" t="s">
        <v>63</v>
      </c>
      <c r="U574" s="55">
        <v>2770.45</v>
      </c>
      <c r="V574" s="55">
        <v>18326.55</v>
      </c>
      <c r="W574" s="55">
        <v>18326.55</v>
      </c>
      <c r="X574" s="55">
        <v>0</v>
      </c>
      <c r="Y574" s="55" t="s">
        <v>64</v>
      </c>
      <c r="Z574" s="55" t="s">
        <v>694</v>
      </c>
      <c r="AA574" s="55">
        <v>1</v>
      </c>
      <c r="AB574" s="55">
        <v>0</v>
      </c>
      <c r="AC574" s="55">
        <v>1</v>
      </c>
      <c r="AD574" s="55" t="s">
        <v>63</v>
      </c>
      <c r="AE574" s="55">
        <v>8</v>
      </c>
      <c r="AF574" s="55">
        <v>0</v>
      </c>
      <c r="AG574" s="55">
        <v>228</v>
      </c>
      <c r="AH574" s="55">
        <v>0</v>
      </c>
      <c r="AI574" s="55">
        <v>66</v>
      </c>
      <c r="AJ574" s="56">
        <v>66</v>
      </c>
      <c r="AK574" s="55">
        <v>1470</v>
      </c>
      <c r="AL574" s="55">
        <v>220.5</v>
      </c>
      <c r="AM574" s="55">
        <v>1764</v>
      </c>
      <c r="AN574" s="55">
        <v>9005</v>
      </c>
      <c r="AO574" s="55">
        <v>9005</v>
      </c>
      <c r="AQ574" s="55" t="s">
        <v>64</v>
      </c>
      <c r="AR574" s="55">
        <v>8</v>
      </c>
      <c r="AS574" s="55">
        <v>8</v>
      </c>
      <c r="AT574" s="55">
        <v>100</v>
      </c>
      <c r="AU574" s="55">
        <v>516.875</v>
      </c>
      <c r="AV574" s="55">
        <v>345</v>
      </c>
    </row>
    <row r="575" spans="1:48" x14ac:dyDescent="0.25">
      <c r="A575" s="55">
        <v>30811</v>
      </c>
      <c r="B575" s="68" t="str">
        <f>VLOOKUP(C575,'[2]SU List with Assignment Master'!$F$2:$G$128,2,FALSE)</f>
        <v>North 3</v>
      </c>
      <c r="C575" s="55" t="s">
        <v>74</v>
      </c>
      <c r="D575" s="55" t="s">
        <v>73</v>
      </c>
      <c r="E575" s="55" t="s">
        <v>20</v>
      </c>
      <c r="F575" s="55">
        <v>6</v>
      </c>
      <c r="G575" s="55">
        <v>2028</v>
      </c>
      <c r="H575" s="55">
        <v>287</v>
      </c>
      <c r="I575" s="55">
        <v>16</v>
      </c>
      <c r="J575" s="56">
        <v>2331</v>
      </c>
      <c r="K575" s="59">
        <v>2315</v>
      </c>
      <c r="L575" s="55">
        <v>388.5</v>
      </c>
      <c r="M575" s="59">
        <v>385.8</v>
      </c>
      <c r="N575" s="55">
        <v>11905</v>
      </c>
      <c r="O575" s="55">
        <v>1515.15</v>
      </c>
      <c r="P575" s="55">
        <v>0</v>
      </c>
      <c r="Q575" s="55">
        <v>0</v>
      </c>
      <c r="R575" s="55">
        <v>46.62</v>
      </c>
      <c r="S575" s="55" t="s">
        <v>64</v>
      </c>
      <c r="T575" s="55" t="s">
        <v>63</v>
      </c>
      <c r="U575" s="55">
        <v>1561.77</v>
      </c>
      <c r="V575" s="55">
        <v>10343.23</v>
      </c>
      <c r="W575" s="55">
        <v>10343.23</v>
      </c>
      <c r="X575" s="55">
        <v>0</v>
      </c>
      <c r="Y575" s="55" t="s">
        <v>64</v>
      </c>
      <c r="Z575" s="55" t="s">
        <v>695</v>
      </c>
      <c r="AA575" s="55">
        <v>1</v>
      </c>
      <c r="AB575" s="55">
        <v>0</v>
      </c>
      <c r="AC575" s="55">
        <v>1</v>
      </c>
      <c r="AD575" s="55" t="s">
        <v>63</v>
      </c>
      <c r="AE575" s="55">
        <v>6</v>
      </c>
      <c r="AF575" s="55">
        <v>0</v>
      </c>
      <c r="AG575" s="55">
        <v>233</v>
      </c>
      <c r="AH575" s="55">
        <v>0</v>
      </c>
      <c r="AI575" s="55">
        <v>14</v>
      </c>
      <c r="AJ575" s="56">
        <v>14</v>
      </c>
      <c r="AK575" s="55">
        <v>1191</v>
      </c>
      <c r="AL575" s="55">
        <v>239.66669999999999</v>
      </c>
      <c r="AM575" s="55">
        <v>1438</v>
      </c>
      <c r="AN575" s="55">
        <v>7339</v>
      </c>
      <c r="AO575" s="55">
        <v>7339</v>
      </c>
      <c r="AQ575" s="55" t="s">
        <v>64</v>
      </c>
      <c r="AR575" s="55">
        <v>9</v>
      </c>
      <c r="AS575" s="55">
        <v>6</v>
      </c>
      <c r="AT575" s="55">
        <v>66.666666666666671</v>
      </c>
      <c r="AU575" s="55">
        <v>259</v>
      </c>
      <c r="AV575" s="55">
        <v>338</v>
      </c>
    </row>
    <row r="576" spans="1:48" x14ac:dyDescent="0.25">
      <c r="A576" s="55">
        <v>30940</v>
      </c>
      <c r="B576" s="68" t="str">
        <f>VLOOKUP(C576,'[2]SU List with Assignment Master'!$F$2:$G$128,2,FALSE)</f>
        <v>North 3</v>
      </c>
      <c r="C576" s="55" t="s">
        <v>74</v>
      </c>
      <c r="D576" s="55" t="s">
        <v>73</v>
      </c>
      <c r="E576" s="55" t="s">
        <v>21</v>
      </c>
      <c r="F576" s="55">
        <v>1</v>
      </c>
      <c r="G576" s="55">
        <v>1104</v>
      </c>
      <c r="H576" s="55">
        <v>-753</v>
      </c>
      <c r="I576" s="55">
        <v>0</v>
      </c>
      <c r="J576" s="56">
        <v>351</v>
      </c>
      <c r="K576" s="59">
        <v>351</v>
      </c>
      <c r="L576" s="55">
        <v>351</v>
      </c>
      <c r="M576" s="59">
        <v>351</v>
      </c>
      <c r="N576" s="55">
        <v>1792</v>
      </c>
      <c r="O576" s="55">
        <v>228.15</v>
      </c>
      <c r="P576" s="55">
        <v>0</v>
      </c>
      <c r="Q576" s="55">
        <v>0</v>
      </c>
      <c r="R576" s="55">
        <v>0</v>
      </c>
      <c r="S576" s="55" t="s">
        <v>64</v>
      </c>
      <c r="T576" s="55" t="s">
        <v>64</v>
      </c>
      <c r="U576" s="55">
        <v>228.15</v>
      </c>
      <c r="V576" s="55">
        <v>1563.85</v>
      </c>
      <c r="W576" s="55">
        <v>1563.85</v>
      </c>
      <c r="X576" s="55">
        <v>0</v>
      </c>
      <c r="Y576" s="55" t="s">
        <v>64</v>
      </c>
      <c r="Z576" s="55" t="s">
        <v>693</v>
      </c>
      <c r="AA576" s="55">
        <v>1</v>
      </c>
      <c r="AB576" s="55">
        <v>0</v>
      </c>
      <c r="AC576" s="55">
        <v>1</v>
      </c>
      <c r="AD576" s="55" t="s">
        <v>63</v>
      </c>
      <c r="AE576" s="55">
        <v>0</v>
      </c>
      <c r="AF576" s="55">
        <v>0</v>
      </c>
      <c r="AG576" s="55">
        <v>0</v>
      </c>
      <c r="AH576" s="55">
        <v>0</v>
      </c>
      <c r="AI576" s="55">
        <v>0</v>
      </c>
      <c r="AJ576" s="56">
        <v>0</v>
      </c>
      <c r="AK576" s="55">
        <v>0</v>
      </c>
      <c r="AL576" s="55">
        <v>0</v>
      </c>
      <c r="AM576" s="55">
        <v>0</v>
      </c>
      <c r="AN576" s="55">
        <v>0</v>
      </c>
      <c r="AO576" s="55">
        <v>0</v>
      </c>
      <c r="AP576" s="55">
        <v>0</v>
      </c>
      <c r="AQ576" s="55" t="s">
        <v>64</v>
      </c>
      <c r="AR576" s="55">
        <v>4</v>
      </c>
      <c r="AS576" s="55">
        <v>4</v>
      </c>
      <c r="AT576" s="55">
        <v>25</v>
      </c>
      <c r="AU576" s="55">
        <v>87.75</v>
      </c>
      <c r="AV576" s="55">
        <v>276</v>
      </c>
    </row>
    <row r="577" spans="1:48" x14ac:dyDescent="0.25">
      <c r="A577" s="55">
        <v>31007</v>
      </c>
      <c r="B577" s="68" t="str">
        <f>VLOOKUP(C577,'[2]SU List with Assignment Master'!$F$2:$G$128,2,FALSE)</f>
        <v>North 3</v>
      </c>
      <c r="C577" s="55" t="s">
        <v>74</v>
      </c>
      <c r="D577" s="55" t="s">
        <v>73</v>
      </c>
      <c r="E577" s="55" t="s">
        <v>60</v>
      </c>
      <c r="F577" s="55">
        <v>7</v>
      </c>
      <c r="G577" s="55">
        <v>2700</v>
      </c>
      <c r="H577" s="55">
        <v>5156</v>
      </c>
      <c r="I577" s="55">
        <v>42</v>
      </c>
      <c r="J577" s="56">
        <v>7898</v>
      </c>
      <c r="K577" s="59">
        <v>7856</v>
      </c>
      <c r="L577" s="55">
        <v>1128.2856999999999</v>
      </c>
      <c r="M577" s="59">
        <v>1122.3</v>
      </c>
      <c r="N577" s="55">
        <v>40317</v>
      </c>
      <c r="O577" s="55">
        <v>5133.7</v>
      </c>
      <c r="P577" s="55">
        <v>0</v>
      </c>
      <c r="Q577" s="55">
        <v>0</v>
      </c>
      <c r="R577" s="55">
        <v>157.96</v>
      </c>
      <c r="S577" s="55" t="s">
        <v>64</v>
      </c>
      <c r="T577" s="55" t="s">
        <v>63</v>
      </c>
      <c r="U577" s="55">
        <v>5291.66</v>
      </c>
      <c r="V577" s="55">
        <v>35025.339999999997</v>
      </c>
      <c r="W577" s="55">
        <v>35025.339999999997</v>
      </c>
      <c r="X577" s="55">
        <v>0</v>
      </c>
      <c r="Y577" s="55" t="s">
        <v>64</v>
      </c>
      <c r="Z577" s="55" t="s">
        <v>696</v>
      </c>
      <c r="AA577" s="55">
        <v>1</v>
      </c>
      <c r="AB577" s="55">
        <v>0</v>
      </c>
      <c r="AC577" s="55">
        <v>1</v>
      </c>
      <c r="AD577" s="55" t="s">
        <v>63</v>
      </c>
      <c r="AE577" s="55">
        <v>6</v>
      </c>
      <c r="AF577" s="55">
        <v>0</v>
      </c>
      <c r="AG577" s="55">
        <v>59</v>
      </c>
      <c r="AH577" s="55">
        <v>0</v>
      </c>
      <c r="AI577" s="55">
        <v>39</v>
      </c>
      <c r="AJ577" s="56">
        <v>39</v>
      </c>
      <c r="AK577" s="55">
        <v>2052</v>
      </c>
      <c r="AL577" s="55">
        <v>358.33330000000001</v>
      </c>
      <c r="AM577" s="55">
        <v>2150</v>
      </c>
      <c r="AN577" s="55">
        <v>11019</v>
      </c>
      <c r="AO577" s="55">
        <v>11019</v>
      </c>
      <c r="AQ577" s="55" t="s">
        <v>64</v>
      </c>
      <c r="AR577" s="55">
        <v>7</v>
      </c>
      <c r="AS577" s="55">
        <v>7</v>
      </c>
      <c r="AT577" s="55">
        <v>100</v>
      </c>
      <c r="AU577" s="55">
        <v>1128.2856999999999</v>
      </c>
      <c r="AV577" s="55">
        <v>385.71429999999998</v>
      </c>
    </row>
    <row r="578" spans="1:48" x14ac:dyDescent="0.25">
      <c r="A578" s="55">
        <v>33016</v>
      </c>
      <c r="B578" s="68" t="str">
        <f>VLOOKUP(C578,'[2]SU List with Assignment Master'!$F$2:$G$128,2,FALSE)</f>
        <v>North 3</v>
      </c>
      <c r="C578" s="55" t="s">
        <v>74</v>
      </c>
      <c r="D578" s="55" t="s">
        <v>73</v>
      </c>
      <c r="E578" s="55" t="s">
        <v>60</v>
      </c>
      <c r="F578" s="55">
        <v>6</v>
      </c>
      <c r="G578" s="55">
        <v>3540</v>
      </c>
      <c r="H578" s="55">
        <v>1529</v>
      </c>
      <c r="I578" s="55">
        <v>15</v>
      </c>
      <c r="J578" s="56">
        <v>5084</v>
      </c>
      <c r="K578" s="59">
        <v>5069</v>
      </c>
      <c r="L578" s="55">
        <v>847.33330000000001</v>
      </c>
      <c r="M578" s="59">
        <v>844.8</v>
      </c>
      <c r="N578" s="55">
        <v>25882</v>
      </c>
      <c r="O578" s="55">
        <v>3304.6</v>
      </c>
      <c r="P578" s="55">
        <v>0</v>
      </c>
      <c r="Q578" s="55">
        <v>0</v>
      </c>
      <c r="R578" s="55">
        <v>101.68</v>
      </c>
      <c r="S578" s="55" t="s">
        <v>64</v>
      </c>
      <c r="T578" s="55" t="s">
        <v>63</v>
      </c>
      <c r="U578" s="55">
        <v>3406.28</v>
      </c>
      <c r="V578" s="55">
        <v>22475.72</v>
      </c>
      <c r="W578" s="55">
        <v>22475.72</v>
      </c>
      <c r="X578" s="55">
        <v>0</v>
      </c>
      <c r="Y578" s="55" t="s">
        <v>64</v>
      </c>
      <c r="Z578" s="55" t="s">
        <v>697</v>
      </c>
      <c r="AA578" s="55">
        <v>1</v>
      </c>
      <c r="AB578" s="55">
        <v>0</v>
      </c>
      <c r="AC578" s="55">
        <v>1</v>
      </c>
      <c r="AD578" s="55" t="s">
        <v>63</v>
      </c>
      <c r="AE578" s="55">
        <v>6</v>
      </c>
      <c r="AF578" s="55">
        <v>0</v>
      </c>
      <c r="AG578" s="55">
        <v>28</v>
      </c>
      <c r="AH578" s="55">
        <v>0</v>
      </c>
      <c r="AI578" s="55">
        <v>12</v>
      </c>
      <c r="AJ578" s="56">
        <v>12</v>
      </c>
      <c r="AK578" s="55">
        <v>1311</v>
      </c>
      <c r="AL578" s="55">
        <v>225.16669999999999</v>
      </c>
      <c r="AM578" s="55">
        <v>1351</v>
      </c>
      <c r="AN578" s="55">
        <v>6903</v>
      </c>
      <c r="AO578" s="55">
        <v>6903</v>
      </c>
      <c r="AQ578" s="55" t="s">
        <v>64</v>
      </c>
      <c r="AR578" s="55">
        <v>6</v>
      </c>
      <c r="AS578" s="55">
        <v>6</v>
      </c>
      <c r="AT578" s="55">
        <v>100</v>
      </c>
      <c r="AU578" s="55">
        <v>847.33330000000001</v>
      </c>
      <c r="AV578" s="55">
        <v>590</v>
      </c>
    </row>
    <row r="579" spans="1:48" x14ac:dyDescent="0.25">
      <c r="A579" s="55">
        <v>33017</v>
      </c>
      <c r="B579" s="68" t="str">
        <f>VLOOKUP(C579,'[2]SU List with Assignment Master'!$F$2:$G$128,2,FALSE)</f>
        <v>North 3</v>
      </c>
      <c r="C579" s="55" t="s">
        <v>74</v>
      </c>
      <c r="D579" s="55" t="s">
        <v>73</v>
      </c>
      <c r="E579" s="55" t="s">
        <v>60</v>
      </c>
      <c r="F579" s="55">
        <v>12</v>
      </c>
      <c r="G579" s="55">
        <v>1980</v>
      </c>
      <c r="H579" s="55">
        <v>1490</v>
      </c>
      <c r="I579" s="55">
        <v>23</v>
      </c>
      <c r="J579" s="56">
        <v>3493</v>
      </c>
      <c r="K579" s="59">
        <v>3470</v>
      </c>
      <c r="L579" s="55">
        <v>291.08330000000001</v>
      </c>
      <c r="M579" s="59">
        <v>289.2</v>
      </c>
      <c r="N579" s="55">
        <v>17900</v>
      </c>
      <c r="O579" s="55">
        <v>2270.4499999999998</v>
      </c>
      <c r="P579" s="55">
        <v>0</v>
      </c>
      <c r="Q579" s="55">
        <v>0</v>
      </c>
      <c r="R579" s="55">
        <v>69.86</v>
      </c>
      <c r="S579" s="55" t="s">
        <v>64</v>
      </c>
      <c r="T579" s="55" t="s">
        <v>63</v>
      </c>
      <c r="U579" s="55">
        <v>2340.31</v>
      </c>
      <c r="V579" s="55">
        <v>15559.69</v>
      </c>
      <c r="W579" s="55">
        <v>15559.69</v>
      </c>
      <c r="X579" s="55">
        <v>0</v>
      </c>
      <c r="Y579" s="55" t="s">
        <v>64</v>
      </c>
      <c r="Z579" s="55" t="s">
        <v>698</v>
      </c>
      <c r="AA579" s="55">
        <v>1</v>
      </c>
      <c r="AB579" s="55">
        <v>0</v>
      </c>
      <c r="AC579" s="55">
        <v>1</v>
      </c>
      <c r="AD579" s="55" t="s">
        <v>63</v>
      </c>
      <c r="AE579" s="55">
        <v>10</v>
      </c>
      <c r="AF579" s="55">
        <v>0</v>
      </c>
      <c r="AG579" s="55">
        <v>203</v>
      </c>
      <c r="AH579" s="55">
        <v>0</v>
      </c>
      <c r="AI579" s="55">
        <v>23</v>
      </c>
      <c r="AJ579" s="56">
        <v>23</v>
      </c>
      <c r="AK579" s="55">
        <v>1413</v>
      </c>
      <c r="AL579" s="55">
        <v>163.9</v>
      </c>
      <c r="AM579" s="55">
        <v>1639</v>
      </c>
      <c r="AN579" s="55">
        <v>8388</v>
      </c>
      <c r="AO579" s="55">
        <v>8388</v>
      </c>
      <c r="AQ579" s="55" t="s">
        <v>64</v>
      </c>
      <c r="AR579" s="55">
        <v>12</v>
      </c>
      <c r="AS579" s="55">
        <v>7</v>
      </c>
      <c r="AT579" s="55">
        <v>100</v>
      </c>
      <c r="AU579" s="55">
        <v>291.08330000000001</v>
      </c>
      <c r="AV579" s="55">
        <v>282.8571</v>
      </c>
    </row>
    <row r="580" spans="1:48" x14ac:dyDescent="0.25">
      <c r="A580" s="55">
        <v>33027</v>
      </c>
      <c r="B580" s="68" t="str">
        <f>VLOOKUP(C580,'[2]SU List with Assignment Master'!$F$2:$G$128,2,FALSE)</f>
        <v>North 3</v>
      </c>
      <c r="C580" s="55" t="s">
        <v>74</v>
      </c>
      <c r="D580" s="55" t="s">
        <v>73</v>
      </c>
      <c r="E580" s="55" t="s">
        <v>60</v>
      </c>
      <c r="F580" s="55">
        <v>14</v>
      </c>
      <c r="G580" s="55">
        <v>4392</v>
      </c>
      <c r="H580" s="55">
        <v>2757</v>
      </c>
      <c r="I580" s="55">
        <v>40</v>
      </c>
      <c r="J580" s="56">
        <v>7189</v>
      </c>
      <c r="K580" s="59">
        <v>7149</v>
      </c>
      <c r="L580" s="55">
        <v>513.5</v>
      </c>
      <c r="M580" s="59">
        <v>510.6</v>
      </c>
      <c r="N580" s="55">
        <v>36691</v>
      </c>
      <c r="O580" s="55">
        <v>4672.8500000000004</v>
      </c>
      <c r="P580" s="55">
        <v>0</v>
      </c>
      <c r="Q580" s="55">
        <v>0</v>
      </c>
      <c r="R580" s="55">
        <v>143.78</v>
      </c>
      <c r="S580" s="55" t="s">
        <v>64</v>
      </c>
      <c r="T580" s="55" t="s">
        <v>63</v>
      </c>
      <c r="U580" s="55">
        <v>4816.63</v>
      </c>
      <c r="V580" s="55">
        <v>31874.37</v>
      </c>
      <c r="W580" s="55">
        <v>31874.37</v>
      </c>
      <c r="X580" s="55">
        <v>0</v>
      </c>
      <c r="Y580" s="55" t="s">
        <v>64</v>
      </c>
      <c r="Z580" s="55" t="s">
        <v>699</v>
      </c>
      <c r="AA580" s="55">
        <v>1</v>
      </c>
      <c r="AB580" s="55">
        <v>0</v>
      </c>
      <c r="AC580" s="55">
        <v>1</v>
      </c>
      <c r="AD580" s="55" t="s">
        <v>63</v>
      </c>
      <c r="AE580" s="55">
        <v>11</v>
      </c>
      <c r="AF580" s="55">
        <v>0</v>
      </c>
      <c r="AG580" s="55">
        <v>219</v>
      </c>
      <c r="AH580" s="55">
        <v>0</v>
      </c>
      <c r="AI580" s="55">
        <v>40</v>
      </c>
      <c r="AJ580" s="56">
        <v>40</v>
      </c>
      <c r="AK580" s="55">
        <v>2544</v>
      </c>
      <c r="AL580" s="55">
        <v>254.81819999999999</v>
      </c>
      <c r="AM580" s="55">
        <v>2803</v>
      </c>
      <c r="AN580" s="55">
        <v>14333</v>
      </c>
      <c r="AO580" s="55">
        <v>14333</v>
      </c>
      <c r="AP580" s="55">
        <v>0</v>
      </c>
      <c r="AQ580" s="55" t="s">
        <v>64</v>
      </c>
      <c r="AR580" s="55">
        <v>14</v>
      </c>
      <c r="AS580" s="55">
        <v>13</v>
      </c>
      <c r="AT580" s="55">
        <v>100</v>
      </c>
      <c r="AU580" s="55">
        <v>513.5</v>
      </c>
      <c r="AV580" s="55">
        <v>337.84620000000001</v>
      </c>
    </row>
    <row r="581" spans="1:48" x14ac:dyDescent="0.25">
      <c r="A581" s="55">
        <v>33029</v>
      </c>
      <c r="B581" s="68" t="str">
        <f>VLOOKUP(C581,'[2]SU List with Assignment Master'!$F$2:$G$128,2,FALSE)</f>
        <v>North 3</v>
      </c>
      <c r="C581" s="55" t="s">
        <v>74</v>
      </c>
      <c r="D581" s="55" t="s">
        <v>73</v>
      </c>
      <c r="E581" s="55" t="s">
        <v>20</v>
      </c>
      <c r="F581" s="55">
        <v>6</v>
      </c>
      <c r="G581" s="55">
        <v>2820</v>
      </c>
      <c r="H581" s="55">
        <v>770</v>
      </c>
      <c r="I581" s="55">
        <v>50</v>
      </c>
      <c r="J581" s="56">
        <v>3640</v>
      </c>
      <c r="K581" s="59">
        <v>3590</v>
      </c>
      <c r="L581" s="55">
        <v>606.66669999999999</v>
      </c>
      <c r="M581" s="59">
        <v>598.29999999999995</v>
      </c>
      <c r="N581" s="55">
        <v>18637</v>
      </c>
      <c r="O581" s="55">
        <v>2366</v>
      </c>
      <c r="P581" s="55">
        <v>0</v>
      </c>
      <c r="Q581" s="55">
        <v>0</v>
      </c>
      <c r="R581" s="55">
        <v>72.8</v>
      </c>
      <c r="S581" s="55" t="s">
        <v>64</v>
      </c>
      <c r="T581" s="55" t="s">
        <v>63</v>
      </c>
      <c r="U581" s="55">
        <v>2438.8000000000002</v>
      </c>
      <c r="V581" s="55">
        <v>16198.2</v>
      </c>
      <c r="W581" s="55">
        <v>16198.2</v>
      </c>
      <c r="X581" s="55">
        <v>0</v>
      </c>
      <c r="Y581" s="55" t="s">
        <v>64</v>
      </c>
      <c r="Z581" s="55" t="s">
        <v>700</v>
      </c>
      <c r="AA581" s="55">
        <v>1</v>
      </c>
      <c r="AB581" s="55">
        <v>0</v>
      </c>
      <c r="AC581" s="55">
        <v>1</v>
      </c>
      <c r="AD581" s="55" t="s">
        <v>63</v>
      </c>
      <c r="AE581" s="55">
        <v>6</v>
      </c>
      <c r="AF581" s="55">
        <v>0</v>
      </c>
      <c r="AG581" s="55">
        <v>63</v>
      </c>
      <c r="AH581" s="55">
        <v>0</v>
      </c>
      <c r="AI581" s="55">
        <v>50</v>
      </c>
      <c r="AJ581" s="56">
        <v>50</v>
      </c>
      <c r="AK581" s="55">
        <v>1572</v>
      </c>
      <c r="AL581" s="55">
        <v>280.83330000000001</v>
      </c>
      <c r="AM581" s="55">
        <v>1685</v>
      </c>
      <c r="AN581" s="55">
        <v>8608</v>
      </c>
      <c r="AO581" s="55">
        <v>8608</v>
      </c>
      <c r="AQ581" s="55" t="s">
        <v>64</v>
      </c>
      <c r="AR581" s="55">
        <v>7</v>
      </c>
      <c r="AS581" s="55">
        <v>6</v>
      </c>
      <c r="AT581" s="55">
        <v>85.714285714285708</v>
      </c>
      <c r="AU581" s="55">
        <v>520</v>
      </c>
      <c r="AV581" s="55">
        <v>470</v>
      </c>
    </row>
    <row r="582" spans="1:48" x14ac:dyDescent="0.25">
      <c r="A582" s="55">
        <v>33037</v>
      </c>
      <c r="B582" s="68" t="str">
        <f>VLOOKUP(C582,'[2]SU List with Assignment Master'!$F$2:$G$128,2,FALSE)</f>
        <v>North 3</v>
      </c>
      <c r="C582" s="55" t="s">
        <v>74</v>
      </c>
      <c r="D582" s="55" t="s">
        <v>73</v>
      </c>
      <c r="E582" s="55" t="s">
        <v>19</v>
      </c>
      <c r="F582" s="55">
        <v>5</v>
      </c>
      <c r="G582" s="55">
        <v>1776</v>
      </c>
      <c r="H582" s="55">
        <v>1010</v>
      </c>
      <c r="I582" s="55">
        <v>13</v>
      </c>
      <c r="J582" s="56">
        <v>2799</v>
      </c>
      <c r="K582" s="59">
        <v>2786</v>
      </c>
      <c r="L582" s="55">
        <v>559.79999999999995</v>
      </c>
      <c r="M582" s="59">
        <v>557.20000000000005</v>
      </c>
      <c r="N582" s="55">
        <v>14313</v>
      </c>
      <c r="O582" s="55">
        <v>1819.35</v>
      </c>
      <c r="P582" s="55">
        <v>0</v>
      </c>
      <c r="Q582" s="55">
        <v>0</v>
      </c>
      <c r="R582" s="55">
        <v>0</v>
      </c>
      <c r="S582" s="55" t="s">
        <v>64</v>
      </c>
      <c r="T582" s="55" t="s">
        <v>64</v>
      </c>
      <c r="U582" s="55">
        <v>1819.35</v>
      </c>
      <c r="V582" s="55">
        <v>12493.65</v>
      </c>
      <c r="W582" s="55">
        <v>12493.65</v>
      </c>
      <c r="X582" s="55">
        <v>0</v>
      </c>
      <c r="Y582" s="55" t="s">
        <v>64</v>
      </c>
      <c r="Z582" s="55" t="s">
        <v>701</v>
      </c>
      <c r="AA582" s="55">
        <v>1</v>
      </c>
      <c r="AB582" s="55">
        <v>0</v>
      </c>
      <c r="AC582" s="55">
        <v>1</v>
      </c>
      <c r="AD582" s="55" t="s">
        <v>63</v>
      </c>
      <c r="AE582" s="55">
        <v>5</v>
      </c>
      <c r="AF582" s="55">
        <v>0</v>
      </c>
      <c r="AG582" s="55">
        <v>187</v>
      </c>
      <c r="AH582" s="55">
        <v>0</v>
      </c>
      <c r="AI582" s="55">
        <v>13</v>
      </c>
      <c r="AJ582" s="56">
        <v>13</v>
      </c>
      <c r="AK582" s="55">
        <v>867</v>
      </c>
      <c r="AL582" s="55">
        <v>213.4</v>
      </c>
      <c r="AM582" s="55">
        <v>1067</v>
      </c>
      <c r="AN582" s="55">
        <v>5464</v>
      </c>
      <c r="AO582" s="55">
        <v>5464</v>
      </c>
      <c r="AQ582" s="55" t="s">
        <v>64</v>
      </c>
      <c r="AR582" s="55">
        <v>5</v>
      </c>
      <c r="AS582" s="55">
        <v>5</v>
      </c>
      <c r="AT582" s="55">
        <v>100</v>
      </c>
      <c r="AU582" s="55">
        <v>559.79999999999995</v>
      </c>
      <c r="AV582" s="55">
        <v>355.2</v>
      </c>
    </row>
    <row r="583" spans="1:48" x14ac:dyDescent="0.25">
      <c r="A583" s="55">
        <v>90297</v>
      </c>
      <c r="B583" s="68" t="str">
        <f>VLOOKUP(C583,'[2]SU List with Assignment Master'!$F$2:$G$128,2,FALSE)</f>
        <v>North 3</v>
      </c>
      <c r="C583" s="55" t="s">
        <v>74</v>
      </c>
      <c r="D583" s="55" t="s">
        <v>73</v>
      </c>
      <c r="E583" s="55" t="s">
        <v>202</v>
      </c>
      <c r="F583" s="55">
        <v>0</v>
      </c>
      <c r="G583" s="55">
        <v>276</v>
      </c>
      <c r="H583" s="55">
        <v>-276</v>
      </c>
      <c r="I583" s="55">
        <v>0</v>
      </c>
      <c r="J583" s="56">
        <v>0</v>
      </c>
      <c r="K583" s="59">
        <v>0</v>
      </c>
      <c r="L583" s="55">
        <v>0</v>
      </c>
      <c r="M583" s="59" t="e">
        <v>#DIV/0!</v>
      </c>
      <c r="N583" s="55">
        <v>0</v>
      </c>
      <c r="O583" s="55">
        <v>0</v>
      </c>
      <c r="P583" s="55">
        <v>0</v>
      </c>
      <c r="Q583" s="55">
        <v>0</v>
      </c>
      <c r="R583" s="55">
        <v>0</v>
      </c>
      <c r="S583" s="55" t="s">
        <v>63</v>
      </c>
      <c r="T583" s="55" t="s">
        <v>64</v>
      </c>
      <c r="U583" s="55">
        <v>0</v>
      </c>
      <c r="V583" s="55">
        <v>0</v>
      </c>
      <c r="W583" s="55">
        <v>0</v>
      </c>
      <c r="X583" s="55">
        <v>0</v>
      </c>
      <c r="Y583" s="55" t="s">
        <v>64</v>
      </c>
      <c r="Z583" s="55" t="s">
        <v>693</v>
      </c>
      <c r="AA583" s="55">
        <v>0</v>
      </c>
      <c r="AB583" s="55">
        <v>1</v>
      </c>
      <c r="AC583" s="55">
        <v>1</v>
      </c>
      <c r="AD583" s="55" t="s">
        <v>63</v>
      </c>
      <c r="AE583" s="55">
        <v>0</v>
      </c>
      <c r="AF583" s="55">
        <v>0</v>
      </c>
      <c r="AG583" s="55">
        <v>0</v>
      </c>
      <c r="AH583" s="55">
        <v>0</v>
      </c>
      <c r="AI583" s="55">
        <v>0</v>
      </c>
      <c r="AJ583" s="56">
        <v>0</v>
      </c>
      <c r="AK583" s="55">
        <v>0</v>
      </c>
      <c r="AL583" s="55">
        <v>0</v>
      </c>
      <c r="AM583" s="55">
        <v>0</v>
      </c>
      <c r="AN583" s="55">
        <v>0</v>
      </c>
      <c r="AO583" s="55">
        <v>0</v>
      </c>
      <c r="AQ583" s="55" t="s">
        <v>64</v>
      </c>
      <c r="AR583" s="55">
        <v>1</v>
      </c>
      <c r="AS583" s="55">
        <v>1</v>
      </c>
      <c r="AT583" s="55">
        <v>0</v>
      </c>
      <c r="AU583" s="55">
        <v>0</v>
      </c>
      <c r="AV583" s="55">
        <v>276</v>
      </c>
    </row>
    <row r="584" spans="1:48" x14ac:dyDescent="0.25">
      <c r="A584" s="55">
        <v>20063</v>
      </c>
      <c r="B584" s="68" t="str">
        <f>VLOOKUP(C584,'[2]SU List with Assignment Master'!$F$2:$G$128,2,FALSE)</f>
        <v>North 2</v>
      </c>
      <c r="C584" s="55" t="s">
        <v>72</v>
      </c>
      <c r="D584" s="55" t="s">
        <v>71</v>
      </c>
      <c r="E584" s="55" t="s">
        <v>21</v>
      </c>
      <c r="F584" s="55">
        <v>1</v>
      </c>
      <c r="G584" s="55">
        <v>108</v>
      </c>
      <c r="H584" s="55">
        <v>-15</v>
      </c>
      <c r="I584" s="55">
        <v>0</v>
      </c>
      <c r="J584" s="56">
        <v>93</v>
      </c>
      <c r="K584" s="59">
        <v>93</v>
      </c>
      <c r="L584" s="55">
        <v>93</v>
      </c>
      <c r="M584" s="59">
        <v>93</v>
      </c>
      <c r="N584" s="55">
        <v>468</v>
      </c>
      <c r="O584" s="55">
        <v>60.45</v>
      </c>
      <c r="P584" s="55">
        <v>0</v>
      </c>
      <c r="Q584" s="55">
        <v>0</v>
      </c>
      <c r="R584" s="55">
        <v>0</v>
      </c>
      <c r="S584" s="55" t="s">
        <v>64</v>
      </c>
      <c r="T584" s="55" t="s">
        <v>64</v>
      </c>
      <c r="U584" s="55">
        <v>60.45</v>
      </c>
      <c r="V584" s="55">
        <v>407.55</v>
      </c>
      <c r="W584" s="55">
        <v>407.55</v>
      </c>
      <c r="X584" s="55">
        <v>0</v>
      </c>
      <c r="Y584" s="55" t="s">
        <v>64</v>
      </c>
      <c r="Z584" s="55" t="s">
        <v>702</v>
      </c>
      <c r="AA584" s="55">
        <v>1</v>
      </c>
      <c r="AB584" s="55">
        <v>0</v>
      </c>
      <c r="AC584" s="55">
        <v>1</v>
      </c>
      <c r="AD584" s="55" t="s">
        <v>63</v>
      </c>
      <c r="AE584" s="55">
        <v>1</v>
      </c>
      <c r="AF584" s="55">
        <v>0</v>
      </c>
      <c r="AG584" s="55">
        <v>0</v>
      </c>
      <c r="AH584" s="55">
        <v>0</v>
      </c>
      <c r="AI584" s="55">
        <v>0</v>
      </c>
      <c r="AJ584" s="56">
        <v>0</v>
      </c>
      <c r="AK584" s="55">
        <v>77</v>
      </c>
      <c r="AL584" s="55">
        <v>77</v>
      </c>
      <c r="AM584" s="55">
        <v>77</v>
      </c>
      <c r="AN584" s="55">
        <v>388</v>
      </c>
      <c r="AO584" s="55">
        <v>388</v>
      </c>
      <c r="AP584" s="55">
        <v>0</v>
      </c>
      <c r="AQ584" s="55" t="s">
        <v>64</v>
      </c>
      <c r="AR584" s="55">
        <v>2</v>
      </c>
      <c r="AS584" s="55">
        <v>1</v>
      </c>
      <c r="AT584" s="55">
        <v>50</v>
      </c>
      <c r="AU584" s="55">
        <v>46.5</v>
      </c>
      <c r="AV584" s="55">
        <v>108</v>
      </c>
    </row>
    <row r="585" spans="1:48" x14ac:dyDescent="0.25">
      <c r="A585" s="55">
        <v>20145</v>
      </c>
      <c r="B585" s="68" t="str">
        <f>VLOOKUP(C585,'[2]SU List with Assignment Master'!$F$2:$G$128,2,FALSE)</f>
        <v>North 2</v>
      </c>
      <c r="C585" s="55" t="s">
        <v>72</v>
      </c>
      <c r="D585" s="55" t="s">
        <v>71</v>
      </c>
      <c r="E585" s="55" t="s">
        <v>24</v>
      </c>
      <c r="F585" s="55">
        <v>4</v>
      </c>
      <c r="G585" s="55">
        <v>984</v>
      </c>
      <c r="H585" s="55">
        <v>170</v>
      </c>
      <c r="I585" s="55">
        <v>0</v>
      </c>
      <c r="J585" s="56">
        <v>1154</v>
      </c>
      <c r="K585" s="59">
        <v>1154</v>
      </c>
      <c r="L585" s="55">
        <v>288.5</v>
      </c>
      <c r="M585" s="59">
        <v>288.5</v>
      </c>
      <c r="N585" s="55">
        <v>5918</v>
      </c>
      <c r="O585" s="55">
        <v>750.1</v>
      </c>
      <c r="P585" s="55">
        <v>0</v>
      </c>
      <c r="Q585" s="55">
        <v>0</v>
      </c>
      <c r="R585" s="55">
        <v>0</v>
      </c>
      <c r="S585" s="55" t="s">
        <v>64</v>
      </c>
      <c r="T585" s="55" t="s">
        <v>64</v>
      </c>
      <c r="U585" s="55">
        <v>750.1</v>
      </c>
      <c r="V585" s="55">
        <v>5167.8999999999996</v>
      </c>
      <c r="W585" s="55">
        <v>5167.8999999999996</v>
      </c>
      <c r="X585" s="55">
        <v>0</v>
      </c>
      <c r="Y585" s="55" t="s">
        <v>64</v>
      </c>
      <c r="Z585" s="55" t="s">
        <v>703</v>
      </c>
      <c r="AA585" s="55">
        <v>1</v>
      </c>
      <c r="AB585" s="55">
        <v>0</v>
      </c>
      <c r="AC585" s="55">
        <v>1</v>
      </c>
      <c r="AD585" s="55" t="s">
        <v>63</v>
      </c>
      <c r="AE585" s="55">
        <v>1</v>
      </c>
      <c r="AF585" s="55">
        <v>0</v>
      </c>
      <c r="AG585" s="55">
        <v>4</v>
      </c>
      <c r="AH585" s="55">
        <v>0</v>
      </c>
      <c r="AI585" s="55">
        <v>0</v>
      </c>
      <c r="AJ585" s="56">
        <v>0</v>
      </c>
      <c r="AK585" s="55">
        <v>48</v>
      </c>
      <c r="AL585" s="55">
        <v>52</v>
      </c>
      <c r="AM585" s="55">
        <v>52</v>
      </c>
      <c r="AN585" s="55">
        <v>267</v>
      </c>
      <c r="AO585" s="55">
        <v>267</v>
      </c>
      <c r="AQ585" s="55" t="s">
        <v>64</v>
      </c>
      <c r="AR585" s="55">
        <v>4</v>
      </c>
      <c r="AS585" s="55">
        <v>4</v>
      </c>
      <c r="AT585" s="55">
        <v>100</v>
      </c>
      <c r="AU585" s="55">
        <v>288.5</v>
      </c>
      <c r="AV585" s="55">
        <v>246</v>
      </c>
    </row>
    <row r="586" spans="1:48" x14ac:dyDescent="0.25">
      <c r="A586" s="55">
        <v>20178</v>
      </c>
      <c r="B586" s="68" t="str">
        <f>VLOOKUP(C586,'[2]SU List with Assignment Master'!$F$2:$G$128,2,FALSE)</f>
        <v>North 2</v>
      </c>
      <c r="C586" s="55" t="s">
        <v>72</v>
      </c>
      <c r="D586" s="55" t="s">
        <v>71</v>
      </c>
      <c r="E586" s="55" t="s">
        <v>60</v>
      </c>
      <c r="F586" s="55">
        <v>1</v>
      </c>
      <c r="G586" s="55">
        <v>0</v>
      </c>
      <c r="H586" s="55">
        <v>378</v>
      </c>
      <c r="I586" s="55">
        <v>0</v>
      </c>
      <c r="J586" s="56">
        <v>378</v>
      </c>
      <c r="K586" s="59">
        <v>378</v>
      </c>
      <c r="L586" s="55">
        <v>378</v>
      </c>
      <c r="M586" s="59">
        <v>378</v>
      </c>
      <c r="N586" s="55">
        <v>1908</v>
      </c>
      <c r="O586" s="55">
        <v>245.7</v>
      </c>
      <c r="P586" s="55">
        <v>0</v>
      </c>
      <c r="Q586" s="55">
        <v>0</v>
      </c>
      <c r="R586" s="55">
        <v>0</v>
      </c>
      <c r="S586" s="55" t="s">
        <v>64</v>
      </c>
      <c r="T586" s="55" t="s">
        <v>64</v>
      </c>
      <c r="U586" s="55">
        <v>245.7</v>
      </c>
      <c r="V586" s="55">
        <v>1662.3</v>
      </c>
      <c r="W586" s="55">
        <v>1662.3</v>
      </c>
      <c r="X586" s="55">
        <v>0</v>
      </c>
      <c r="Y586" s="55" t="s">
        <v>64</v>
      </c>
      <c r="Z586" s="55" t="s">
        <v>704</v>
      </c>
      <c r="AA586" s="55">
        <v>1</v>
      </c>
      <c r="AB586" s="55">
        <v>0</v>
      </c>
      <c r="AC586" s="55">
        <v>1</v>
      </c>
      <c r="AD586" s="55" t="s">
        <v>63</v>
      </c>
      <c r="AE586" s="55">
        <v>0</v>
      </c>
      <c r="AF586" s="55">
        <v>0</v>
      </c>
      <c r="AG586" s="55">
        <v>0</v>
      </c>
      <c r="AH586" s="55">
        <v>0</v>
      </c>
      <c r="AI586" s="55">
        <v>0</v>
      </c>
      <c r="AJ586" s="56">
        <v>0</v>
      </c>
      <c r="AK586" s="55">
        <v>0</v>
      </c>
      <c r="AL586" s="55">
        <v>0</v>
      </c>
      <c r="AM586" s="55">
        <v>0</v>
      </c>
      <c r="AN586" s="55">
        <v>0</v>
      </c>
      <c r="AO586" s="55">
        <v>0</v>
      </c>
      <c r="AP586" s="55">
        <v>0</v>
      </c>
      <c r="AQ586" s="55" t="s">
        <v>64</v>
      </c>
      <c r="AR586" s="55">
        <v>1</v>
      </c>
      <c r="AS586" s="55">
        <v>0</v>
      </c>
      <c r="AT586" s="55">
        <v>100</v>
      </c>
      <c r="AU586" s="55">
        <v>378</v>
      </c>
      <c r="AV586" s="55">
        <v>0</v>
      </c>
    </row>
    <row r="587" spans="1:48" x14ac:dyDescent="0.25">
      <c r="A587" s="55">
        <v>20338</v>
      </c>
      <c r="B587" s="68" t="str">
        <f>VLOOKUP(C587,'[2]SU List with Assignment Master'!$F$2:$G$128,2,FALSE)</f>
        <v>North 2</v>
      </c>
      <c r="C587" s="55" t="s">
        <v>72</v>
      </c>
      <c r="D587" s="55" t="s">
        <v>71</v>
      </c>
      <c r="E587" s="55" t="s">
        <v>60</v>
      </c>
      <c r="F587" s="55">
        <v>10</v>
      </c>
      <c r="G587" s="55">
        <v>2376</v>
      </c>
      <c r="H587" s="55">
        <v>1620</v>
      </c>
      <c r="I587" s="55">
        <v>32</v>
      </c>
      <c r="J587" s="56">
        <v>4028</v>
      </c>
      <c r="K587" s="59">
        <v>3996</v>
      </c>
      <c r="L587" s="55">
        <v>402.8</v>
      </c>
      <c r="M587" s="59">
        <v>399.6</v>
      </c>
      <c r="N587" s="55">
        <v>20602</v>
      </c>
      <c r="O587" s="55">
        <v>2618.1999999999998</v>
      </c>
      <c r="P587" s="55">
        <v>0</v>
      </c>
      <c r="Q587" s="55">
        <v>0</v>
      </c>
      <c r="R587" s="55">
        <v>80.56</v>
      </c>
      <c r="S587" s="55" t="s">
        <v>64</v>
      </c>
      <c r="T587" s="55" t="s">
        <v>63</v>
      </c>
      <c r="U587" s="55">
        <v>2698.76</v>
      </c>
      <c r="V587" s="55">
        <v>17903.240000000002</v>
      </c>
      <c r="W587" s="55">
        <v>17903.240000000002</v>
      </c>
      <c r="X587" s="55">
        <v>0</v>
      </c>
      <c r="Y587" s="55" t="s">
        <v>64</v>
      </c>
      <c r="Z587" s="55" t="s">
        <v>705</v>
      </c>
      <c r="AA587" s="55">
        <v>1</v>
      </c>
      <c r="AB587" s="55">
        <v>0</v>
      </c>
      <c r="AC587" s="55">
        <v>1</v>
      </c>
      <c r="AD587" s="55" t="s">
        <v>63</v>
      </c>
      <c r="AE587" s="55">
        <v>8</v>
      </c>
      <c r="AF587" s="55">
        <v>0</v>
      </c>
      <c r="AG587" s="55">
        <v>232</v>
      </c>
      <c r="AH587" s="55">
        <v>0</v>
      </c>
      <c r="AI587" s="55">
        <v>30</v>
      </c>
      <c r="AJ587" s="56">
        <v>30</v>
      </c>
      <c r="AK587" s="55">
        <v>546</v>
      </c>
      <c r="AL587" s="55">
        <v>101</v>
      </c>
      <c r="AM587" s="55">
        <v>808</v>
      </c>
      <c r="AN587" s="55">
        <v>4129</v>
      </c>
      <c r="AO587" s="55">
        <v>4129</v>
      </c>
      <c r="AQ587" s="55" t="s">
        <v>64</v>
      </c>
      <c r="AR587" s="55">
        <v>18</v>
      </c>
      <c r="AS587" s="55">
        <v>9</v>
      </c>
      <c r="AT587" s="55">
        <v>55.555555555555557</v>
      </c>
      <c r="AU587" s="55">
        <v>223.77780000000001</v>
      </c>
      <c r="AV587" s="55">
        <v>264</v>
      </c>
    </row>
    <row r="588" spans="1:48" x14ac:dyDescent="0.25">
      <c r="A588" s="55">
        <v>20360</v>
      </c>
      <c r="B588" s="68" t="str">
        <f>VLOOKUP(C588,'[2]SU List with Assignment Master'!$F$2:$G$128,2,FALSE)</f>
        <v>North 2</v>
      </c>
      <c r="C588" s="55" t="s">
        <v>72</v>
      </c>
      <c r="D588" s="55" t="s">
        <v>71</v>
      </c>
      <c r="E588" s="55" t="s">
        <v>19</v>
      </c>
      <c r="F588" s="55">
        <v>10</v>
      </c>
      <c r="G588" s="55">
        <v>1680</v>
      </c>
      <c r="H588" s="55">
        <v>2521</v>
      </c>
      <c r="I588" s="55">
        <v>9</v>
      </c>
      <c r="J588" s="56">
        <v>4210</v>
      </c>
      <c r="K588" s="59">
        <v>4201</v>
      </c>
      <c r="L588" s="55">
        <v>421</v>
      </c>
      <c r="M588" s="59">
        <v>420.1</v>
      </c>
      <c r="N588" s="55">
        <v>21505</v>
      </c>
      <c r="O588" s="55">
        <v>2736.5</v>
      </c>
      <c r="P588" s="55">
        <v>0</v>
      </c>
      <c r="Q588" s="55">
        <v>0</v>
      </c>
      <c r="R588" s="55">
        <v>0</v>
      </c>
      <c r="S588" s="55" t="s">
        <v>64</v>
      </c>
      <c r="T588" s="55" t="s">
        <v>64</v>
      </c>
      <c r="U588" s="55">
        <v>2736.5</v>
      </c>
      <c r="V588" s="55">
        <v>18768.5</v>
      </c>
      <c r="W588" s="55">
        <v>18768.5</v>
      </c>
      <c r="X588" s="55">
        <v>0</v>
      </c>
      <c r="Y588" s="55" t="s">
        <v>64</v>
      </c>
      <c r="Z588" s="55" t="s">
        <v>706</v>
      </c>
      <c r="AA588" s="55">
        <v>1</v>
      </c>
      <c r="AB588" s="55">
        <v>0</v>
      </c>
      <c r="AC588" s="55">
        <v>1</v>
      </c>
      <c r="AD588" s="55" t="s">
        <v>63</v>
      </c>
      <c r="AE588" s="55">
        <v>8</v>
      </c>
      <c r="AF588" s="55">
        <v>0</v>
      </c>
      <c r="AG588" s="55">
        <v>333</v>
      </c>
      <c r="AH588" s="55">
        <v>0</v>
      </c>
      <c r="AI588" s="55">
        <v>9</v>
      </c>
      <c r="AJ588" s="56">
        <v>9</v>
      </c>
      <c r="AK588" s="55">
        <v>362</v>
      </c>
      <c r="AL588" s="55">
        <v>88</v>
      </c>
      <c r="AM588" s="55">
        <v>704</v>
      </c>
      <c r="AN588" s="55">
        <v>3588</v>
      </c>
      <c r="AO588" s="55">
        <v>3588</v>
      </c>
      <c r="AQ588" s="55" t="s">
        <v>64</v>
      </c>
      <c r="AR588" s="55">
        <v>12</v>
      </c>
      <c r="AS588" s="55">
        <v>6</v>
      </c>
      <c r="AT588" s="55">
        <v>83.333333333333329</v>
      </c>
      <c r="AU588" s="55">
        <v>350.83330000000001</v>
      </c>
      <c r="AV588" s="55">
        <v>280</v>
      </c>
    </row>
    <row r="589" spans="1:48" x14ac:dyDescent="0.25">
      <c r="A589" s="55">
        <v>20397</v>
      </c>
      <c r="B589" s="68" t="str">
        <f>VLOOKUP(C589,'[2]SU List with Assignment Master'!$F$2:$G$128,2,FALSE)</f>
        <v>North 2</v>
      </c>
      <c r="C589" s="55" t="s">
        <v>72</v>
      </c>
      <c r="D589" s="55" t="s">
        <v>71</v>
      </c>
      <c r="E589" s="55" t="s">
        <v>18</v>
      </c>
      <c r="F589" s="55">
        <v>6</v>
      </c>
      <c r="G589" s="55">
        <v>972</v>
      </c>
      <c r="H589" s="55">
        <v>450</v>
      </c>
      <c r="I589" s="55">
        <v>10</v>
      </c>
      <c r="J589" s="56">
        <v>1432</v>
      </c>
      <c r="K589" s="59">
        <v>1422</v>
      </c>
      <c r="L589" s="55">
        <v>238.66669999999999</v>
      </c>
      <c r="M589" s="59">
        <v>237</v>
      </c>
      <c r="N589" s="55">
        <v>7315</v>
      </c>
      <c r="O589" s="55">
        <v>930.8</v>
      </c>
      <c r="P589" s="55">
        <v>0</v>
      </c>
      <c r="Q589" s="55">
        <v>0</v>
      </c>
      <c r="R589" s="55">
        <v>28.64</v>
      </c>
      <c r="S589" s="55" t="s">
        <v>64</v>
      </c>
      <c r="T589" s="55" t="s">
        <v>63</v>
      </c>
      <c r="U589" s="55">
        <v>959.44</v>
      </c>
      <c r="V589" s="55">
        <v>6355.56</v>
      </c>
      <c r="W589" s="55">
        <v>6355.56</v>
      </c>
      <c r="X589" s="55">
        <v>0</v>
      </c>
      <c r="Y589" s="55" t="s">
        <v>64</v>
      </c>
      <c r="Z589" s="55" t="s">
        <v>707</v>
      </c>
      <c r="AA589" s="55">
        <v>1</v>
      </c>
      <c r="AB589" s="55">
        <v>0</v>
      </c>
      <c r="AC589" s="55">
        <v>1</v>
      </c>
      <c r="AD589" s="55" t="s">
        <v>63</v>
      </c>
      <c r="AE589" s="55">
        <v>2</v>
      </c>
      <c r="AF589" s="55">
        <v>0</v>
      </c>
      <c r="AG589" s="55">
        <v>27</v>
      </c>
      <c r="AH589" s="55">
        <v>0</v>
      </c>
      <c r="AI589" s="55">
        <v>10</v>
      </c>
      <c r="AJ589" s="56">
        <v>10</v>
      </c>
      <c r="AK589" s="55">
        <v>545</v>
      </c>
      <c r="AL589" s="55">
        <v>291</v>
      </c>
      <c r="AM589" s="55">
        <v>582</v>
      </c>
      <c r="AN589" s="55">
        <v>2963</v>
      </c>
      <c r="AO589" s="55">
        <v>2963</v>
      </c>
      <c r="AQ589" s="55" t="s">
        <v>64</v>
      </c>
      <c r="AR589" s="55">
        <v>8</v>
      </c>
      <c r="AS589" s="55">
        <v>5</v>
      </c>
      <c r="AT589" s="55">
        <v>75</v>
      </c>
      <c r="AU589" s="55">
        <v>179</v>
      </c>
      <c r="AV589" s="55">
        <v>194.4</v>
      </c>
    </row>
    <row r="590" spans="1:48" x14ac:dyDescent="0.25">
      <c r="A590" s="55">
        <v>20410</v>
      </c>
      <c r="B590" s="68" t="str">
        <f>VLOOKUP(C590,'[2]SU List with Assignment Master'!$F$2:$G$128,2,FALSE)</f>
        <v>North 2</v>
      </c>
      <c r="C590" s="55" t="s">
        <v>72</v>
      </c>
      <c r="D590" s="55" t="s">
        <v>71</v>
      </c>
      <c r="E590" s="55" t="s">
        <v>22</v>
      </c>
      <c r="F590" s="55">
        <v>6</v>
      </c>
      <c r="G590" s="55">
        <v>612</v>
      </c>
      <c r="H590" s="55">
        <v>1042</v>
      </c>
      <c r="I590" s="55">
        <v>12</v>
      </c>
      <c r="J590" s="56">
        <v>1666</v>
      </c>
      <c r="K590" s="59">
        <v>1654</v>
      </c>
      <c r="L590" s="55">
        <v>277.66669999999999</v>
      </c>
      <c r="M590" s="59">
        <v>275.7</v>
      </c>
      <c r="N590" s="55">
        <v>8504</v>
      </c>
      <c r="O590" s="55">
        <v>1082.9000000000001</v>
      </c>
      <c r="P590" s="55">
        <v>0</v>
      </c>
      <c r="Q590" s="55">
        <v>0</v>
      </c>
      <c r="R590" s="55">
        <v>0</v>
      </c>
      <c r="S590" s="55" t="s">
        <v>64</v>
      </c>
      <c r="T590" s="55" t="s">
        <v>64</v>
      </c>
      <c r="U590" s="55">
        <v>1082.9000000000001</v>
      </c>
      <c r="V590" s="55">
        <v>7421.1</v>
      </c>
      <c r="W590" s="55">
        <v>7421.1</v>
      </c>
      <c r="X590" s="55">
        <v>0</v>
      </c>
      <c r="Y590" s="55" t="s">
        <v>64</v>
      </c>
      <c r="Z590" s="55" t="s">
        <v>708</v>
      </c>
      <c r="AA590" s="55">
        <v>1</v>
      </c>
      <c r="AB590" s="55">
        <v>0</v>
      </c>
      <c r="AC590" s="55">
        <v>1</v>
      </c>
      <c r="AD590" s="55" t="s">
        <v>63</v>
      </c>
      <c r="AE590" s="55">
        <v>4</v>
      </c>
      <c r="AF590" s="55">
        <v>0</v>
      </c>
      <c r="AG590" s="55">
        <v>53</v>
      </c>
      <c r="AH590" s="55">
        <v>0</v>
      </c>
      <c r="AI590" s="55">
        <v>12</v>
      </c>
      <c r="AJ590" s="56">
        <v>12</v>
      </c>
      <c r="AK590" s="55">
        <v>303</v>
      </c>
      <c r="AL590" s="55">
        <v>92</v>
      </c>
      <c r="AM590" s="55">
        <v>368</v>
      </c>
      <c r="AN590" s="55">
        <v>1870</v>
      </c>
      <c r="AO590" s="55">
        <v>1870</v>
      </c>
      <c r="AP590" s="55">
        <v>0</v>
      </c>
      <c r="AQ590" s="55" t="s">
        <v>64</v>
      </c>
      <c r="AR590" s="55">
        <v>10</v>
      </c>
      <c r="AS590" s="55">
        <v>2</v>
      </c>
      <c r="AT590" s="55">
        <v>60</v>
      </c>
      <c r="AU590" s="55">
        <v>166.6</v>
      </c>
      <c r="AV590" s="55">
        <v>306</v>
      </c>
    </row>
    <row r="591" spans="1:48" x14ac:dyDescent="0.25">
      <c r="A591" s="55">
        <v>31006</v>
      </c>
      <c r="B591" s="68" t="str">
        <f>VLOOKUP(C591,'[2]SU List with Assignment Master'!$F$2:$G$128,2,FALSE)</f>
        <v>North 2</v>
      </c>
      <c r="C591" s="55" t="s">
        <v>72</v>
      </c>
      <c r="D591" s="55" t="s">
        <v>71</v>
      </c>
      <c r="E591" s="55" t="s">
        <v>22</v>
      </c>
      <c r="F591" s="55">
        <v>0</v>
      </c>
      <c r="G591" s="55">
        <v>0</v>
      </c>
      <c r="H591" s="55">
        <v>0</v>
      </c>
      <c r="I591" s="55">
        <v>0</v>
      </c>
      <c r="J591" s="56">
        <v>0</v>
      </c>
      <c r="K591" s="59">
        <v>0</v>
      </c>
      <c r="L591" s="55">
        <v>0</v>
      </c>
      <c r="M591" s="59" t="e">
        <v>#DIV/0!</v>
      </c>
      <c r="N591" s="55">
        <v>0</v>
      </c>
      <c r="O591" s="55">
        <v>0</v>
      </c>
      <c r="P591" s="55">
        <v>0</v>
      </c>
      <c r="Q591" s="55">
        <v>0</v>
      </c>
      <c r="R591" s="55">
        <v>0</v>
      </c>
      <c r="S591" s="55" t="s">
        <v>64</v>
      </c>
      <c r="T591" s="55" t="s">
        <v>64</v>
      </c>
      <c r="U591" s="55">
        <v>0</v>
      </c>
      <c r="V591" s="55">
        <v>0</v>
      </c>
      <c r="W591" s="55">
        <v>0</v>
      </c>
      <c r="X591" s="55">
        <v>0</v>
      </c>
      <c r="Y591" s="55" t="s">
        <v>64</v>
      </c>
      <c r="Z591" s="55" t="s">
        <v>703</v>
      </c>
      <c r="AA591" s="55">
        <v>0</v>
      </c>
      <c r="AB591" s="55">
        <v>1</v>
      </c>
      <c r="AC591" s="55">
        <v>1</v>
      </c>
      <c r="AD591" s="55" t="s">
        <v>63</v>
      </c>
      <c r="AE591" s="55">
        <v>0</v>
      </c>
      <c r="AF591" s="55">
        <v>0</v>
      </c>
      <c r="AG591" s="55">
        <v>0</v>
      </c>
      <c r="AH591" s="55">
        <v>0</v>
      </c>
      <c r="AI591" s="55">
        <v>0</v>
      </c>
      <c r="AJ591" s="56">
        <v>0</v>
      </c>
      <c r="AK591" s="55">
        <v>0</v>
      </c>
      <c r="AL591" s="55">
        <v>0</v>
      </c>
      <c r="AM591" s="55">
        <v>0</v>
      </c>
      <c r="AN591" s="55">
        <v>0</v>
      </c>
      <c r="AO591" s="55">
        <v>0</v>
      </c>
      <c r="AQ591" s="55" t="s">
        <v>64</v>
      </c>
      <c r="AR591" s="55">
        <v>1</v>
      </c>
      <c r="AS591" s="55">
        <v>0</v>
      </c>
      <c r="AT591" s="55">
        <v>0</v>
      </c>
      <c r="AU591" s="55">
        <v>0</v>
      </c>
      <c r="AV591" s="55">
        <v>0</v>
      </c>
    </row>
    <row r="592" spans="1:48" x14ac:dyDescent="0.25">
      <c r="A592" s="55">
        <v>31011</v>
      </c>
      <c r="B592" s="68" t="str">
        <f>VLOOKUP(C592,'[2]SU List with Assignment Master'!$F$2:$G$128,2,FALSE)</f>
        <v>North 2</v>
      </c>
      <c r="C592" s="55" t="s">
        <v>72</v>
      </c>
      <c r="D592" s="55" t="s">
        <v>71</v>
      </c>
      <c r="E592" s="55" t="s">
        <v>20</v>
      </c>
      <c r="F592" s="55">
        <v>7</v>
      </c>
      <c r="G592" s="55">
        <v>1056</v>
      </c>
      <c r="H592" s="55">
        <v>1021</v>
      </c>
      <c r="I592" s="55">
        <v>6</v>
      </c>
      <c r="J592" s="56">
        <v>2083</v>
      </c>
      <c r="K592" s="59">
        <v>2077</v>
      </c>
      <c r="L592" s="55">
        <v>297.57139999999998</v>
      </c>
      <c r="M592" s="59">
        <v>296.7</v>
      </c>
      <c r="N592" s="55">
        <v>10550</v>
      </c>
      <c r="O592" s="55">
        <v>1353.95</v>
      </c>
      <c r="P592" s="55">
        <v>0</v>
      </c>
      <c r="Q592" s="55">
        <v>0</v>
      </c>
      <c r="R592" s="55">
        <v>0</v>
      </c>
      <c r="S592" s="55" t="s">
        <v>64</v>
      </c>
      <c r="T592" s="55" t="s">
        <v>64</v>
      </c>
      <c r="U592" s="55">
        <v>1353.95</v>
      </c>
      <c r="V592" s="55">
        <v>9196.0499999999993</v>
      </c>
      <c r="W592" s="55">
        <v>9196.0499999999993</v>
      </c>
      <c r="X592" s="55">
        <v>0</v>
      </c>
      <c r="Y592" s="55" t="s">
        <v>64</v>
      </c>
      <c r="Z592" s="55" t="s">
        <v>709</v>
      </c>
      <c r="AA592" s="55">
        <v>1</v>
      </c>
      <c r="AB592" s="55">
        <v>0</v>
      </c>
      <c r="AC592" s="55">
        <v>1</v>
      </c>
      <c r="AD592" s="55" t="s">
        <v>63</v>
      </c>
      <c r="AE592" s="55">
        <v>3</v>
      </c>
      <c r="AF592" s="55">
        <v>0</v>
      </c>
      <c r="AG592" s="55">
        <v>55</v>
      </c>
      <c r="AH592" s="55">
        <v>0</v>
      </c>
      <c r="AI592" s="55">
        <v>6</v>
      </c>
      <c r="AJ592" s="56">
        <v>6</v>
      </c>
      <c r="AK592" s="55">
        <v>233</v>
      </c>
      <c r="AL592" s="55">
        <v>98</v>
      </c>
      <c r="AM592" s="55">
        <v>294</v>
      </c>
      <c r="AN592" s="55">
        <v>1493</v>
      </c>
      <c r="AO592" s="55">
        <v>1493</v>
      </c>
      <c r="AQ592" s="55" t="s">
        <v>64</v>
      </c>
      <c r="AR592" s="55">
        <v>7</v>
      </c>
      <c r="AS592" s="55">
        <v>6</v>
      </c>
      <c r="AT592" s="55">
        <v>100</v>
      </c>
      <c r="AU592" s="55">
        <v>297.57139999999998</v>
      </c>
      <c r="AV592" s="55">
        <v>176</v>
      </c>
    </row>
    <row r="593" spans="1:48" x14ac:dyDescent="0.25">
      <c r="A593" s="55">
        <v>90256</v>
      </c>
      <c r="B593" s="68" t="str">
        <f>VLOOKUP(C593,'[2]SU List with Assignment Master'!$F$2:$G$128,2,FALSE)</f>
        <v>North 2</v>
      </c>
      <c r="C593" s="55" t="s">
        <v>72</v>
      </c>
      <c r="D593" s="55" t="s">
        <v>71</v>
      </c>
      <c r="E593" s="55" t="s">
        <v>202</v>
      </c>
      <c r="F593" s="55">
        <v>0</v>
      </c>
      <c r="G593" s="55">
        <v>0</v>
      </c>
      <c r="H593" s="55">
        <v>0</v>
      </c>
      <c r="I593" s="55">
        <v>0</v>
      </c>
      <c r="J593" s="56">
        <v>0</v>
      </c>
      <c r="K593" s="59">
        <v>0</v>
      </c>
      <c r="L593" s="55">
        <v>0</v>
      </c>
      <c r="M593" s="59" t="e">
        <v>#DIV/0!</v>
      </c>
      <c r="N593" s="55">
        <v>0</v>
      </c>
      <c r="O593" s="55">
        <v>0</v>
      </c>
      <c r="P593" s="55">
        <v>0</v>
      </c>
      <c r="Q593" s="55">
        <v>0</v>
      </c>
      <c r="R593" s="55">
        <v>0</v>
      </c>
      <c r="S593" s="55" t="s">
        <v>63</v>
      </c>
      <c r="T593" s="55" t="s">
        <v>64</v>
      </c>
      <c r="U593" s="55">
        <v>0</v>
      </c>
      <c r="V593" s="55">
        <v>0</v>
      </c>
      <c r="W593" s="55">
        <v>0</v>
      </c>
      <c r="X593" s="55">
        <v>0</v>
      </c>
      <c r="Y593" s="55" t="s">
        <v>64</v>
      </c>
      <c r="Z593" s="55" t="s">
        <v>703</v>
      </c>
      <c r="AA593" s="55">
        <v>0</v>
      </c>
      <c r="AB593" s="55">
        <v>1</v>
      </c>
      <c r="AC593" s="55">
        <v>1</v>
      </c>
      <c r="AD593" s="55" t="s">
        <v>63</v>
      </c>
      <c r="AE593" s="55">
        <v>0</v>
      </c>
      <c r="AF593" s="55">
        <v>0</v>
      </c>
      <c r="AG593" s="55">
        <v>0</v>
      </c>
      <c r="AH593" s="55">
        <v>0</v>
      </c>
      <c r="AI593" s="55">
        <v>0</v>
      </c>
      <c r="AJ593" s="56">
        <v>0</v>
      </c>
      <c r="AK593" s="55">
        <v>0</v>
      </c>
      <c r="AL593" s="55">
        <v>0</v>
      </c>
      <c r="AM593" s="55">
        <v>0</v>
      </c>
      <c r="AN593" s="55">
        <v>0</v>
      </c>
      <c r="AO593" s="55">
        <v>0</v>
      </c>
      <c r="AQ593" s="55" t="s">
        <v>64</v>
      </c>
      <c r="AR593" s="55">
        <v>0</v>
      </c>
      <c r="AS593" s="55">
        <v>0</v>
      </c>
      <c r="AT593" s="55">
        <v>0</v>
      </c>
      <c r="AU593" s="55">
        <v>0</v>
      </c>
      <c r="AV593" s="55">
        <v>0</v>
      </c>
    </row>
    <row r="594" spans="1:48" x14ac:dyDescent="0.25">
      <c r="A594" s="55">
        <v>40932</v>
      </c>
      <c r="B594" s="68" t="str">
        <f>VLOOKUP(C594,'[2]SU List with Assignment Master'!$F$2:$G$128,2,FALSE)</f>
        <v>South 6</v>
      </c>
      <c r="C594" s="55" t="s">
        <v>70</v>
      </c>
      <c r="D594" s="55" t="s">
        <v>69</v>
      </c>
      <c r="E594" s="55" t="s">
        <v>18</v>
      </c>
      <c r="F594" s="55">
        <v>8</v>
      </c>
      <c r="G594" s="55">
        <v>0</v>
      </c>
      <c r="H594" s="55">
        <v>458</v>
      </c>
      <c r="I594" s="55">
        <v>6</v>
      </c>
      <c r="J594" s="56">
        <v>464</v>
      </c>
      <c r="K594" s="59">
        <v>458</v>
      </c>
      <c r="L594" s="55">
        <v>58</v>
      </c>
      <c r="M594" s="59">
        <v>57.3</v>
      </c>
      <c r="N594" s="55">
        <v>2377</v>
      </c>
      <c r="O594" s="55">
        <v>301.60000000000002</v>
      </c>
      <c r="P594" s="55">
        <v>0</v>
      </c>
      <c r="Q594" s="55">
        <v>0</v>
      </c>
      <c r="R594" s="55">
        <v>0</v>
      </c>
      <c r="S594" s="55" t="s">
        <v>64</v>
      </c>
      <c r="T594" s="55" t="s">
        <v>64</v>
      </c>
      <c r="U594" s="55">
        <v>301.60000000000002</v>
      </c>
      <c r="V594" s="55">
        <v>2075.4</v>
      </c>
      <c r="W594" s="55">
        <v>2377</v>
      </c>
      <c r="X594" s="55">
        <v>-301.60000000000002</v>
      </c>
      <c r="Y594" s="55" t="s">
        <v>64</v>
      </c>
      <c r="Z594" s="55" t="s">
        <v>710</v>
      </c>
      <c r="AA594" s="55">
        <v>1</v>
      </c>
      <c r="AB594" s="55">
        <v>0</v>
      </c>
      <c r="AC594" s="55">
        <v>1</v>
      </c>
      <c r="AD594" s="55" t="s">
        <v>63</v>
      </c>
      <c r="AE594" s="55">
        <v>8</v>
      </c>
      <c r="AF594" s="55">
        <v>0</v>
      </c>
      <c r="AG594" s="55">
        <v>170</v>
      </c>
      <c r="AH594" s="55">
        <v>0</v>
      </c>
      <c r="AI594" s="55">
        <v>6</v>
      </c>
      <c r="AJ594" s="56">
        <v>6</v>
      </c>
      <c r="AK594" s="55">
        <v>288</v>
      </c>
      <c r="AL594" s="55">
        <v>58</v>
      </c>
      <c r="AM594" s="55">
        <v>464</v>
      </c>
      <c r="AN594" s="55">
        <v>2377</v>
      </c>
      <c r="AO594" s="55">
        <v>2377</v>
      </c>
      <c r="AQ594" s="55" t="s">
        <v>64</v>
      </c>
      <c r="AR594" s="55">
        <v>31</v>
      </c>
      <c r="AS594" s="55">
        <v>0</v>
      </c>
      <c r="AT594" s="55">
        <v>25.806451612903221</v>
      </c>
      <c r="AU594" s="55">
        <v>14.967700000000001</v>
      </c>
      <c r="AV594" s="55">
        <v>0</v>
      </c>
    </row>
    <row r="595" spans="1:48" x14ac:dyDescent="0.25">
      <c r="A595" s="55">
        <v>53522</v>
      </c>
      <c r="B595" s="68" t="str">
        <f>VLOOKUP(C595,'[2]SU List with Assignment Master'!$F$2:$G$128,2,FALSE)</f>
        <v>South 6</v>
      </c>
      <c r="C595" s="55" t="s">
        <v>70</v>
      </c>
      <c r="D595" s="55" t="s">
        <v>69</v>
      </c>
      <c r="E595" s="55" t="s">
        <v>60</v>
      </c>
      <c r="F595" s="55">
        <v>0</v>
      </c>
      <c r="G595" s="55">
        <v>0</v>
      </c>
      <c r="H595" s="55">
        <v>0</v>
      </c>
      <c r="I595" s="55">
        <v>0</v>
      </c>
      <c r="J595" s="56">
        <v>0</v>
      </c>
      <c r="K595" s="59">
        <v>0</v>
      </c>
      <c r="L595" s="55">
        <v>0</v>
      </c>
      <c r="M595" s="59" t="e">
        <v>#DIV/0!</v>
      </c>
      <c r="N595" s="55">
        <v>0</v>
      </c>
      <c r="O595" s="55">
        <v>0</v>
      </c>
      <c r="P595" s="55">
        <v>0</v>
      </c>
      <c r="Q595" s="55">
        <v>0</v>
      </c>
      <c r="R595" s="55">
        <v>0</v>
      </c>
      <c r="S595" s="55" t="s">
        <v>64</v>
      </c>
      <c r="T595" s="55" t="s">
        <v>64</v>
      </c>
      <c r="U595" s="55">
        <v>0</v>
      </c>
      <c r="V595" s="55">
        <v>0</v>
      </c>
      <c r="W595" s="55">
        <v>0</v>
      </c>
      <c r="X595" s="55">
        <v>0</v>
      </c>
      <c r="Y595" s="55" t="s">
        <v>64</v>
      </c>
      <c r="AA595" s="55">
        <v>0</v>
      </c>
      <c r="AB595" s="55">
        <v>1</v>
      </c>
      <c r="AC595" s="55">
        <v>1</v>
      </c>
      <c r="AD595" s="55" t="s">
        <v>63</v>
      </c>
      <c r="AE595" s="55">
        <v>0</v>
      </c>
      <c r="AF595" s="55">
        <v>0</v>
      </c>
      <c r="AG595" s="55">
        <v>0</v>
      </c>
      <c r="AH595" s="55">
        <v>0</v>
      </c>
      <c r="AI595" s="55">
        <v>0</v>
      </c>
      <c r="AJ595" s="56">
        <v>0</v>
      </c>
      <c r="AK595" s="55">
        <v>0</v>
      </c>
      <c r="AL595" s="55">
        <v>0</v>
      </c>
      <c r="AM595" s="55">
        <v>0</v>
      </c>
      <c r="AN595" s="55">
        <v>0</v>
      </c>
      <c r="AO595" s="55">
        <v>0</v>
      </c>
      <c r="AQ595" s="55" t="s">
        <v>64</v>
      </c>
      <c r="AR595" s="55">
        <v>17</v>
      </c>
      <c r="AS595" s="55">
        <v>0</v>
      </c>
      <c r="AT595" s="55">
        <v>0</v>
      </c>
      <c r="AU595" s="55">
        <v>0</v>
      </c>
      <c r="AV595" s="55">
        <v>0</v>
      </c>
    </row>
    <row r="596" spans="1:48" x14ac:dyDescent="0.25">
      <c r="A596" s="55">
        <v>40159</v>
      </c>
      <c r="B596" s="68" t="str">
        <f>VLOOKUP(C596,'[2]SU List with Assignment Master'!$F$2:$G$128,2,FALSE)</f>
        <v>South 5</v>
      </c>
      <c r="C596" s="55" t="s">
        <v>68</v>
      </c>
      <c r="D596" s="55" t="s">
        <v>67</v>
      </c>
      <c r="E596" s="55" t="s">
        <v>60</v>
      </c>
      <c r="F596" s="55">
        <v>19</v>
      </c>
      <c r="G596" s="55">
        <v>3792</v>
      </c>
      <c r="H596" s="55">
        <v>1556</v>
      </c>
      <c r="I596" s="55">
        <v>6</v>
      </c>
      <c r="J596" s="56">
        <v>5354</v>
      </c>
      <c r="K596" s="59">
        <v>5348</v>
      </c>
      <c r="L596" s="55">
        <v>281.78949999999998</v>
      </c>
      <c r="M596" s="59">
        <v>281.5</v>
      </c>
      <c r="N596" s="55">
        <v>27305</v>
      </c>
      <c r="O596" s="55">
        <v>3480.1</v>
      </c>
      <c r="P596" s="55">
        <v>0</v>
      </c>
      <c r="Q596" s="55">
        <v>0</v>
      </c>
      <c r="R596" s="55">
        <v>0</v>
      </c>
      <c r="S596" s="55" t="s">
        <v>64</v>
      </c>
      <c r="T596" s="55" t="s">
        <v>64</v>
      </c>
      <c r="U596" s="55">
        <v>3480.1</v>
      </c>
      <c r="V596" s="55">
        <v>23824.9</v>
      </c>
      <c r="W596" s="55">
        <v>23824.9</v>
      </c>
      <c r="X596" s="55">
        <v>0</v>
      </c>
      <c r="Y596" s="55" t="s">
        <v>64</v>
      </c>
      <c r="Z596" s="55" t="s">
        <v>711</v>
      </c>
      <c r="AA596" s="55">
        <v>1</v>
      </c>
      <c r="AB596" s="55">
        <v>0</v>
      </c>
      <c r="AC596" s="55">
        <v>1</v>
      </c>
      <c r="AD596" s="55" t="s">
        <v>63</v>
      </c>
      <c r="AE596" s="55">
        <v>12</v>
      </c>
      <c r="AF596" s="55">
        <v>0</v>
      </c>
      <c r="AG596" s="55">
        <v>56</v>
      </c>
      <c r="AH596" s="55">
        <v>0</v>
      </c>
      <c r="AI596" s="55">
        <v>6</v>
      </c>
      <c r="AJ596" s="56">
        <v>6</v>
      </c>
      <c r="AK596" s="55">
        <v>799</v>
      </c>
      <c r="AL596" s="55">
        <v>71.75</v>
      </c>
      <c r="AM596" s="55">
        <v>861</v>
      </c>
      <c r="AN596" s="55">
        <v>4457</v>
      </c>
      <c r="AO596" s="55">
        <v>4457</v>
      </c>
      <c r="AQ596" s="55" t="s">
        <v>64</v>
      </c>
      <c r="AR596" s="55">
        <v>18</v>
      </c>
      <c r="AS596" s="55">
        <v>18</v>
      </c>
      <c r="AT596" s="55">
        <v>105.5555555555556</v>
      </c>
      <c r="AU596" s="55">
        <v>297.44439999999997</v>
      </c>
      <c r="AV596" s="55">
        <v>210.66669999999999</v>
      </c>
    </row>
    <row r="597" spans="1:48" x14ac:dyDescent="0.25">
      <c r="A597" s="55">
        <v>40230</v>
      </c>
      <c r="B597" s="68" t="str">
        <f>VLOOKUP(C597,'[2]SU List with Assignment Master'!$F$2:$G$128,2,FALSE)</f>
        <v>South 5</v>
      </c>
      <c r="C597" s="55" t="s">
        <v>68</v>
      </c>
      <c r="D597" s="55" t="s">
        <v>67</v>
      </c>
      <c r="E597" s="55" t="s">
        <v>18</v>
      </c>
      <c r="F597" s="55">
        <v>2</v>
      </c>
      <c r="G597" s="55">
        <v>408</v>
      </c>
      <c r="H597" s="55">
        <v>-6</v>
      </c>
      <c r="I597" s="55">
        <v>0</v>
      </c>
      <c r="J597" s="56">
        <v>402</v>
      </c>
      <c r="K597" s="59">
        <v>402</v>
      </c>
      <c r="L597" s="55">
        <v>201</v>
      </c>
      <c r="M597" s="59">
        <v>201</v>
      </c>
      <c r="N597" s="55">
        <v>2072</v>
      </c>
      <c r="O597" s="55">
        <v>261.3</v>
      </c>
      <c r="P597" s="55">
        <v>0</v>
      </c>
      <c r="Q597" s="55">
        <v>0</v>
      </c>
      <c r="R597" s="55">
        <v>0</v>
      </c>
      <c r="S597" s="55" t="s">
        <v>64</v>
      </c>
      <c r="T597" s="55" t="s">
        <v>64</v>
      </c>
      <c r="U597" s="55">
        <v>261.3</v>
      </c>
      <c r="V597" s="55">
        <v>1810.7</v>
      </c>
      <c r="W597" s="55">
        <v>1810.7</v>
      </c>
      <c r="X597" s="55">
        <v>0</v>
      </c>
      <c r="Y597" s="55" t="s">
        <v>64</v>
      </c>
      <c r="Z597" s="55" t="s">
        <v>712</v>
      </c>
      <c r="AA597" s="55">
        <v>1</v>
      </c>
      <c r="AB597" s="55">
        <v>0</v>
      </c>
      <c r="AC597" s="55">
        <v>1</v>
      </c>
      <c r="AD597" s="55" t="s">
        <v>63</v>
      </c>
      <c r="AE597" s="55">
        <v>2</v>
      </c>
      <c r="AF597" s="55">
        <v>0</v>
      </c>
      <c r="AG597" s="55">
        <v>5</v>
      </c>
      <c r="AH597" s="55">
        <v>0</v>
      </c>
      <c r="AI597" s="55">
        <v>0</v>
      </c>
      <c r="AJ597" s="56">
        <v>0</v>
      </c>
      <c r="AK597" s="55">
        <v>43</v>
      </c>
      <c r="AL597" s="55">
        <v>24</v>
      </c>
      <c r="AM597" s="55">
        <v>48</v>
      </c>
      <c r="AN597" s="55">
        <v>248</v>
      </c>
      <c r="AO597" s="55">
        <v>248</v>
      </c>
      <c r="AQ597" s="55" t="s">
        <v>64</v>
      </c>
      <c r="AR597" s="55">
        <v>2</v>
      </c>
      <c r="AS597" s="55">
        <v>2</v>
      </c>
      <c r="AT597" s="55">
        <v>100</v>
      </c>
      <c r="AU597" s="55">
        <v>201</v>
      </c>
      <c r="AV597" s="55">
        <v>204</v>
      </c>
    </row>
    <row r="598" spans="1:48" x14ac:dyDescent="0.25">
      <c r="A598" s="55">
        <v>40232</v>
      </c>
      <c r="B598" s="68" t="str">
        <f>VLOOKUP(C598,'[2]SU List with Assignment Master'!$F$2:$G$128,2,FALSE)</f>
        <v>South 5</v>
      </c>
      <c r="C598" s="55" t="s">
        <v>68</v>
      </c>
      <c r="D598" s="55" t="s">
        <v>67</v>
      </c>
      <c r="E598" s="55" t="s">
        <v>24</v>
      </c>
      <c r="F598" s="55">
        <v>4</v>
      </c>
      <c r="G598" s="55">
        <v>2184</v>
      </c>
      <c r="H598" s="55">
        <v>920</v>
      </c>
      <c r="I598" s="55">
        <v>57</v>
      </c>
      <c r="J598" s="56">
        <v>3161</v>
      </c>
      <c r="K598" s="59">
        <v>3104</v>
      </c>
      <c r="L598" s="55">
        <v>790.25</v>
      </c>
      <c r="M598" s="59">
        <v>776</v>
      </c>
      <c r="N598" s="55">
        <v>16039</v>
      </c>
      <c r="O598" s="55">
        <v>2054.65</v>
      </c>
      <c r="P598" s="55">
        <v>0</v>
      </c>
      <c r="Q598" s="55">
        <v>0</v>
      </c>
      <c r="R598" s="55">
        <v>63.22</v>
      </c>
      <c r="S598" s="55" t="s">
        <v>64</v>
      </c>
      <c r="T598" s="55" t="s">
        <v>63</v>
      </c>
      <c r="U598" s="55">
        <v>2117.87</v>
      </c>
      <c r="V598" s="55">
        <v>13921.13</v>
      </c>
      <c r="W598" s="55">
        <v>13921.13</v>
      </c>
      <c r="X598" s="55">
        <v>0</v>
      </c>
      <c r="Y598" s="55" t="s">
        <v>64</v>
      </c>
      <c r="Z598" s="55" t="s">
        <v>713</v>
      </c>
      <c r="AA598" s="55">
        <v>1</v>
      </c>
      <c r="AB598" s="55">
        <v>0</v>
      </c>
      <c r="AC598" s="55">
        <v>1</v>
      </c>
      <c r="AD598" s="55" t="s">
        <v>63</v>
      </c>
      <c r="AE598" s="55">
        <v>3</v>
      </c>
      <c r="AF598" s="55">
        <v>0</v>
      </c>
      <c r="AG598" s="55">
        <v>20</v>
      </c>
      <c r="AH598" s="55">
        <v>0</v>
      </c>
      <c r="AI598" s="55">
        <v>24</v>
      </c>
      <c r="AJ598" s="56">
        <v>24</v>
      </c>
      <c r="AK598" s="55">
        <v>328</v>
      </c>
      <c r="AL598" s="55">
        <v>124</v>
      </c>
      <c r="AM598" s="55">
        <v>372</v>
      </c>
      <c r="AN598" s="55">
        <v>1892</v>
      </c>
      <c r="AO598" s="55">
        <v>1892</v>
      </c>
      <c r="AP598" s="55">
        <v>0</v>
      </c>
      <c r="AQ598" s="55" t="s">
        <v>64</v>
      </c>
      <c r="AR598" s="55">
        <v>4</v>
      </c>
      <c r="AS598" s="55">
        <v>4</v>
      </c>
      <c r="AT598" s="55">
        <v>100</v>
      </c>
      <c r="AU598" s="55">
        <v>790.25</v>
      </c>
      <c r="AV598" s="55">
        <v>546</v>
      </c>
    </row>
    <row r="599" spans="1:48" x14ac:dyDescent="0.25">
      <c r="A599" s="55">
        <v>40744</v>
      </c>
      <c r="B599" s="68" t="str">
        <f>VLOOKUP(C599,'[2]SU List with Assignment Master'!$F$2:$G$128,2,FALSE)</f>
        <v>South 5</v>
      </c>
      <c r="C599" s="55" t="s">
        <v>68</v>
      </c>
      <c r="D599" s="55" t="s">
        <v>67</v>
      </c>
      <c r="E599" s="55" t="s">
        <v>24</v>
      </c>
      <c r="F599" s="55">
        <v>1</v>
      </c>
      <c r="G599" s="55">
        <v>276</v>
      </c>
      <c r="H599" s="55">
        <v>-30</v>
      </c>
      <c r="I599" s="55">
        <v>15</v>
      </c>
      <c r="J599" s="56">
        <v>261</v>
      </c>
      <c r="K599" s="59">
        <v>246</v>
      </c>
      <c r="L599" s="55">
        <v>261</v>
      </c>
      <c r="M599" s="59">
        <v>246</v>
      </c>
      <c r="N599" s="55">
        <v>1341</v>
      </c>
      <c r="O599" s="55">
        <v>169.65</v>
      </c>
      <c r="P599" s="55">
        <v>0</v>
      </c>
      <c r="Q599" s="55">
        <v>0</v>
      </c>
      <c r="R599" s="55">
        <v>0</v>
      </c>
      <c r="S599" s="55" t="s">
        <v>64</v>
      </c>
      <c r="T599" s="55" t="s">
        <v>64</v>
      </c>
      <c r="U599" s="55">
        <v>169.65</v>
      </c>
      <c r="V599" s="55">
        <v>1171.3499999999999</v>
      </c>
      <c r="W599" s="55">
        <v>1171.3499999999999</v>
      </c>
      <c r="X599" s="55">
        <v>0</v>
      </c>
      <c r="Y599" s="55" t="s">
        <v>64</v>
      </c>
      <c r="Z599" s="55" t="s">
        <v>714</v>
      </c>
      <c r="AA599" s="55">
        <v>1</v>
      </c>
      <c r="AB599" s="55">
        <v>0</v>
      </c>
      <c r="AC599" s="55">
        <v>1</v>
      </c>
      <c r="AD599" s="55" t="s">
        <v>63</v>
      </c>
      <c r="AE599" s="55">
        <v>1</v>
      </c>
      <c r="AF599" s="55">
        <v>0</v>
      </c>
      <c r="AG599" s="55">
        <v>0</v>
      </c>
      <c r="AH599" s="55">
        <v>0</v>
      </c>
      <c r="AI599" s="55">
        <v>15</v>
      </c>
      <c r="AJ599" s="56">
        <v>15</v>
      </c>
      <c r="AK599" s="55">
        <v>38</v>
      </c>
      <c r="AL599" s="55">
        <v>53</v>
      </c>
      <c r="AM599" s="55">
        <v>53</v>
      </c>
      <c r="AN599" s="55">
        <v>275</v>
      </c>
      <c r="AO599" s="55">
        <v>275</v>
      </c>
      <c r="AP599" s="55">
        <v>0</v>
      </c>
      <c r="AQ599" s="55" t="s">
        <v>64</v>
      </c>
      <c r="AR599" s="55">
        <v>1</v>
      </c>
      <c r="AS599" s="55">
        <v>1</v>
      </c>
      <c r="AT599" s="55">
        <v>100</v>
      </c>
      <c r="AU599" s="55">
        <v>261</v>
      </c>
      <c r="AV599" s="55">
        <v>276</v>
      </c>
    </row>
    <row r="600" spans="1:48" x14ac:dyDescent="0.25">
      <c r="A600" s="55">
        <v>41115</v>
      </c>
      <c r="B600" s="68" t="str">
        <f>VLOOKUP(C600,'[2]SU List with Assignment Master'!$F$2:$G$128,2,FALSE)</f>
        <v>South 5</v>
      </c>
      <c r="C600" s="55" t="s">
        <v>68</v>
      </c>
      <c r="D600" s="55" t="s">
        <v>67</v>
      </c>
      <c r="E600" s="55" t="s">
        <v>22</v>
      </c>
      <c r="F600" s="55">
        <v>8</v>
      </c>
      <c r="G600" s="55">
        <v>1200</v>
      </c>
      <c r="H600" s="55">
        <v>766</v>
      </c>
      <c r="I600" s="55">
        <v>14</v>
      </c>
      <c r="J600" s="56">
        <v>1980</v>
      </c>
      <c r="K600" s="59">
        <v>1966</v>
      </c>
      <c r="L600" s="55">
        <v>247.5</v>
      </c>
      <c r="M600" s="59">
        <v>245.8</v>
      </c>
      <c r="N600" s="55">
        <v>10194</v>
      </c>
      <c r="O600" s="55">
        <v>1287</v>
      </c>
      <c r="P600" s="55">
        <v>0</v>
      </c>
      <c r="Q600" s="55">
        <v>0</v>
      </c>
      <c r="R600" s="55">
        <v>0</v>
      </c>
      <c r="S600" s="55" t="s">
        <v>64</v>
      </c>
      <c r="T600" s="55" t="s">
        <v>64</v>
      </c>
      <c r="U600" s="55">
        <v>1287</v>
      </c>
      <c r="V600" s="55">
        <v>8907</v>
      </c>
      <c r="W600" s="55">
        <v>8907</v>
      </c>
      <c r="X600" s="55">
        <v>0</v>
      </c>
      <c r="Y600" s="55" t="s">
        <v>64</v>
      </c>
      <c r="Z600" s="55" t="s">
        <v>715</v>
      </c>
      <c r="AA600" s="55">
        <v>1</v>
      </c>
      <c r="AB600" s="55">
        <v>0</v>
      </c>
      <c r="AC600" s="55">
        <v>1</v>
      </c>
      <c r="AD600" s="55" t="s">
        <v>63</v>
      </c>
      <c r="AE600" s="55">
        <v>6</v>
      </c>
      <c r="AF600" s="55">
        <v>0</v>
      </c>
      <c r="AG600" s="55">
        <v>43</v>
      </c>
      <c r="AH600" s="55">
        <v>0</v>
      </c>
      <c r="AI600" s="55">
        <v>13</v>
      </c>
      <c r="AJ600" s="56">
        <v>13</v>
      </c>
      <c r="AK600" s="55">
        <v>333</v>
      </c>
      <c r="AL600" s="55">
        <v>64.833299999999994</v>
      </c>
      <c r="AM600" s="55">
        <v>389</v>
      </c>
      <c r="AN600" s="55">
        <v>2000</v>
      </c>
      <c r="AO600" s="55">
        <v>2000</v>
      </c>
      <c r="AP600" s="55">
        <v>0</v>
      </c>
      <c r="AQ600" s="55" t="s">
        <v>64</v>
      </c>
      <c r="AR600" s="55">
        <v>8</v>
      </c>
      <c r="AS600" s="55">
        <v>7</v>
      </c>
      <c r="AT600" s="55">
        <v>100</v>
      </c>
      <c r="AU600" s="55">
        <v>247.5</v>
      </c>
      <c r="AV600" s="55">
        <v>171.42859999999999</v>
      </c>
    </row>
    <row r="601" spans="1:48" x14ac:dyDescent="0.25">
      <c r="A601" s="55">
        <v>41302</v>
      </c>
      <c r="B601" s="68" t="str">
        <f>VLOOKUP(C601,'[2]SU List with Assignment Master'!$F$2:$G$128,2,FALSE)</f>
        <v>South 5</v>
      </c>
      <c r="C601" s="55" t="s">
        <v>68</v>
      </c>
      <c r="D601" s="55" t="s">
        <v>67</v>
      </c>
      <c r="E601" s="55" t="s">
        <v>20</v>
      </c>
      <c r="F601" s="55">
        <v>10</v>
      </c>
      <c r="G601" s="55">
        <v>3576</v>
      </c>
      <c r="H601" s="55">
        <v>1348</v>
      </c>
      <c r="I601" s="55">
        <v>129</v>
      </c>
      <c r="J601" s="56">
        <v>5053</v>
      </c>
      <c r="K601" s="59">
        <v>4924</v>
      </c>
      <c r="L601" s="55">
        <v>505.3</v>
      </c>
      <c r="M601" s="59">
        <v>492.4</v>
      </c>
      <c r="N601" s="55">
        <v>25818</v>
      </c>
      <c r="O601" s="55">
        <v>3284.45</v>
      </c>
      <c r="P601" s="55">
        <v>0</v>
      </c>
      <c r="Q601" s="55">
        <v>0</v>
      </c>
      <c r="R601" s="55">
        <v>101.06</v>
      </c>
      <c r="S601" s="55" t="s">
        <v>64</v>
      </c>
      <c r="T601" s="55" t="s">
        <v>63</v>
      </c>
      <c r="U601" s="55">
        <v>3385.51</v>
      </c>
      <c r="V601" s="55">
        <v>22432.49</v>
      </c>
      <c r="W601" s="55">
        <v>22432.49</v>
      </c>
      <c r="X601" s="55">
        <v>0</v>
      </c>
      <c r="Y601" s="55" t="s">
        <v>64</v>
      </c>
      <c r="Z601" s="55" t="s">
        <v>716</v>
      </c>
      <c r="AA601" s="55">
        <v>1</v>
      </c>
      <c r="AB601" s="55">
        <v>0</v>
      </c>
      <c r="AC601" s="55">
        <v>1</v>
      </c>
      <c r="AD601" s="55" t="s">
        <v>63</v>
      </c>
      <c r="AE601" s="55">
        <v>8</v>
      </c>
      <c r="AF601" s="55">
        <v>0</v>
      </c>
      <c r="AG601" s="55">
        <v>177</v>
      </c>
      <c r="AH601" s="55">
        <v>0</v>
      </c>
      <c r="AI601" s="55">
        <v>85</v>
      </c>
      <c r="AJ601" s="56">
        <v>85</v>
      </c>
      <c r="AK601" s="55">
        <v>1152</v>
      </c>
      <c r="AL601" s="55">
        <v>176.75</v>
      </c>
      <c r="AM601" s="55">
        <v>1414</v>
      </c>
      <c r="AN601" s="55">
        <v>7211</v>
      </c>
      <c r="AO601" s="55">
        <v>7211</v>
      </c>
      <c r="AQ601" s="55" t="s">
        <v>64</v>
      </c>
      <c r="AR601" s="55">
        <v>10</v>
      </c>
      <c r="AS601" s="55">
        <v>9</v>
      </c>
      <c r="AT601" s="55">
        <v>100</v>
      </c>
      <c r="AU601" s="55">
        <v>505.3</v>
      </c>
      <c r="AV601" s="55">
        <v>397.33330000000001</v>
      </c>
    </row>
    <row r="602" spans="1:48" x14ac:dyDescent="0.25">
      <c r="A602" s="55">
        <v>50637</v>
      </c>
      <c r="B602" s="68" t="str">
        <f>VLOOKUP(C602,'[2]SU List with Assignment Master'!$F$2:$G$128,2,FALSE)</f>
        <v>South 5</v>
      </c>
      <c r="C602" s="55" t="s">
        <v>68</v>
      </c>
      <c r="D602" s="55" t="s">
        <v>67</v>
      </c>
      <c r="E602" s="55" t="s">
        <v>60</v>
      </c>
      <c r="F602" s="55">
        <v>0</v>
      </c>
      <c r="G602" s="55">
        <v>0</v>
      </c>
      <c r="H602" s="55">
        <v>0</v>
      </c>
      <c r="I602" s="55">
        <v>0</v>
      </c>
      <c r="J602" s="56">
        <v>0</v>
      </c>
      <c r="K602" s="59">
        <v>0</v>
      </c>
      <c r="L602" s="55">
        <v>0</v>
      </c>
      <c r="M602" s="59" t="e">
        <v>#DIV/0!</v>
      </c>
      <c r="N602" s="55">
        <v>0</v>
      </c>
      <c r="O602" s="55">
        <v>0</v>
      </c>
      <c r="P602" s="55">
        <v>0</v>
      </c>
      <c r="Q602" s="55">
        <v>0</v>
      </c>
      <c r="R602" s="55">
        <v>0</v>
      </c>
      <c r="S602" s="55" t="s">
        <v>64</v>
      </c>
      <c r="T602" s="55" t="s">
        <v>64</v>
      </c>
      <c r="U602" s="55">
        <v>0</v>
      </c>
      <c r="V602" s="55">
        <v>0</v>
      </c>
      <c r="W602" s="55">
        <v>0</v>
      </c>
      <c r="X602" s="55">
        <v>0</v>
      </c>
      <c r="Y602" s="55" t="s">
        <v>64</v>
      </c>
      <c r="Z602" s="55" t="s">
        <v>717</v>
      </c>
      <c r="AA602" s="55">
        <v>0</v>
      </c>
      <c r="AB602" s="55">
        <v>1</v>
      </c>
      <c r="AC602" s="55">
        <v>1</v>
      </c>
      <c r="AD602" s="55" t="s">
        <v>63</v>
      </c>
      <c r="AE602" s="55">
        <v>0</v>
      </c>
      <c r="AF602" s="55">
        <v>0</v>
      </c>
      <c r="AG602" s="55">
        <v>0</v>
      </c>
      <c r="AH602" s="55">
        <v>0</v>
      </c>
      <c r="AI602" s="55">
        <v>0</v>
      </c>
      <c r="AJ602" s="56">
        <v>0</v>
      </c>
      <c r="AK602" s="55">
        <v>0</v>
      </c>
      <c r="AL602" s="55">
        <v>0</v>
      </c>
      <c r="AM602" s="55">
        <v>0</v>
      </c>
      <c r="AN602" s="55">
        <v>0</v>
      </c>
      <c r="AO602" s="55">
        <v>0</v>
      </c>
      <c r="AQ602" s="55" t="s">
        <v>64</v>
      </c>
      <c r="AR602" s="55">
        <v>5</v>
      </c>
      <c r="AS602" s="55">
        <v>0</v>
      </c>
      <c r="AT602" s="55">
        <v>0</v>
      </c>
      <c r="AU602" s="55">
        <v>0</v>
      </c>
      <c r="AV602" s="55">
        <v>0</v>
      </c>
    </row>
    <row r="603" spans="1:48" x14ac:dyDescent="0.25">
      <c r="A603" s="55">
        <v>50644</v>
      </c>
      <c r="B603" s="68" t="str">
        <f>VLOOKUP(C603,'[2]SU List with Assignment Master'!$F$2:$G$128,2,FALSE)</f>
        <v>South 5</v>
      </c>
      <c r="C603" s="55" t="s">
        <v>68</v>
      </c>
      <c r="D603" s="55" t="s">
        <v>67</v>
      </c>
      <c r="E603" s="55" t="s">
        <v>60</v>
      </c>
      <c r="F603" s="55">
        <v>2</v>
      </c>
      <c r="G603" s="55">
        <v>996</v>
      </c>
      <c r="H603" s="55">
        <v>83</v>
      </c>
      <c r="I603" s="55">
        <v>12</v>
      </c>
      <c r="J603" s="56">
        <v>1091</v>
      </c>
      <c r="K603" s="59">
        <v>1079</v>
      </c>
      <c r="L603" s="55">
        <v>545.5</v>
      </c>
      <c r="M603" s="59">
        <v>539.5</v>
      </c>
      <c r="N603" s="55">
        <v>5603</v>
      </c>
      <c r="O603" s="55">
        <v>709.15</v>
      </c>
      <c r="P603" s="55">
        <v>0</v>
      </c>
      <c r="Q603" s="55">
        <v>0</v>
      </c>
      <c r="R603" s="55">
        <v>21.82</v>
      </c>
      <c r="S603" s="55" t="s">
        <v>64</v>
      </c>
      <c r="T603" s="55" t="s">
        <v>63</v>
      </c>
      <c r="U603" s="55">
        <v>730.97</v>
      </c>
      <c r="V603" s="55">
        <v>4872.03</v>
      </c>
      <c r="W603" s="55">
        <v>4872.03</v>
      </c>
      <c r="X603" s="55">
        <v>0</v>
      </c>
      <c r="Y603" s="55" t="s">
        <v>64</v>
      </c>
      <c r="Z603" s="55" t="s">
        <v>718</v>
      </c>
      <c r="AA603" s="55">
        <v>1</v>
      </c>
      <c r="AB603" s="55">
        <v>0</v>
      </c>
      <c r="AC603" s="55">
        <v>1</v>
      </c>
      <c r="AD603" s="55" t="s">
        <v>63</v>
      </c>
      <c r="AE603" s="55">
        <v>3</v>
      </c>
      <c r="AF603" s="55">
        <v>0</v>
      </c>
      <c r="AG603" s="55">
        <v>38</v>
      </c>
      <c r="AH603" s="55">
        <v>0</v>
      </c>
      <c r="AI603" s="55">
        <v>0</v>
      </c>
      <c r="AJ603" s="56">
        <v>0</v>
      </c>
      <c r="AK603" s="55">
        <v>302</v>
      </c>
      <c r="AL603" s="55">
        <v>113.33329999999999</v>
      </c>
      <c r="AM603" s="55">
        <v>340</v>
      </c>
      <c r="AN603" s="55">
        <v>1745</v>
      </c>
      <c r="AO603" s="55">
        <v>1745</v>
      </c>
      <c r="AP603" s="55">
        <v>1500</v>
      </c>
      <c r="AQ603" s="55" t="s">
        <v>64</v>
      </c>
      <c r="AR603" s="55">
        <v>2</v>
      </c>
      <c r="AS603" s="55">
        <v>3</v>
      </c>
      <c r="AT603" s="55">
        <v>100</v>
      </c>
      <c r="AU603" s="55">
        <v>545.5</v>
      </c>
      <c r="AV603" s="55">
        <v>332</v>
      </c>
    </row>
    <row r="604" spans="1:48" x14ac:dyDescent="0.25">
      <c r="A604" s="55">
        <v>50653</v>
      </c>
      <c r="B604" s="68" t="str">
        <f>VLOOKUP(C604,'[2]SU List with Assignment Master'!$F$2:$G$128,2,FALSE)</f>
        <v>South 5</v>
      </c>
      <c r="C604" s="55" t="s">
        <v>68</v>
      </c>
      <c r="D604" s="55" t="s">
        <v>67</v>
      </c>
      <c r="E604" s="55" t="s">
        <v>19</v>
      </c>
      <c r="F604" s="55">
        <v>12</v>
      </c>
      <c r="G604" s="55">
        <v>3300</v>
      </c>
      <c r="H604" s="55">
        <v>1503</v>
      </c>
      <c r="I604" s="55">
        <v>95</v>
      </c>
      <c r="J604" s="56">
        <v>4898</v>
      </c>
      <c r="K604" s="59">
        <v>4803</v>
      </c>
      <c r="L604" s="55">
        <v>408.16669999999999</v>
      </c>
      <c r="M604" s="59">
        <v>400.3</v>
      </c>
      <c r="N604" s="55">
        <v>25103</v>
      </c>
      <c r="O604" s="55">
        <v>3183.7</v>
      </c>
      <c r="P604" s="55">
        <v>0</v>
      </c>
      <c r="Q604" s="55">
        <v>0</v>
      </c>
      <c r="R604" s="55">
        <v>97.96</v>
      </c>
      <c r="S604" s="55" t="s">
        <v>64</v>
      </c>
      <c r="T604" s="55" t="s">
        <v>63</v>
      </c>
      <c r="U604" s="55">
        <v>3281.66</v>
      </c>
      <c r="V604" s="55">
        <v>21821.34</v>
      </c>
      <c r="W604" s="55">
        <v>21821.34</v>
      </c>
      <c r="X604" s="55">
        <v>0</v>
      </c>
      <c r="Y604" s="55" t="s">
        <v>64</v>
      </c>
      <c r="Z604" s="55" t="s">
        <v>719</v>
      </c>
      <c r="AA604" s="55">
        <v>1</v>
      </c>
      <c r="AB604" s="55">
        <v>0</v>
      </c>
      <c r="AC604" s="55">
        <v>1</v>
      </c>
      <c r="AD604" s="55" t="s">
        <v>63</v>
      </c>
      <c r="AE604" s="55">
        <v>11</v>
      </c>
      <c r="AF604" s="55">
        <v>0</v>
      </c>
      <c r="AG604" s="55">
        <v>247</v>
      </c>
      <c r="AH604" s="55">
        <v>0</v>
      </c>
      <c r="AI604" s="55">
        <v>57</v>
      </c>
      <c r="AJ604" s="56">
        <v>57</v>
      </c>
      <c r="AK604" s="55">
        <v>1453</v>
      </c>
      <c r="AL604" s="55">
        <v>159.72730000000001</v>
      </c>
      <c r="AM604" s="55">
        <v>1757</v>
      </c>
      <c r="AN604" s="55">
        <v>9014</v>
      </c>
      <c r="AO604" s="55">
        <v>9014</v>
      </c>
      <c r="AQ604" s="55" t="s">
        <v>64</v>
      </c>
      <c r="AR604" s="55">
        <v>12</v>
      </c>
      <c r="AS604" s="55">
        <v>12</v>
      </c>
      <c r="AT604" s="55">
        <v>100</v>
      </c>
      <c r="AU604" s="55">
        <v>408.16669999999999</v>
      </c>
      <c r="AV604" s="55">
        <v>275</v>
      </c>
    </row>
    <row r="605" spans="1:48" x14ac:dyDescent="0.25">
      <c r="A605" s="55">
        <v>50750</v>
      </c>
      <c r="B605" s="68" t="str">
        <f>VLOOKUP(C605,'[2]SU List with Assignment Master'!$F$2:$G$128,2,FALSE)</f>
        <v>South 5</v>
      </c>
      <c r="C605" s="55" t="s">
        <v>68</v>
      </c>
      <c r="D605" s="55" t="s">
        <v>67</v>
      </c>
      <c r="E605" s="55" t="s">
        <v>22</v>
      </c>
      <c r="F605" s="55">
        <v>9</v>
      </c>
      <c r="G605" s="55">
        <v>1860</v>
      </c>
      <c r="H605" s="55">
        <v>859</v>
      </c>
      <c r="I605" s="55">
        <v>55</v>
      </c>
      <c r="J605" s="56">
        <v>2774</v>
      </c>
      <c r="K605" s="59">
        <v>2719</v>
      </c>
      <c r="L605" s="55">
        <v>308.22219999999999</v>
      </c>
      <c r="M605" s="59">
        <v>302.10000000000002</v>
      </c>
      <c r="N605" s="55">
        <v>14204</v>
      </c>
      <c r="O605" s="55">
        <v>1803.1</v>
      </c>
      <c r="P605" s="55">
        <v>0</v>
      </c>
      <c r="Q605" s="55">
        <v>0</v>
      </c>
      <c r="R605" s="55">
        <v>55.48</v>
      </c>
      <c r="S605" s="55" t="s">
        <v>64</v>
      </c>
      <c r="T605" s="55" t="s">
        <v>63</v>
      </c>
      <c r="U605" s="55">
        <v>1858.58</v>
      </c>
      <c r="V605" s="55">
        <v>12345.42</v>
      </c>
      <c r="W605" s="55">
        <v>12345.42</v>
      </c>
      <c r="X605" s="55">
        <v>0</v>
      </c>
      <c r="Y605" s="55" t="s">
        <v>64</v>
      </c>
      <c r="Z605" s="55" t="s">
        <v>720</v>
      </c>
      <c r="AA605" s="55">
        <v>1</v>
      </c>
      <c r="AB605" s="55">
        <v>0</v>
      </c>
      <c r="AC605" s="55">
        <v>1</v>
      </c>
      <c r="AD605" s="55" t="s">
        <v>63</v>
      </c>
      <c r="AE605" s="55">
        <v>8</v>
      </c>
      <c r="AF605" s="55">
        <v>0</v>
      </c>
      <c r="AG605" s="55">
        <v>107</v>
      </c>
      <c r="AH605" s="55">
        <v>0</v>
      </c>
      <c r="AI605" s="55">
        <v>26</v>
      </c>
      <c r="AJ605" s="56">
        <v>26</v>
      </c>
      <c r="AK605" s="55">
        <v>588</v>
      </c>
      <c r="AL605" s="55">
        <v>90.125</v>
      </c>
      <c r="AM605" s="55">
        <v>721</v>
      </c>
      <c r="AN605" s="55">
        <v>3689</v>
      </c>
      <c r="AO605" s="55">
        <v>3689</v>
      </c>
      <c r="AQ605" s="55" t="s">
        <v>64</v>
      </c>
      <c r="AR605" s="55">
        <v>9</v>
      </c>
      <c r="AS605" s="55">
        <v>9</v>
      </c>
      <c r="AT605" s="55">
        <v>100</v>
      </c>
      <c r="AU605" s="55">
        <v>308.22219999999999</v>
      </c>
      <c r="AV605" s="55">
        <v>206.66669999999999</v>
      </c>
    </row>
    <row r="606" spans="1:48" x14ac:dyDescent="0.25">
      <c r="A606" s="55">
        <v>50752</v>
      </c>
      <c r="B606" s="68" t="str">
        <f>VLOOKUP(C606,'[2]SU List with Assignment Master'!$F$2:$G$128,2,FALSE)</f>
        <v>South 5</v>
      </c>
      <c r="C606" s="55" t="s">
        <v>68</v>
      </c>
      <c r="D606" s="55" t="s">
        <v>67</v>
      </c>
      <c r="E606" s="55" t="s">
        <v>60</v>
      </c>
      <c r="F606" s="55">
        <v>7</v>
      </c>
      <c r="G606" s="55">
        <v>1692</v>
      </c>
      <c r="H606" s="55">
        <v>1317</v>
      </c>
      <c r="I606" s="55">
        <v>50</v>
      </c>
      <c r="J606" s="56">
        <v>3059</v>
      </c>
      <c r="K606" s="59">
        <v>3009</v>
      </c>
      <c r="L606" s="55">
        <v>437</v>
      </c>
      <c r="M606" s="59">
        <v>429.9</v>
      </c>
      <c r="N606" s="55">
        <v>15642</v>
      </c>
      <c r="O606" s="55">
        <v>1988.35</v>
      </c>
      <c r="P606" s="55">
        <v>0</v>
      </c>
      <c r="Q606" s="55">
        <v>0</v>
      </c>
      <c r="R606" s="55">
        <v>61.18</v>
      </c>
      <c r="S606" s="55" t="s">
        <v>64</v>
      </c>
      <c r="T606" s="55" t="s">
        <v>63</v>
      </c>
      <c r="U606" s="55">
        <v>2049.5300000000002</v>
      </c>
      <c r="V606" s="55">
        <v>13592.47</v>
      </c>
      <c r="W606" s="55">
        <v>13592.47</v>
      </c>
      <c r="X606" s="55">
        <v>0</v>
      </c>
      <c r="Y606" s="55" t="s">
        <v>64</v>
      </c>
      <c r="Z606" s="55" t="s">
        <v>721</v>
      </c>
      <c r="AA606" s="55">
        <v>1</v>
      </c>
      <c r="AB606" s="55">
        <v>0</v>
      </c>
      <c r="AC606" s="55">
        <v>1</v>
      </c>
      <c r="AD606" s="55" t="s">
        <v>63</v>
      </c>
      <c r="AE606" s="55">
        <v>6</v>
      </c>
      <c r="AF606" s="55">
        <v>0</v>
      </c>
      <c r="AG606" s="55">
        <v>168</v>
      </c>
      <c r="AH606" s="55">
        <v>0</v>
      </c>
      <c r="AI606" s="55">
        <v>7</v>
      </c>
      <c r="AJ606" s="56">
        <v>7</v>
      </c>
      <c r="AK606" s="55">
        <v>424</v>
      </c>
      <c r="AL606" s="55">
        <v>99.833299999999994</v>
      </c>
      <c r="AM606" s="55">
        <v>599</v>
      </c>
      <c r="AN606" s="55">
        <v>3055</v>
      </c>
      <c r="AO606" s="55">
        <v>3055</v>
      </c>
      <c r="AP606" s="55">
        <v>1600</v>
      </c>
      <c r="AQ606" s="55" t="s">
        <v>64</v>
      </c>
      <c r="AR606" s="55">
        <v>7</v>
      </c>
      <c r="AS606" s="55">
        <v>6</v>
      </c>
      <c r="AT606" s="55">
        <v>100</v>
      </c>
      <c r="AU606" s="55">
        <v>437</v>
      </c>
      <c r="AV606" s="55">
        <v>282</v>
      </c>
    </row>
    <row r="607" spans="1:48" x14ac:dyDescent="0.25">
      <c r="A607" s="55">
        <v>53204</v>
      </c>
      <c r="B607" s="68" t="str">
        <f>VLOOKUP(C607,'[2]SU List with Assignment Master'!$F$2:$G$128,2,FALSE)</f>
        <v>South 5</v>
      </c>
      <c r="C607" s="55" t="s">
        <v>68</v>
      </c>
      <c r="D607" s="55" t="s">
        <v>67</v>
      </c>
      <c r="E607" s="55" t="s">
        <v>60</v>
      </c>
      <c r="F607" s="55">
        <v>8</v>
      </c>
      <c r="G607" s="55">
        <v>1380</v>
      </c>
      <c r="H607" s="55">
        <v>293</v>
      </c>
      <c r="I607" s="55">
        <v>0</v>
      </c>
      <c r="J607" s="56">
        <v>1673</v>
      </c>
      <c r="K607" s="59">
        <v>1673</v>
      </c>
      <c r="L607" s="55">
        <v>209.125</v>
      </c>
      <c r="M607" s="59">
        <v>209.1</v>
      </c>
      <c r="N607" s="55">
        <v>8518</v>
      </c>
      <c r="O607" s="55">
        <v>1087.45</v>
      </c>
      <c r="P607" s="55">
        <v>0</v>
      </c>
      <c r="Q607" s="55">
        <v>0</v>
      </c>
      <c r="R607" s="55">
        <v>33.46</v>
      </c>
      <c r="S607" s="55" t="s">
        <v>64</v>
      </c>
      <c r="T607" s="55" t="s">
        <v>63</v>
      </c>
      <c r="U607" s="55">
        <v>1120.9100000000001</v>
      </c>
      <c r="V607" s="55">
        <v>7397.09</v>
      </c>
      <c r="W607" s="55">
        <v>7397.09</v>
      </c>
      <c r="X607" s="55">
        <v>0</v>
      </c>
      <c r="Y607" s="55" t="s">
        <v>64</v>
      </c>
      <c r="Z607" s="55" t="s">
        <v>722</v>
      </c>
      <c r="AA607" s="55">
        <v>1</v>
      </c>
      <c r="AB607" s="55">
        <v>0</v>
      </c>
      <c r="AC607" s="55">
        <v>1</v>
      </c>
      <c r="AD607" s="55" t="s">
        <v>63</v>
      </c>
      <c r="AE607" s="55">
        <v>1</v>
      </c>
      <c r="AF607" s="55">
        <v>0</v>
      </c>
      <c r="AG607" s="55">
        <v>0</v>
      </c>
      <c r="AH607" s="55">
        <v>0</v>
      </c>
      <c r="AI607" s="55">
        <v>0</v>
      </c>
      <c r="AJ607" s="56">
        <v>0</v>
      </c>
      <c r="AK607" s="55">
        <v>4</v>
      </c>
      <c r="AL607" s="55">
        <v>4</v>
      </c>
      <c r="AM607" s="55">
        <v>4</v>
      </c>
      <c r="AN607" s="55">
        <v>22</v>
      </c>
      <c r="AO607" s="55">
        <v>22</v>
      </c>
      <c r="AQ607" s="55" t="s">
        <v>64</v>
      </c>
      <c r="AR607" s="55">
        <v>13</v>
      </c>
      <c r="AS607" s="55">
        <v>8</v>
      </c>
      <c r="AT607" s="55">
        <v>61.53846153846154</v>
      </c>
      <c r="AU607" s="55">
        <v>128.69229999999999</v>
      </c>
      <c r="AV607" s="55">
        <v>172.5</v>
      </c>
    </row>
    <row r="608" spans="1:48" x14ac:dyDescent="0.25">
      <c r="A608" s="55">
        <v>54302</v>
      </c>
      <c r="B608" s="68" t="str">
        <f>VLOOKUP(C608,'[2]SU List with Assignment Master'!$F$2:$G$128,2,FALSE)</f>
        <v>South 5</v>
      </c>
      <c r="C608" s="55" t="s">
        <v>68</v>
      </c>
      <c r="D608" s="55" t="s">
        <v>67</v>
      </c>
      <c r="E608" s="55" t="s">
        <v>60</v>
      </c>
      <c r="F608" s="55">
        <v>8</v>
      </c>
      <c r="G608" s="55">
        <v>2904</v>
      </c>
      <c r="H608" s="55">
        <v>1238</v>
      </c>
      <c r="I608" s="55">
        <v>94</v>
      </c>
      <c r="J608" s="56">
        <v>4236</v>
      </c>
      <c r="K608" s="59">
        <v>4142</v>
      </c>
      <c r="L608" s="55">
        <v>529.5</v>
      </c>
      <c r="M608" s="59">
        <v>517.79999999999995</v>
      </c>
      <c r="N608" s="55">
        <v>21673</v>
      </c>
      <c r="O608" s="55">
        <v>2753.4</v>
      </c>
      <c r="P608" s="55">
        <v>0</v>
      </c>
      <c r="Q608" s="55">
        <v>0</v>
      </c>
      <c r="R608" s="55">
        <v>84.72</v>
      </c>
      <c r="S608" s="55" t="s">
        <v>64</v>
      </c>
      <c r="T608" s="55" t="s">
        <v>63</v>
      </c>
      <c r="U608" s="55">
        <v>2838.12</v>
      </c>
      <c r="V608" s="55">
        <v>18834.88</v>
      </c>
      <c r="W608" s="55">
        <v>18834.88</v>
      </c>
      <c r="X608" s="55">
        <v>0</v>
      </c>
      <c r="Y608" s="55" t="s">
        <v>64</v>
      </c>
      <c r="Z608" s="55" t="s">
        <v>723</v>
      </c>
      <c r="AA608" s="55">
        <v>1</v>
      </c>
      <c r="AB608" s="55">
        <v>0</v>
      </c>
      <c r="AC608" s="55">
        <v>1</v>
      </c>
      <c r="AD608" s="55" t="s">
        <v>63</v>
      </c>
      <c r="AE608" s="55">
        <v>7</v>
      </c>
      <c r="AF608" s="55">
        <v>0</v>
      </c>
      <c r="AG608" s="55">
        <v>43</v>
      </c>
      <c r="AH608" s="55">
        <v>0</v>
      </c>
      <c r="AI608" s="55">
        <v>5</v>
      </c>
      <c r="AJ608" s="56">
        <v>5</v>
      </c>
      <c r="AK608" s="55">
        <v>1076</v>
      </c>
      <c r="AL608" s="55">
        <v>160.57140000000001</v>
      </c>
      <c r="AM608" s="55">
        <v>1124</v>
      </c>
      <c r="AN608" s="55">
        <v>5746</v>
      </c>
      <c r="AO608" s="55">
        <v>5746</v>
      </c>
      <c r="AQ608" s="55" t="s">
        <v>64</v>
      </c>
      <c r="AR608" s="55">
        <v>8</v>
      </c>
      <c r="AS608" s="55">
        <v>8</v>
      </c>
      <c r="AT608" s="55">
        <v>100</v>
      </c>
      <c r="AU608" s="55">
        <v>529.5</v>
      </c>
      <c r="AV608" s="55">
        <v>363</v>
      </c>
    </row>
    <row r="609" spans="1:48" x14ac:dyDescent="0.25">
      <c r="A609" s="55">
        <v>90474</v>
      </c>
      <c r="B609" s="68" t="str">
        <f>VLOOKUP(C609,'[2]SU List with Assignment Master'!$F$2:$G$128,2,FALSE)</f>
        <v>South 5</v>
      </c>
      <c r="C609" s="55" t="s">
        <v>68</v>
      </c>
      <c r="D609" s="55" t="s">
        <v>67</v>
      </c>
      <c r="E609" s="55" t="s">
        <v>202</v>
      </c>
      <c r="F609" s="55">
        <v>0</v>
      </c>
      <c r="G609" s="55">
        <v>0</v>
      </c>
      <c r="H609" s="55">
        <v>0</v>
      </c>
      <c r="I609" s="55">
        <v>0</v>
      </c>
      <c r="J609" s="56">
        <v>0</v>
      </c>
      <c r="K609" s="59">
        <v>0</v>
      </c>
      <c r="L609" s="55">
        <v>0</v>
      </c>
      <c r="M609" s="59" t="e">
        <v>#DIV/0!</v>
      </c>
      <c r="N609" s="55">
        <v>0</v>
      </c>
      <c r="O609" s="55">
        <v>0</v>
      </c>
      <c r="P609" s="55">
        <v>0</v>
      </c>
      <c r="Q609" s="55">
        <v>0</v>
      </c>
      <c r="R609" s="55">
        <v>0</v>
      </c>
      <c r="S609" s="55" t="s">
        <v>63</v>
      </c>
      <c r="T609" s="55" t="s">
        <v>64</v>
      </c>
      <c r="U609" s="55">
        <v>0</v>
      </c>
      <c r="V609" s="55">
        <v>0</v>
      </c>
      <c r="W609" s="55">
        <v>0</v>
      </c>
      <c r="X609" s="55">
        <v>0</v>
      </c>
      <c r="Y609" s="55" t="s">
        <v>64</v>
      </c>
      <c r="Z609" s="55" t="s">
        <v>720</v>
      </c>
      <c r="AA609" s="55">
        <v>0</v>
      </c>
      <c r="AB609" s="55">
        <v>1</v>
      </c>
      <c r="AC609" s="55">
        <v>1</v>
      </c>
      <c r="AD609" s="55" t="s">
        <v>63</v>
      </c>
      <c r="AE609" s="55">
        <v>0</v>
      </c>
      <c r="AF609" s="55">
        <v>0</v>
      </c>
      <c r="AG609" s="55">
        <v>0</v>
      </c>
      <c r="AH609" s="55">
        <v>0</v>
      </c>
      <c r="AI609" s="55">
        <v>0</v>
      </c>
      <c r="AJ609" s="56">
        <v>0</v>
      </c>
      <c r="AK609" s="55">
        <v>0</v>
      </c>
      <c r="AL609" s="55">
        <v>0</v>
      </c>
      <c r="AM609" s="55">
        <v>0</v>
      </c>
      <c r="AN609" s="55">
        <v>0</v>
      </c>
      <c r="AO609" s="55">
        <v>0</v>
      </c>
      <c r="AQ609" s="55" t="s">
        <v>64</v>
      </c>
      <c r="AR609" s="55">
        <v>0</v>
      </c>
      <c r="AS609" s="55">
        <v>0</v>
      </c>
      <c r="AT609" s="55">
        <v>0</v>
      </c>
      <c r="AU609" s="55">
        <v>0</v>
      </c>
      <c r="AV609" s="55">
        <v>0</v>
      </c>
    </row>
    <row r="610" spans="1:48" x14ac:dyDescent="0.25">
      <c r="A610" s="55">
        <v>40053</v>
      </c>
      <c r="B610" s="68" t="str">
        <f>VLOOKUP(C610,'[2]SU List with Assignment Master'!$F$2:$G$128,2,FALSE)</f>
        <v>South 5</v>
      </c>
      <c r="C610" s="55" t="s">
        <v>66</v>
      </c>
      <c r="D610" s="55" t="s">
        <v>65</v>
      </c>
      <c r="E610" s="55" t="s">
        <v>60</v>
      </c>
      <c r="F610" s="55">
        <v>2</v>
      </c>
      <c r="G610" s="55">
        <v>672</v>
      </c>
      <c r="H610" s="55">
        <v>102</v>
      </c>
      <c r="I610" s="55">
        <v>1</v>
      </c>
      <c r="J610" s="56">
        <v>775</v>
      </c>
      <c r="K610" s="59">
        <v>774</v>
      </c>
      <c r="L610" s="55">
        <v>387.5</v>
      </c>
      <c r="M610" s="59">
        <v>387</v>
      </c>
      <c r="N610" s="55">
        <v>3947</v>
      </c>
      <c r="O610" s="55">
        <v>503.75</v>
      </c>
      <c r="P610" s="55">
        <v>0</v>
      </c>
      <c r="Q610" s="55">
        <v>0</v>
      </c>
      <c r="R610" s="55">
        <v>0</v>
      </c>
      <c r="S610" s="55" t="s">
        <v>64</v>
      </c>
      <c r="T610" s="55" t="s">
        <v>64</v>
      </c>
      <c r="U610" s="55">
        <v>503.75</v>
      </c>
      <c r="V610" s="55">
        <v>3443.25</v>
      </c>
      <c r="W610" s="55">
        <v>3443.25</v>
      </c>
      <c r="X610" s="55">
        <v>0</v>
      </c>
      <c r="Y610" s="55" t="s">
        <v>64</v>
      </c>
      <c r="Z610" s="55" t="s">
        <v>724</v>
      </c>
      <c r="AA610" s="55">
        <v>1</v>
      </c>
      <c r="AB610" s="55">
        <v>0</v>
      </c>
      <c r="AC610" s="55">
        <v>1</v>
      </c>
      <c r="AD610" s="55" t="s">
        <v>63</v>
      </c>
      <c r="AE610" s="55">
        <v>2</v>
      </c>
      <c r="AF610" s="55">
        <v>0</v>
      </c>
      <c r="AG610" s="55">
        <v>6</v>
      </c>
      <c r="AH610" s="55">
        <v>0</v>
      </c>
      <c r="AI610" s="55">
        <v>1</v>
      </c>
      <c r="AJ610" s="56">
        <v>1</v>
      </c>
      <c r="AK610" s="55">
        <v>168</v>
      </c>
      <c r="AL610" s="55">
        <v>87.5</v>
      </c>
      <c r="AM610" s="55">
        <v>175</v>
      </c>
      <c r="AN610" s="55">
        <v>889</v>
      </c>
      <c r="AO610" s="55">
        <v>889</v>
      </c>
      <c r="AP610" s="55">
        <v>0</v>
      </c>
      <c r="AQ610" s="55" t="s">
        <v>64</v>
      </c>
      <c r="AR610" s="55">
        <v>2</v>
      </c>
      <c r="AS610" s="55">
        <v>2</v>
      </c>
      <c r="AT610" s="55">
        <v>100</v>
      </c>
      <c r="AU610" s="55">
        <v>387.5</v>
      </c>
      <c r="AV610" s="55">
        <v>336</v>
      </c>
    </row>
    <row r="611" spans="1:48" x14ac:dyDescent="0.25">
      <c r="A611" s="55">
        <v>40203</v>
      </c>
      <c r="B611" s="68" t="str">
        <f>VLOOKUP(C611,'[2]SU List with Assignment Master'!$F$2:$G$128,2,FALSE)</f>
        <v>South 5</v>
      </c>
      <c r="C611" s="55" t="s">
        <v>66</v>
      </c>
      <c r="D611" s="55" t="s">
        <v>65</v>
      </c>
      <c r="E611" s="55" t="s">
        <v>60</v>
      </c>
      <c r="F611" s="55">
        <v>7</v>
      </c>
      <c r="G611" s="55">
        <v>744</v>
      </c>
      <c r="H611" s="55">
        <v>29</v>
      </c>
      <c r="I611" s="55">
        <v>3</v>
      </c>
      <c r="J611" s="56">
        <v>776</v>
      </c>
      <c r="K611" s="59">
        <v>773</v>
      </c>
      <c r="L611" s="55">
        <v>110.8571</v>
      </c>
      <c r="M611" s="59">
        <v>110.4</v>
      </c>
      <c r="N611" s="55">
        <v>3986</v>
      </c>
      <c r="O611" s="55">
        <v>504.4</v>
      </c>
      <c r="P611" s="55">
        <v>0</v>
      </c>
      <c r="Q611" s="55">
        <v>0</v>
      </c>
      <c r="R611" s="55">
        <v>0</v>
      </c>
      <c r="S611" s="55" t="s">
        <v>64</v>
      </c>
      <c r="T611" s="55" t="s">
        <v>64</v>
      </c>
      <c r="U611" s="55">
        <v>504.4</v>
      </c>
      <c r="V611" s="55">
        <v>3481.6</v>
      </c>
      <c r="W611" s="55">
        <v>3481.6</v>
      </c>
      <c r="X611" s="55">
        <v>0</v>
      </c>
      <c r="Y611" s="55" t="s">
        <v>64</v>
      </c>
      <c r="Z611" s="55" t="s">
        <v>725</v>
      </c>
      <c r="AA611" s="55">
        <v>1</v>
      </c>
      <c r="AB611" s="55">
        <v>0</v>
      </c>
      <c r="AC611" s="55">
        <v>1</v>
      </c>
      <c r="AD611" s="55" t="s">
        <v>63</v>
      </c>
      <c r="AE611" s="55">
        <v>2</v>
      </c>
      <c r="AF611" s="55">
        <v>0</v>
      </c>
      <c r="AG611" s="55">
        <v>14</v>
      </c>
      <c r="AH611" s="55">
        <v>0</v>
      </c>
      <c r="AI611" s="55">
        <v>3</v>
      </c>
      <c r="AJ611" s="56">
        <v>3</v>
      </c>
      <c r="AK611" s="55">
        <v>84</v>
      </c>
      <c r="AL611" s="55">
        <v>50.5</v>
      </c>
      <c r="AM611" s="55">
        <v>101</v>
      </c>
      <c r="AN611" s="55">
        <v>515</v>
      </c>
      <c r="AO611" s="55">
        <v>515</v>
      </c>
      <c r="AQ611" s="55" t="s">
        <v>64</v>
      </c>
      <c r="AR611" s="55">
        <v>7</v>
      </c>
      <c r="AS611" s="55">
        <v>7</v>
      </c>
      <c r="AT611" s="55">
        <v>100</v>
      </c>
      <c r="AU611" s="55">
        <v>110.8571</v>
      </c>
      <c r="AV611" s="55">
        <v>106.28570000000001</v>
      </c>
    </row>
    <row r="612" spans="1:48" x14ac:dyDescent="0.25">
      <c r="A612" s="55">
        <v>40298</v>
      </c>
      <c r="B612" s="68" t="str">
        <f>VLOOKUP(C612,'[2]SU List with Assignment Master'!$F$2:$G$128,2,FALSE)</f>
        <v>South 5</v>
      </c>
      <c r="C612" s="55" t="s">
        <v>66</v>
      </c>
      <c r="D612" s="55" t="s">
        <v>65</v>
      </c>
      <c r="E612" s="55" t="s">
        <v>60</v>
      </c>
      <c r="F612" s="55">
        <v>8</v>
      </c>
      <c r="G612" s="55">
        <v>1716</v>
      </c>
      <c r="H612" s="55">
        <v>2</v>
      </c>
      <c r="I612" s="55">
        <v>1</v>
      </c>
      <c r="J612" s="56">
        <v>1719</v>
      </c>
      <c r="K612" s="59">
        <v>1718</v>
      </c>
      <c r="L612" s="55">
        <v>214.875</v>
      </c>
      <c r="M612" s="59">
        <v>214.8</v>
      </c>
      <c r="N612" s="55">
        <v>8829</v>
      </c>
      <c r="O612" s="55">
        <v>1117.3499999999999</v>
      </c>
      <c r="P612" s="55">
        <v>0</v>
      </c>
      <c r="Q612" s="55">
        <v>0</v>
      </c>
      <c r="R612" s="55">
        <v>0</v>
      </c>
      <c r="S612" s="55" t="s">
        <v>64</v>
      </c>
      <c r="T612" s="55" t="s">
        <v>64</v>
      </c>
      <c r="U612" s="55">
        <v>1117.3499999999999</v>
      </c>
      <c r="V612" s="55">
        <v>7711.65</v>
      </c>
      <c r="W612" s="55">
        <v>7711.65</v>
      </c>
      <c r="X612" s="55">
        <v>0</v>
      </c>
      <c r="Y612" s="55" t="s">
        <v>64</v>
      </c>
      <c r="Z612" s="55" t="s">
        <v>724</v>
      </c>
      <c r="AA612" s="55">
        <v>1</v>
      </c>
      <c r="AB612" s="55">
        <v>0</v>
      </c>
      <c r="AC612" s="55">
        <v>1</v>
      </c>
      <c r="AD612" s="55" t="s">
        <v>63</v>
      </c>
      <c r="AE612" s="55">
        <v>8</v>
      </c>
      <c r="AF612" s="55">
        <v>0</v>
      </c>
      <c r="AG612" s="55">
        <v>50</v>
      </c>
      <c r="AH612" s="55">
        <v>0</v>
      </c>
      <c r="AI612" s="55">
        <v>1</v>
      </c>
      <c r="AJ612" s="56">
        <v>1</v>
      </c>
      <c r="AK612" s="55">
        <v>278</v>
      </c>
      <c r="AL612" s="55">
        <v>41.125</v>
      </c>
      <c r="AM612" s="55">
        <v>329</v>
      </c>
      <c r="AN612" s="55">
        <v>1687</v>
      </c>
      <c r="AO612" s="55">
        <v>1687</v>
      </c>
      <c r="AQ612" s="55" t="s">
        <v>64</v>
      </c>
      <c r="AR612" s="55">
        <v>10</v>
      </c>
      <c r="AS612" s="55">
        <v>6</v>
      </c>
      <c r="AT612" s="55">
        <v>80</v>
      </c>
      <c r="AU612" s="55">
        <v>171.9</v>
      </c>
      <c r="AV612" s="55">
        <v>286</v>
      </c>
    </row>
    <row r="613" spans="1:48" x14ac:dyDescent="0.25">
      <c r="A613" s="55">
        <v>41423</v>
      </c>
      <c r="B613" s="68" t="str">
        <f>VLOOKUP(C613,'[2]SU List with Assignment Master'!$F$2:$G$128,2,FALSE)</f>
        <v>South 5</v>
      </c>
      <c r="C613" s="55" t="s">
        <v>66</v>
      </c>
      <c r="D613" s="55" t="s">
        <v>65</v>
      </c>
      <c r="E613" s="55" t="s">
        <v>24</v>
      </c>
      <c r="F613" s="55">
        <v>0</v>
      </c>
      <c r="G613" s="55">
        <v>0</v>
      </c>
      <c r="H613" s="55">
        <v>0</v>
      </c>
      <c r="I613" s="55">
        <v>0</v>
      </c>
      <c r="J613" s="56">
        <v>0</v>
      </c>
      <c r="K613" s="59">
        <v>0</v>
      </c>
      <c r="L613" s="55">
        <v>0</v>
      </c>
      <c r="M613" s="59" t="e">
        <v>#DIV/0!</v>
      </c>
      <c r="N613" s="55">
        <v>0</v>
      </c>
      <c r="O613" s="55">
        <v>0</v>
      </c>
      <c r="P613" s="55">
        <v>0</v>
      </c>
      <c r="Q613" s="55">
        <v>0</v>
      </c>
      <c r="R613" s="55">
        <v>0</v>
      </c>
      <c r="S613" s="55" t="s">
        <v>64</v>
      </c>
      <c r="T613" s="55" t="s">
        <v>64</v>
      </c>
      <c r="U613" s="55">
        <v>0</v>
      </c>
      <c r="V613" s="55">
        <v>0</v>
      </c>
      <c r="W613" s="55">
        <v>0</v>
      </c>
      <c r="X613" s="55">
        <v>0</v>
      </c>
      <c r="Y613" s="55" t="s">
        <v>64</v>
      </c>
      <c r="Z613" s="55" t="s">
        <v>726</v>
      </c>
      <c r="AA613" s="55">
        <v>0</v>
      </c>
      <c r="AB613" s="55">
        <v>1</v>
      </c>
      <c r="AC613" s="55">
        <v>1</v>
      </c>
      <c r="AD613" s="55" t="s">
        <v>63</v>
      </c>
      <c r="AE613" s="55">
        <v>0</v>
      </c>
      <c r="AF613" s="55">
        <v>0</v>
      </c>
      <c r="AG613" s="55">
        <v>0</v>
      </c>
      <c r="AH613" s="55">
        <v>0</v>
      </c>
      <c r="AI613" s="55">
        <v>0</v>
      </c>
      <c r="AJ613" s="56">
        <v>0</v>
      </c>
      <c r="AK613" s="55">
        <v>0</v>
      </c>
      <c r="AL613" s="55">
        <v>0</v>
      </c>
      <c r="AM613" s="55">
        <v>0</v>
      </c>
      <c r="AN613" s="55">
        <v>0</v>
      </c>
      <c r="AO613" s="55">
        <v>0</v>
      </c>
      <c r="AQ613" s="55" t="s">
        <v>64</v>
      </c>
      <c r="AR613" s="55">
        <v>3</v>
      </c>
      <c r="AS613" s="55">
        <v>0</v>
      </c>
      <c r="AT613" s="55">
        <v>0</v>
      </c>
      <c r="AU613" s="55">
        <v>0</v>
      </c>
      <c r="AV613" s="55">
        <v>0</v>
      </c>
    </row>
    <row r="614" spans="1:48" x14ac:dyDescent="0.25">
      <c r="A614" s="55">
        <v>44201</v>
      </c>
      <c r="B614" s="68" t="str">
        <f>VLOOKUP(C614,'[2]SU List with Assignment Master'!$F$2:$G$128,2,FALSE)</f>
        <v>South 5</v>
      </c>
      <c r="C614" s="55" t="s">
        <v>66</v>
      </c>
      <c r="D614" s="55" t="s">
        <v>65</v>
      </c>
      <c r="E614" s="55" t="s">
        <v>21</v>
      </c>
      <c r="F614" s="55">
        <v>0</v>
      </c>
      <c r="G614" s="55">
        <v>0</v>
      </c>
      <c r="H614" s="55">
        <v>0</v>
      </c>
      <c r="I614" s="55">
        <v>0</v>
      </c>
      <c r="J614" s="56">
        <v>0</v>
      </c>
      <c r="K614" s="59">
        <v>0</v>
      </c>
      <c r="L614" s="55">
        <v>0</v>
      </c>
      <c r="M614" s="59" t="e">
        <v>#DIV/0!</v>
      </c>
      <c r="N614" s="55">
        <v>0</v>
      </c>
      <c r="O614" s="55">
        <v>0</v>
      </c>
      <c r="P614" s="55">
        <v>0</v>
      </c>
      <c r="Q614" s="55">
        <v>0</v>
      </c>
      <c r="R614" s="55">
        <v>0</v>
      </c>
      <c r="S614" s="55" t="s">
        <v>64</v>
      </c>
      <c r="T614" s="55" t="s">
        <v>64</v>
      </c>
      <c r="U614" s="55">
        <v>0</v>
      </c>
      <c r="V614" s="55">
        <v>0</v>
      </c>
      <c r="W614" s="55">
        <v>0</v>
      </c>
      <c r="X614" s="55">
        <v>0</v>
      </c>
      <c r="Y614" s="55" t="s">
        <v>64</v>
      </c>
      <c r="Z614" s="55" t="s">
        <v>727</v>
      </c>
      <c r="AA614" s="55">
        <v>0</v>
      </c>
      <c r="AB614" s="55">
        <v>1</v>
      </c>
      <c r="AC614" s="55">
        <v>1</v>
      </c>
      <c r="AD614" s="55" t="s">
        <v>63</v>
      </c>
      <c r="AE614" s="55">
        <v>0</v>
      </c>
      <c r="AF614" s="55">
        <v>0</v>
      </c>
      <c r="AG614" s="55">
        <v>0</v>
      </c>
      <c r="AH614" s="55">
        <v>0</v>
      </c>
      <c r="AI614" s="55">
        <v>0</v>
      </c>
      <c r="AJ614" s="56">
        <v>0</v>
      </c>
      <c r="AK614" s="55">
        <v>0</v>
      </c>
      <c r="AL614" s="55">
        <v>0</v>
      </c>
      <c r="AM614" s="55">
        <v>0</v>
      </c>
      <c r="AN614" s="55">
        <v>0</v>
      </c>
      <c r="AO614" s="55">
        <v>0</v>
      </c>
      <c r="AQ614" s="55" t="s">
        <v>64</v>
      </c>
      <c r="AR614" s="55">
        <v>4</v>
      </c>
      <c r="AS614" s="55">
        <v>0</v>
      </c>
      <c r="AT614" s="55">
        <v>0</v>
      </c>
      <c r="AU614" s="55">
        <v>0</v>
      </c>
      <c r="AV614" s="55">
        <v>0</v>
      </c>
    </row>
    <row r="615" spans="1:48" x14ac:dyDescent="0.25">
      <c r="A615" s="55">
        <v>50657</v>
      </c>
      <c r="B615" s="68" t="str">
        <f>VLOOKUP(C615,'[2]SU List with Assignment Master'!$F$2:$G$128,2,FALSE)</f>
        <v>South 5</v>
      </c>
      <c r="C615" s="55" t="s">
        <v>66</v>
      </c>
      <c r="D615" s="55" t="s">
        <v>65</v>
      </c>
      <c r="E615" s="55" t="s">
        <v>60</v>
      </c>
      <c r="F615" s="55">
        <v>13</v>
      </c>
      <c r="G615" s="55">
        <v>1980</v>
      </c>
      <c r="H615" s="55">
        <v>451</v>
      </c>
      <c r="I615" s="55">
        <v>6</v>
      </c>
      <c r="J615" s="56">
        <v>2437</v>
      </c>
      <c r="K615" s="59">
        <v>2431</v>
      </c>
      <c r="L615" s="55">
        <v>187.4615</v>
      </c>
      <c r="M615" s="59">
        <v>187</v>
      </c>
      <c r="N615" s="55">
        <v>12502</v>
      </c>
      <c r="O615" s="55">
        <v>1584.05</v>
      </c>
      <c r="P615" s="55">
        <v>0</v>
      </c>
      <c r="Q615" s="55">
        <v>0</v>
      </c>
      <c r="R615" s="55">
        <v>0</v>
      </c>
      <c r="S615" s="55" t="s">
        <v>64</v>
      </c>
      <c r="T615" s="55" t="s">
        <v>64</v>
      </c>
      <c r="U615" s="55">
        <v>1584.05</v>
      </c>
      <c r="V615" s="55">
        <v>10917.95</v>
      </c>
      <c r="W615" s="55">
        <v>10917.95</v>
      </c>
      <c r="X615" s="55">
        <v>0</v>
      </c>
      <c r="Y615" s="55" t="s">
        <v>64</v>
      </c>
      <c r="Z615" s="55" t="s">
        <v>728</v>
      </c>
      <c r="AA615" s="55">
        <v>1</v>
      </c>
      <c r="AB615" s="55">
        <v>0</v>
      </c>
      <c r="AC615" s="55">
        <v>1</v>
      </c>
      <c r="AD615" s="55" t="s">
        <v>63</v>
      </c>
      <c r="AE615" s="55">
        <v>6</v>
      </c>
      <c r="AF615" s="55">
        <v>0</v>
      </c>
      <c r="AG615" s="55">
        <v>66</v>
      </c>
      <c r="AH615" s="55">
        <v>0</v>
      </c>
      <c r="AI615" s="55">
        <v>6</v>
      </c>
      <c r="AJ615" s="56">
        <v>6</v>
      </c>
      <c r="AK615" s="55">
        <v>99</v>
      </c>
      <c r="AL615" s="55">
        <v>28.5</v>
      </c>
      <c r="AM615" s="55">
        <v>171</v>
      </c>
      <c r="AN615" s="55">
        <v>872</v>
      </c>
      <c r="AO615" s="55">
        <v>872</v>
      </c>
      <c r="AQ615" s="55" t="s">
        <v>64</v>
      </c>
      <c r="AR615" s="55">
        <v>13</v>
      </c>
      <c r="AS615" s="55">
        <v>10</v>
      </c>
      <c r="AT615" s="55">
        <v>100</v>
      </c>
      <c r="AU615" s="55">
        <v>187.4615</v>
      </c>
      <c r="AV615" s="55">
        <v>198</v>
      </c>
    </row>
    <row r="616" spans="1:48" x14ac:dyDescent="0.25">
      <c r="A616" s="55">
        <v>90404</v>
      </c>
      <c r="B616" s="68" t="str">
        <f>VLOOKUP(C616,'[2]SU List with Assignment Master'!$F$2:$G$128,2,FALSE)</f>
        <v>South 5</v>
      </c>
      <c r="C616" s="55" t="s">
        <v>66</v>
      </c>
      <c r="D616" s="55" t="s">
        <v>65</v>
      </c>
      <c r="E616" s="55" t="s">
        <v>202</v>
      </c>
      <c r="F616" s="55">
        <v>0</v>
      </c>
      <c r="G616" s="55">
        <v>0</v>
      </c>
      <c r="H616" s="55">
        <v>0</v>
      </c>
      <c r="I616" s="55">
        <v>0</v>
      </c>
      <c r="J616" s="56">
        <v>0</v>
      </c>
      <c r="K616" s="59">
        <v>0</v>
      </c>
      <c r="L616" s="55">
        <v>0</v>
      </c>
      <c r="M616" s="59" t="e">
        <v>#DIV/0!</v>
      </c>
      <c r="N616" s="55">
        <v>0</v>
      </c>
      <c r="O616" s="55">
        <v>0</v>
      </c>
      <c r="P616" s="55">
        <v>0</v>
      </c>
      <c r="Q616" s="55">
        <v>0</v>
      </c>
      <c r="R616" s="55">
        <v>0</v>
      </c>
      <c r="S616" s="55" t="s">
        <v>63</v>
      </c>
      <c r="T616" s="55" t="s">
        <v>64</v>
      </c>
      <c r="U616" s="55">
        <v>0</v>
      </c>
      <c r="V616" s="55">
        <v>0</v>
      </c>
      <c r="W616" s="55">
        <v>0</v>
      </c>
      <c r="X616" s="55">
        <v>0</v>
      </c>
      <c r="Y616" s="55" t="s">
        <v>64</v>
      </c>
      <c r="Z616" s="55" t="s">
        <v>725</v>
      </c>
      <c r="AA616" s="55">
        <v>0</v>
      </c>
      <c r="AB616" s="55">
        <v>1</v>
      </c>
      <c r="AC616" s="55">
        <v>1</v>
      </c>
      <c r="AD616" s="55" t="s">
        <v>63</v>
      </c>
      <c r="AE616" s="55">
        <v>0</v>
      </c>
      <c r="AF616" s="55">
        <v>0</v>
      </c>
      <c r="AG616" s="55">
        <v>0</v>
      </c>
      <c r="AH616" s="55">
        <v>0</v>
      </c>
      <c r="AI616" s="55">
        <v>0</v>
      </c>
      <c r="AJ616" s="56">
        <v>0</v>
      </c>
      <c r="AK616" s="55">
        <v>0</v>
      </c>
      <c r="AL616" s="55">
        <v>0</v>
      </c>
      <c r="AM616" s="55">
        <v>0</v>
      </c>
      <c r="AN616" s="55">
        <v>0</v>
      </c>
      <c r="AO616" s="55">
        <v>0</v>
      </c>
      <c r="AQ616" s="55" t="s">
        <v>64</v>
      </c>
      <c r="AR616" s="55">
        <v>1</v>
      </c>
      <c r="AS616" s="55">
        <v>0</v>
      </c>
      <c r="AT616" s="55">
        <v>0</v>
      </c>
      <c r="AU616" s="55">
        <v>0</v>
      </c>
      <c r="AV616" s="55">
        <v>0</v>
      </c>
    </row>
    <row r="617" spans="1:48" x14ac:dyDescent="0.25">
      <c r="F617" s="55">
        <v>3444</v>
      </c>
      <c r="G617" s="55">
        <v>835872</v>
      </c>
      <c r="H617" s="55">
        <v>403642</v>
      </c>
      <c r="I617" s="55">
        <v>13402</v>
      </c>
      <c r="J617" s="56">
        <v>1252916</v>
      </c>
      <c r="K617" s="59">
        <v>1239514</v>
      </c>
      <c r="L617" s="55">
        <v>363.79674796747969</v>
      </c>
      <c r="M617" s="59">
        <v>359.9</v>
      </c>
      <c r="N617" s="55">
        <v>6401852</v>
      </c>
      <c r="O617" s="55">
        <v>814395.39999999967</v>
      </c>
      <c r="P617" s="55">
        <v>0</v>
      </c>
      <c r="Q617" s="55">
        <v>0</v>
      </c>
      <c r="R617" s="55">
        <v>4255.1000000000004</v>
      </c>
      <c r="S617" s="55">
        <v>0</v>
      </c>
      <c r="T617" s="55">
        <v>0</v>
      </c>
      <c r="U617" s="55">
        <v>818650.5</v>
      </c>
      <c r="V617" s="55">
        <v>5583201.5</v>
      </c>
      <c r="W617" s="55">
        <v>5586437.8399999933</v>
      </c>
      <c r="X617" s="55">
        <v>-3236.3400000000011</v>
      </c>
      <c r="Y617" s="55" t="s">
        <v>64</v>
      </c>
      <c r="AA617" s="55">
        <v>525</v>
      </c>
      <c r="AB617" s="55">
        <v>86</v>
      </c>
      <c r="AC617" s="55">
        <v>611</v>
      </c>
      <c r="AD617" s="55">
        <v>0</v>
      </c>
      <c r="AE617" s="55">
        <v>2485</v>
      </c>
      <c r="AF617" s="55">
        <v>0</v>
      </c>
      <c r="AG617" s="55">
        <v>44934</v>
      </c>
      <c r="AH617" s="55">
        <v>0</v>
      </c>
      <c r="AI617" s="55">
        <v>9068</v>
      </c>
      <c r="AJ617" s="56">
        <v>9068</v>
      </c>
      <c r="AK617" s="55">
        <v>300765</v>
      </c>
      <c r="AL617" s="55">
        <v>142.7633802816901</v>
      </c>
      <c r="AM617" s="55">
        <v>354767</v>
      </c>
      <c r="AN617" s="55">
        <v>1812745</v>
      </c>
      <c r="AO617" s="55">
        <v>1812745</v>
      </c>
      <c r="AQ617" s="55" t="s">
        <v>729</v>
      </c>
      <c r="AR617" s="55">
        <v>4591</v>
      </c>
      <c r="AS617" s="55">
        <v>2738</v>
      </c>
      <c r="AT617" s="55">
        <v>75.016336310172079</v>
      </c>
      <c r="AU617" s="55">
        <v>272.90699194075358</v>
      </c>
      <c r="AV617" s="55">
        <v>310.18042366691009</v>
      </c>
    </row>
  </sheetData>
  <autoFilter ref="A5:AV617" xr:uid="{00000000-0001-0000-0500-000000000000}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AN783"/>
  <sheetViews>
    <sheetView zoomScaleNormal="100" workbookViewId="0">
      <pane xSplit="3" ySplit="3" topLeftCell="D4" activePane="bottomRight" state="frozen"/>
      <selection pane="topRight"/>
      <selection pane="bottomLeft"/>
      <selection pane="bottomRight" activeCell="C10" sqref="C10"/>
    </sheetView>
  </sheetViews>
  <sheetFormatPr defaultColWidth="9" defaultRowHeight="13.8" x14ac:dyDescent="0.25"/>
  <cols>
    <col min="1" max="1" width="19.69921875" bestFit="1" customWidth="1"/>
    <col min="2" max="2" width="12.59765625" style="50" bestFit="1" customWidth="1"/>
    <col min="3" max="3" width="13.19921875" bestFit="1" customWidth="1"/>
    <col min="4" max="5" width="8.796875" customWidth="1"/>
    <col min="6" max="6" width="7.296875" customWidth="1"/>
    <col min="7" max="7" width="8.796875" customWidth="1"/>
    <col min="8" max="8" width="16.5" style="50" customWidth="1"/>
    <col min="9" max="9" width="16.5" customWidth="1"/>
    <col min="10" max="10" width="12.69921875" style="50" customWidth="1"/>
  </cols>
  <sheetData>
    <row r="1" spans="1:40" ht="32.1" customHeight="1" x14ac:dyDescent="0.3">
      <c r="A1" s="94" t="s">
        <v>746</v>
      </c>
      <c r="B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20.100000000000001" customHeight="1" x14ac:dyDescent="0.3">
      <c r="A2" s="3" t="s">
        <v>54</v>
      </c>
      <c r="B2"/>
      <c r="K2" s="39"/>
      <c r="L2" s="39"/>
      <c r="M2" s="39"/>
      <c r="N2" s="39"/>
      <c r="O2" s="40" t="s">
        <v>53</v>
      </c>
      <c r="P2" s="40"/>
      <c r="Q2" s="39"/>
      <c r="R2" s="39"/>
      <c r="S2" s="39"/>
      <c r="T2" s="39"/>
      <c r="U2" s="39"/>
      <c r="V2" s="39"/>
      <c r="W2" s="39"/>
      <c r="X2" s="39"/>
      <c r="Y2" s="40" t="str">
        <f>O2</f>
        <v>You may see a one case rounding difference; this is OK.</v>
      </c>
      <c r="Z2" s="39"/>
      <c r="AA2" s="39"/>
      <c r="AB2" s="39"/>
      <c r="AC2" s="39"/>
      <c r="AD2" s="39"/>
      <c r="AE2" s="39"/>
      <c r="AF2" s="39"/>
      <c r="AG2" s="39"/>
      <c r="AH2" s="39"/>
      <c r="AI2" s="40" t="str">
        <f>Y2</f>
        <v>You may see a one case rounding difference; this is OK.</v>
      </c>
      <c r="AJ2" s="39"/>
      <c r="AK2" s="39"/>
      <c r="AL2" s="39"/>
      <c r="AM2" s="39"/>
      <c r="AN2" s="39"/>
    </row>
    <row r="3" spans="1:40" ht="72" customHeight="1" thickBot="1" x14ac:dyDescent="0.35">
      <c r="A3" s="36" t="s">
        <v>1</v>
      </c>
      <c r="B3" s="51" t="s">
        <v>3</v>
      </c>
      <c r="C3" s="36" t="s">
        <v>5</v>
      </c>
      <c r="D3" s="37" t="s">
        <v>6</v>
      </c>
      <c r="E3" s="37" t="s">
        <v>7</v>
      </c>
      <c r="F3" s="37" t="s">
        <v>8</v>
      </c>
      <c r="G3" s="37" t="s">
        <v>9</v>
      </c>
      <c r="H3" s="51" t="s">
        <v>55</v>
      </c>
      <c r="I3" s="38" t="s">
        <v>10</v>
      </c>
      <c r="J3" s="52" t="s">
        <v>56</v>
      </c>
      <c r="K3" s="41">
        <v>1</v>
      </c>
      <c r="L3" s="41">
        <v>2</v>
      </c>
      <c r="M3" s="41">
        <v>3</v>
      </c>
      <c r="N3" s="41">
        <v>4</v>
      </c>
      <c r="O3" s="41">
        <v>5</v>
      </c>
      <c r="P3" s="41">
        <v>6</v>
      </c>
      <c r="Q3" s="41">
        <v>7</v>
      </c>
      <c r="R3" s="41">
        <v>8</v>
      </c>
      <c r="S3" s="41">
        <v>9</v>
      </c>
      <c r="T3" s="41">
        <v>10</v>
      </c>
      <c r="U3" s="41">
        <v>11</v>
      </c>
      <c r="V3" s="41">
        <v>12</v>
      </c>
      <c r="W3" s="41">
        <v>13</v>
      </c>
      <c r="X3" s="41">
        <v>14</v>
      </c>
      <c r="Y3" s="41">
        <v>15</v>
      </c>
      <c r="Z3" s="41">
        <v>16</v>
      </c>
      <c r="AA3" s="41">
        <v>17</v>
      </c>
      <c r="AB3" s="41">
        <v>18</v>
      </c>
      <c r="AC3" s="41">
        <v>19</v>
      </c>
      <c r="AD3" s="41">
        <v>20</v>
      </c>
      <c r="AE3" s="41">
        <v>21</v>
      </c>
      <c r="AF3" s="41">
        <v>22</v>
      </c>
      <c r="AG3" s="41">
        <v>23</v>
      </c>
      <c r="AH3" s="41">
        <v>24</v>
      </c>
      <c r="AI3" s="41">
        <v>25</v>
      </c>
      <c r="AJ3" s="41">
        <v>26</v>
      </c>
      <c r="AK3" s="41">
        <v>27</v>
      </c>
      <c r="AL3" s="41">
        <v>28</v>
      </c>
      <c r="AM3" s="41">
        <v>29</v>
      </c>
      <c r="AN3" s="41">
        <v>30</v>
      </c>
    </row>
    <row r="4" spans="1:40" ht="20.100000000000001" customHeight="1" thickTop="1" x14ac:dyDescent="0.25">
      <c r="A4" s="68" t="s">
        <v>135</v>
      </c>
      <c r="B4" s="180">
        <v>40251</v>
      </c>
      <c r="C4" s="68">
        <v>17</v>
      </c>
      <c r="D4" s="1">
        <v>3300</v>
      </c>
      <c r="E4" s="1">
        <v>1418</v>
      </c>
      <c r="F4" s="1">
        <v>55</v>
      </c>
      <c r="G4" s="1">
        <v>4773</v>
      </c>
      <c r="H4" s="177">
        <v>4718</v>
      </c>
      <c r="I4" s="176">
        <v>280.7647</v>
      </c>
      <c r="J4" s="178">
        <v>277.5</v>
      </c>
      <c r="K4" s="45">
        <f>IF($G4&gt;0,ROUND($J4*K$3/12*0.75,0),0)</f>
        <v>17</v>
      </c>
      <c r="L4" s="45">
        <f t="shared" ref="L4:AN13" si="0">IF($G4&gt;0,ROUND($J4*L$3/12*0.75,0),0)</f>
        <v>35</v>
      </c>
      <c r="M4" s="45">
        <f t="shared" si="0"/>
        <v>52</v>
      </c>
      <c r="N4" s="45">
        <f t="shared" si="0"/>
        <v>69</v>
      </c>
      <c r="O4" s="45">
        <f t="shared" si="0"/>
        <v>87</v>
      </c>
      <c r="P4" s="45">
        <f t="shared" si="0"/>
        <v>104</v>
      </c>
      <c r="Q4" s="45">
        <f t="shared" si="0"/>
        <v>121</v>
      </c>
      <c r="R4" s="45">
        <f t="shared" si="0"/>
        <v>139</v>
      </c>
      <c r="S4" s="45">
        <f t="shared" si="0"/>
        <v>156</v>
      </c>
      <c r="T4" s="45">
        <f t="shared" si="0"/>
        <v>173</v>
      </c>
      <c r="U4" s="45">
        <f t="shared" si="0"/>
        <v>191</v>
      </c>
      <c r="V4" s="45">
        <f t="shared" si="0"/>
        <v>208</v>
      </c>
      <c r="W4" s="45">
        <f t="shared" si="0"/>
        <v>225</v>
      </c>
      <c r="X4" s="45">
        <f t="shared" si="0"/>
        <v>243</v>
      </c>
      <c r="Y4" s="45">
        <f t="shared" si="0"/>
        <v>260</v>
      </c>
      <c r="Z4" s="45">
        <f t="shared" si="0"/>
        <v>278</v>
      </c>
      <c r="AA4" s="45">
        <f t="shared" si="0"/>
        <v>295</v>
      </c>
      <c r="AB4" s="45">
        <f t="shared" si="0"/>
        <v>312</v>
      </c>
      <c r="AC4" s="45">
        <f t="shared" si="0"/>
        <v>330</v>
      </c>
      <c r="AD4" s="45">
        <f t="shared" si="0"/>
        <v>347</v>
      </c>
      <c r="AE4" s="45">
        <f t="shared" si="0"/>
        <v>364</v>
      </c>
      <c r="AF4" s="45">
        <f t="shared" si="0"/>
        <v>382</v>
      </c>
      <c r="AG4" s="45">
        <f t="shared" si="0"/>
        <v>399</v>
      </c>
      <c r="AH4" s="45">
        <f t="shared" si="0"/>
        <v>416</v>
      </c>
      <c r="AI4" s="45">
        <f t="shared" si="0"/>
        <v>434</v>
      </c>
      <c r="AJ4" s="45">
        <f t="shared" si="0"/>
        <v>451</v>
      </c>
      <c r="AK4" s="45">
        <f t="shared" si="0"/>
        <v>468</v>
      </c>
      <c r="AL4" s="45">
        <f t="shared" si="0"/>
        <v>486</v>
      </c>
      <c r="AM4" s="45">
        <f t="shared" si="0"/>
        <v>503</v>
      </c>
      <c r="AN4" s="45">
        <f t="shared" si="0"/>
        <v>520</v>
      </c>
    </row>
    <row r="5" spans="1:40" x14ac:dyDescent="0.25">
      <c r="A5" s="68" t="s">
        <v>135</v>
      </c>
      <c r="B5" s="180">
        <v>41802</v>
      </c>
      <c r="C5" s="68">
        <v>26</v>
      </c>
      <c r="D5" s="1">
        <v>5196</v>
      </c>
      <c r="E5" s="1">
        <v>4565</v>
      </c>
      <c r="F5" s="1">
        <v>64</v>
      </c>
      <c r="G5" s="1">
        <v>9825</v>
      </c>
      <c r="H5" s="177">
        <v>9761</v>
      </c>
      <c r="I5" s="176">
        <v>377.88459999999998</v>
      </c>
      <c r="J5" s="178">
        <v>375.4</v>
      </c>
      <c r="K5" s="45">
        <f t="shared" ref="K5:Z20" si="1">IF($G5&gt;0,ROUND($J5*K$3/12*0.75,0),0)</f>
        <v>23</v>
      </c>
      <c r="L5" s="45">
        <f t="shared" si="1"/>
        <v>47</v>
      </c>
      <c r="M5" s="45">
        <f t="shared" si="1"/>
        <v>70</v>
      </c>
      <c r="N5" s="45">
        <f t="shared" si="1"/>
        <v>94</v>
      </c>
      <c r="O5" s="45">
        <f t="shared" si="1"/>
        <v>117</v>
      </c>
      <c r="P5" s="45">
        <f t="shared" si="1"/>
        <v>141</v>
      </c>
      <c r="Q5" s="45">
        <f t="shared" si="1"/>
        <v>164</v>
      </c>
      <c r="R5" s="45">
        <f t="shared" si="1"/>
        <v>188</v>
      </c>
      <c r="S5" s="45">
        <f t="shared" si="1"/>
        <v>211</v>
      </c>
      <c r="T5" s="45">
        <f t="shared" si="1"/>
        <v>235</v>
      </c>
      <c r="U5" s="45">
        <f t="shared" si="1"/>
        <v>258</v>
      </c>
      <c r="V5" s="45">
        <f t="shared" si="1"/>
        <v>282</v>
      </c>
      <c r="W5" s="45">
        <f t="shared" si="1"/>
        <v>305</v>
      </c>
      <c r="X5" s="45">
        <f t="shared" si="1"/>
        <v>328</v>
      </c>
      <c r="Y5" s="45">
        <f t="shared" si="1"/>
        <v>352</v>
      </c>
      <c r="Z5" s="45">
        <f t="shared" si="1"/>
        <v>375</v>
      </c>
      <c r="AA5" s="45">
        <f t="shared" si="0"/>
        <v>399</v>
      </c>
      <c r="AB5" s="45">
        <f t="shared" si="0"/>
        <v>422</v>
      </c>
      <c r="AC5" s="45">
        <f t="shared" si="0"/>
        <v>446</v>
      </c>
      <c r="AD5" s="45">
        <f t="shared" si="0"/>
        <v>469</v>
      </c>
      <c r="AE5" s="45">
        <f t="shared" si="0"/>
        <v>493</v>
      </c>
      <c r="AF5" s="45">
        <f t="shared" si="0"/>
        <v>516</v>
      </c>
      <c r="AG5" s="45">
        <f t="shared" si="0"/>
        <v>540</v>
      </c>
      <c r="AH5" s="45">
        <f t="shared" si="0"/>
        <v>563</v>
      </c>
      <c r="AI5" s="45">
        <f t="shared" si="0"/>
        <v>587</v>
      </c>
      <c r="AJ5" s="45">
        <f t="shared" si="0"/>
        <v>610</v>
      </c>
      <c r="AK5" s="45">
        <f t="shared" si="0"/>
        <v>633</v>
      </c>
      <c r="AL5" s="45">
        <f t="shared" si="0"/>
        <v>657</v>
      </c>
      <c r="AM5" s="45">
        <f t="shared" si="0"/>
        <v>680</v>
      </c>
      <c r="AN5" s="45">
        <f t="shared" si="0"/>
        <v>704</v>
      </c>
    </row>
    <row r="6" spans="1:40" x14ac:dyDescent="0.25">
      <c r="A6" s="68" t="s">
        <v>135</v>
      </c>
      <c r="B6" s="180">
        <v>41803</v>
      </c>
      <c r="C6" s="68">
        <v>13</v>
      </c>
      <c r="D6" s="1">
        <v>0</v>
      </c>
      <c r="E6" s="1">
        <v>1714</v>
      </c>
      <c r="F6" s="1">
        <v>1</v>
      </c>
      <c r="G6" s="1">
        <v>1715</v>
      </c>
      <c r="H6" s="177">
        <v>1714</v>
      </c>
      <c r="I6" s="176">
        <v>131.92310000000001</v>
      </c>
      <c r="J6" s="178">
        <v>131.80000000000001</v>
      </c>
      <c r="K6" s="45">
        <f>IF($G6&gt;0,ROUND($J6*K$3/12*0.75,0),0)</f>
        <v>8</v>
      </c>
      <c r="L6" s="45">
        <f t="shared" si="0"/>
        <v>16</v>
      </c>
      <c r="M6" s="45">
        <f t="shared" si="0"/>
        <v>25</v>
      </c>
      <c r="N6" s="45">
        <f t="shared" si="0"/>
        <v>33</v>
      </c>
      <c r="O6" s="45">
        <f t="shared" si="0"/>
        <v>41</v>
      </c>
      <c r="P6" s="45">
        <f t="shared" si="0"/>
        <v>49</v>
      </c>
      <c r="Q6" s="45">
        <f t="shared" si="0"/>
        <v>58</v>
      </c>
      <c r="R6" s="45">
        <f t="shared" si="0"/>
        <v>66</v>
      </c>
      <c r="S6" s="45">
        <f t="shared" si="0"/>
        <v>74</v>
      </c>
      <c r="T6" s="45">
        <f t="shared" si="0"/>
        <v>82</v>
      </c>
      <c r="U6" s="45">
        <f t="shared" si="0"/>
        <v>91</v>
      </c>
      <c r="V6" s="45">
        <f t="shared" si="0"/>
        <v>99</v>
      </c>
      <c r="W6" s="45">
        <f t="shared" si="0"/>
        <v>107</v>
      </c>
      <c r="X6" s="45">
        <f t="shared" si="0"/>
        <v>115</v>
      </c>
      <c r="Y6" s="45">
        <f t="shared" si="0"/>
        <v>124</v>
      </c>
      <c r="Z6" s="45">
        <f t="shared" si="0"/>
        <v>132</v>
      </c>
      <c r="AA6" s="45">
        <f t="shared" si="0"/>
        <v>140</v>
      </c>
      <c r="AB6" s="45">
        <f t="shared" si="0"/>
        <v>148</v>
      </c>
      <c r="AC6" s="45">
        <f t="shared" si="0"/>
        <v>157</v>
      </c>
      <c r="AD6" s="45">
        <f t="shared" si="0"/>
        <v>165</v>
      </c>
      <c r="AE6" s="45">
        <f t="shared" si="0"/>
        <v>173</v>
      </c>
      <c r="AF6" s="45">
        <f t="shared" si="0"/>
        <v>181</v>
      </c>
      <c r="AG6" s="45">
        <f t="shared" si="0"/>
        <v>189</v>
      </c>
      <c r="AH6" s="45">
        <f t="shared" si="0"/>
        <v>198</v>
      </c>
      <c r="AI6" s="45">
        <f t="shared" si="0"/>
        <v>206</v>
      </c>
      <c r="AJ6" s="45">
        <f t="shared" si="0"/>
        <v>214</v>
      </c>
      <c r="AK6" s="45">
        <f t="shared" si="0"/>
        <v>222</v>
      </c>
      <c r="AL6" s="45">
        <f t="shared" si="0"/>
        <v>231</v>
      </c>
      <c r="AM6" s="45">
        <f t="shared" si="0"/>
        <v>239</v>
      </c>
      <c r="AN6" s="45">
        <f t="shared" si="0"/>
        <v>247</v>
      </c>
    </row>
    <row r="7" spans="1:40" x14ac:dyDescent="0.25">
      <c r="A7" s="68" t="s">
        <v>135</v>
      </c>
      <c r="B7" s="180">
        <v>50462</v>
      </c>
      <c r="C7" s="68">
        <v>10</v>
      </c>
      <c r="D7" s="1">
        <v>2016</v>
      </c>
      <c r="E7" s="1">
        <v>1668</v>
      </c>
      <c r="F7" s="1">
        <v>34</v>
      </c>
      <c r="G7" s="1">
        <v>3718</v>
      </c>
      <c r="H7" s="177">
        <v>3684</v>
      </c>
      <c r="I7" s="176">
        <v>371.8</v>
      </c>
      <c r="J7" s="178">
        <v>368.4</v>
      </c>
      <c r="K7" s="45">
        <f t="shared" si="1"/>
        <v>23</v>
      </c>
      <c r="L7" s="45">
        <f t="shared" si="0"/>
        <v>46</v>
      </c>
      <c r="M7" s="45">
        <f t="shared" si="0"/>
        <v>69</v>
      </c>
      <c r="N7" s="45">
        <f t="shared" si="0"/>
        <v>92</v>
      </c>
      <c r="O7" s="45">
        <f t="shared" si="0"/>
        <v>115</v>
      </c>
      <c r="P7" s="45">
        <f t="shared" si="0"/>
        <v>138</v>
      </c>
      <c r="Q7" s="45">
        <f t="shared" si="0"/>
        <v>161</v>
      </c>
      <c r="R7" s="45">
        <f t="shared" si="0"/>
        <v>184</v>
      </c>
      <c r="S7" s="45">
        <f t="shared" si="0"/>
        <v>207</v>
      </c>
      <c r="T7" s="45">
        <f t="shared" si="0"/>
        <v>230</v>
      </c>
      <c r="U7" s="45">
        <f t="shared" si="0"/>
        <v>253</v>
      </c>
      <c r="V7" s="45">
        <f t="shared" si="0"/>
        <v>276</v>
      </c>
      <c r="W7" s="45">
        <f t="shared" si="0"/>
        <v>299</v>
      </c>
      <c r="X7" s="45">
        <f t="shared" si="0"/>
        <v>322</v>
      </c>
      <c r="Y7" s="45">
        <f t="shared" si="0"/>
        <v>345</v>
      </c>
      <c r="Z7" s="45">
        <f t="shared" si="0"/>
        <v>368</v>
      </c>
      <c r="AA7" s="45">
        <f t="shared" si="0"/>
        <v>391</v>
      </c>
      <c r="AB7" s="45">
        <f t="shared" si="0"/>
        <v>414</v>
      </c>
      <c r="AC7" s="45">
        <f t="shared" si="0"/>
        <v>437</v>
      </c>
      <c r="AD7" s="45">
        <f t="shared" si="0"/>
        <v>461</v>
      </c>
      <c r="AE7" s="45">
        <f t="shared" si="0"/>
        <v>484</v>
      </c>
      <c r="AF7" s="45">
        <f t="shared" si="0"/>
        <v>507</v>
      </c>
      <c r="AG7" s="45">
        <f t="shared" si="0"/>
        <v>530</v>
      </c>
      <c r="AH7" s="45">
        <f t="shared" si="0"/>
        <v>553</v>
      </c>
      <c r="AI7" s="45">
        <f t="shared" si="0"/>
        <v>576</v>
      </c>
      <c r="AJ7" s="45">
        <f t="shared" si="0"/>
        <v>599</v>
      </c>
      <c r="AK7" s="45">
        <f t="shared" si="0"/>
        <v>622</v>
      </c>
      <c r="AL7" s="45">
        <f t="shared" si="0"/>
        <v>645</v>
      </c>
      <c r="AM7" s="45">
        <f t="shared" si="0"/>
        <v>668</v>
      </c>
      <c r="AN7" s="45">
        <f t="shared" si="0"/>
        <v>691</v>
      </c>
    </row>
    <row r="8" spans="1:40" x14ac:dyDescent="0.25">
      <c r="A8" s="68" t="s">
        <v>135</v>
      </c>
      <c r="B8" s="180">
        <v>90470</v>
      </c>
      <c r="C8" s="68">
        <v>0</v>
      </c>
      <c r="D8" s="1">
        <v>0</v>
      </c>
      <c r="E8" s="1">
        <v>0</v>
      </c>
      <c r="F8" s="1">
        <v>0</v>
      </c>
      <c r="G8" s="1">
        <v>0</v>
      </c>
      <c r="H8" s="177">
        <v>0</v>
      </c>
      <c r="I8" s="176">
        <v>0</v>
      </c>
      <c r="J8" s="178" t="e">
        <v>#DIV/0!</v>
      </c>
      <c r="K8" s="45">
        <f t="shared" si="1"/>
        <v>0</v>
      </c>
      <c r="L8" s="45">
        <f t="shared" si="0"/>
        <v>0</v>
      </c>
      <c r="M8" s="45">
        <f t="shared" si="0"/>
        <v>0</v>
      </c>
      <c r="N8" s="45">
        <f t="shared" si="0"/>
        <v>0</v>
      </c>
      <c r="O8" s="45">
        <f t="shared" si="0"/>
        <v>0</v>
      </c>
      <c r="P8" s="45">
        <f t="shared" si="0"/>
        <v>0</v>
      </c>
      <c r="Q8" s="45">
        <f t="shared" si="0"/>
        <v>0</v>
      </c>
      <c r="R8" s="45">
        <f t="shared" si="0"/>
        <v>0</v>
      </c>
      <c r="S8" s="45">
        <f t="shared" si="0"/>
        <v>0</v>
      </c>
      <c r="T8" s="45">
        <f t="shared" si="0"/>
        <v>0</v>
      </c>
      <c r="U8" s="45">
        <f t="shared" si="0"/>
        <v>0</v>
      </c>
      <c r="V8" s="45">
        <f t="shared" si="0"/>
        <v>0</v>
      </c>
      <c r="W8" s="45">
        <f t="shared" si="0"/>
        <v>0</v>
      </c>
      <c r="X8" s="45">
        <f t="shared" si="0"/>
        <v>0</v>
      </c>
      <c r="Y8" s="45">
        <f t="shared" si="0"/>
        <v>0</v>
      </c>
      <c r="Z8" s="45">
        <f t="shared" si="0"/>
        <v>0</v>
      </c>
      <c r="AA8" s="45">
        <f t="shared" si="0"/>
        <v>0</v>
      </c>
      <c r="AB8" s="45">
        <f t="shared" si="0"/>
        <v>0</v>
      </c>
      <c r="AC8" s="45">
        <f t="shared" si="0"/>
        <v>0</v>
      </c>
      <c r="AD8" s="45">
        <f t="shared" si="0"/>
        <v>0</v>
      </c>
      <c r="AE8" s="45">
        <f t="shared" si="0"/>
        <v>0</v>
      </c>
      <c r="AF8" s="45">
        <f t="shared" si="0"/>
        <v>0</v>
      </c>
      <c r="AG8" s="45">
        <f t="shared" si="0"/>
        <v>0</v>
      </c>
      <c r="AH8" s="45">
        <f t="shared" si="0"/>
        <v>0</v>
      </c>
      <c r="AI8" s="45">
        <f t="shared" si="0"/>
        <v>0</v>
      </c>
      <c r="AJ8" s="45">
        <f t="shared" si="0"/>
        <v>0</v>
      </c>
      <c r="AK8" s="45">
        <f t="shared" si="0"/>
        <v>0</v>
      </c>
      <c r="AL8" s="45">
        <f t="shared" si="0"/>
        <v>0</v>
      </c>
      <c r="AM8" s="45">
        <f t="shared" si="0"/>
        <v>0</v>
      </c>
      <c r="AN8" s="45">
        <f t="shared" si="0"/>
        <v>0</v>
      </c>
    </row>
    <row r="9" spans="1:40" x14ac:dyDescent="0.25">
      <c r="A9" s="68" t="s">
        <v>133</v>
      </c>
      <c r="B9" s="180">
        <v>40112</v>
      </c>
      <c r="C9" s="68">
        <v>3</v>
      </c>
      <c r="D9" s="1">
        <v>960</v>
      </c>
      <c r="E9" s="1">
        <v>271</v>
      </c>
      <c r="F9" s="1">
        <v>16</v>
      </c>
      <c r="G9" s="1">
        <v>1247</v>
      </c>
      <c r="H9" s="177">
        <v>1231</v>
      </c>
      <c r="I9" s="176">
        <v>415.66669999999999</v>
      </c>
      <c r="J9" s="178">
        <v>410.3</v>
      </c>
      <c r="K9" s="45">
        <f t="shared" si="1"/>
        <v>26</v>
      </c>
      <c r="L9" s="45">
        <f t="shared" si="0"/>
        <v>51</v>
      </c>
      <c r="M9" s="45">
        <f t="shared" si="0"/>
        <v>77</v>
      </c>
      <c r="N9" s="45">
        <f t="shared" si="0"/>
        <v>103</v>
      </c>
      <c r="O9" s="45">
        <f t="shared" si="0"/>
        <v>128</v>
      </c>
      <c r="P9" s="45">
        <f t="shared" si="0"/>
        <v>154</v>
      </c>
      <c r="Q9" s="45">
        <f t="shared" si="0"/>
        <v>180</v>
      </c>
      <c r="R9" s="45">
        <f t="shared" si="0"/>
        <v>205</v>
      </c>
      <c r="S9" s="45">
        <f t="shared" si="0"/>
        <v>231</v>
      </c>
      <c r="T9" s="45">
        <f t="shared" si="0"/>
        <v>256</v>
      </c>
      <c r="U9" s="45">
        <f t="shared" si="0"/>
        <v>282</v>
      </c>
      <c r="V9" s="45">
        <f t="shared" si="0"/>
        <v>308</v>
      </c>
      <c r="W9" s="45">
        <f t="shared" si="0"/>
        <v>333</v>
      </c>
      <c r="X9" s="45">
        <f t="shared" si="0"/>
        <v>359</v>
      </c>
      <c r="Y9" s="45">
        <f t="shared" si="0"/>
        <v>385</v>
      </c>
      <c r="Z9" s="45">
        <f t="shared" si="0"/>
        <v>410</v>
      </c>
      <c r="AA9" s="45">
        <f t="shared" si="0"/>
        <v>436</v>
      </c>
      <c r="AB9" s="45">
        <f t="shared" si="0"/>
        <v>462</v>
      </c>
      <c r="AC9" s="45">
        <f t="shared" si="0"/>
        <v>487</v>
      </c>
      <c r="AD9" s="45">
        <f t="shared" si="0"/>
        <v>513</v>
      </c>
      <c r="AE9" s="45">
        <f t="shared" si="0"/>
        <v>539</v>
      </c>
      <c r="AF9" s="45">
        <f t="shared" si="0"/>
        <v>564</v>
      </c>
      <c r="AG9" s="45">
        <f t="shared" si="0"/>
        <v>590</v>
      </c>
      <c r="AH9" s="45">
        <f t="shared" si="0"/>
        <v>615</v>
      </c>
      <c r="AI9" s="45">
        <f t="shared" si="0"/>
        <v>641</v>
      </c>
      <c r="AJ9" s="45">
        <f t="shared" si="0"/>
        <v>667</v>
      </c>
      <c r="AK9" s="45">
        <f t="shared" si="0"/>
        <v>692</v>
      </c>
      <c r="AL9" s="45">
        <f t="shared" si="0"/>
        <v>718</v>
      </c>
      <c r="AM9" s="45">
        <f t="shared" si="0"/>
        <v>744</v>
      </c>
      <c r="AN9" s="45">
        <f t="shared" si="0"/>
        <v>769</v>
      </c>
    </row>
    <row r="10" spans="1:40" x14ac:dyDescent="0.25">
      <c r="A10" s="68" t="s">
        <v>133</v>
      </c>
      <c r="B10" s="180">
        <v>40118</v>
      </c>
      <c r="C10" s="68">
        <v>2</v>
      </c>
      <c r="D10" s="1">
        <v>552</v>
      </c>
      <c r="E10" s="1">
        <v>126</v>
      </c>
      <c r="F10" s="1">
        <v>1</v>
      </c>
      <c r="G10" s="1">
        <v>679</v>
      </c>
      <c r="H10" s="177">
        <v>678</v>
      </c>
      <c r="I10" s="176">
        <v>339.5</v>
      </c>
      <c r="J10" s="178">
        <v>339</v>
      </c>
      <c r="K10" s="45">
        <f t="shared" si="1"/>
        <v>21</v>
      </c>
      <c r="L10" s="45">
        <f t="shared" si="0"/>
        <v>42</v>
      </c>
      <c r="M10" s="45">
        <f t="shared" si="0"/>
        <v>64</v>
      </c>
      <c r="N10" s="45">
        <f t="shared" si="0"/>
        <v>85</v>
      </c>
      <c r="O10" s="45">
        <f t="shared" si="0"/>
        <v>106</v>
      </c>
      <c r="P10" s="45">
        <f t="shared" si="0"/>
        <v>127</v>
      </c>
      <c r="Q10" s="45">
        <f t="shared" si="0"/>
        <v>148</v>
      </c>
      <c r="R10" s="45">
        <f t="shared" si="0"/>
        <v>170</v>
      </c>
      <c r="S10" s="45">
        <f t="shared" si="0"/>
        <v>191</v>
      </c>
      <c r="T10" s="45">
        <f t="shared" si="0"/>
        <v>212</v>
      </c>
      <c r="U10" s="45">
        <f t="shared" si="0"/>
        <v>233</v>
      </c>
      <c r="V10" s="45">
        <f t="shared" si="0"/>
        <v>254</v>
      </c>
      <c r="W10" s="45">
        <f t="shared" si="0"/>
        <v>275</v>
      </c>
      <c r="X10" s="45">
        <f t="shared" si="0"/>
        <v>297</v>
      </c>
      <c r="Y10" s="45">
        <f t="shared" si="0"/>
        <v>318</v>
      </c>
      <c r="Z10" s="45">
        <f t="shared" si="0"/>
        <v>339</v>
      </c>
      <c r="AA10" s="45">
        <f t="shared" si="0"/>
        <v>360</v>
      </c>
      <c r="AB10" s="45">
        <f t="shared" si="0"/>
        <v>381</v>
      </c>
      <c r="AC10" s="45">
        <f t="shared" si="0"/>
        <v>403</v>
      </c>
      <c r="AD10" s="45">
        <f t="shared" si="0"/>
        <v>424</v>
      </c>
      <c r="AE10" s="45">
        <f t="shared" si="0"/>
        <v>445</v>
      </c>
      <c r="AF10" s="45">
        <f t="shared" si="0"/>
        <v>466</v>
      </c>
      <c r="AG10" s="45">
        <f t="shared" si="0"/>
        <v>487</v>
      </c>
      <c r="AH10" s="45">
        <f t="shared" si="0"/>
        <v>509</v>
      </c>
      <c r="AI10" s="45">
        <f t="shared" si="0"/>
        <v>530</v>
      </c>
      <c r="AJ10" s="45">
        <f t="shared" si="0"/>
        <v>551</v>
      </c>
      <c r="AK10" s="45">
        <f t="shared" si="0"/>
        <v>572</v>
      </c>
      <c r="AL10" s="45">
        <f t="shared" si="0"/>
        <v>593</v>
      </c>
      <c r="AM10" s="45">
        <f t="shared" si="0"/>
        <v>614</v>
      </c>
      <c r="AN10" s="45">
        <f t="shared" si="0"/>
        <v>636</v>
      </c>
    </row>
    <row r="11" spans="1:40" x14ac:dyDescent="0.25">
      <c r="A11" s="68" t="s">
        <v>133</v>
      </c>
      <c r="B11" s="180">
        <v>40137</v>
      </c>
      <c r="C11" s="68">
        <v>4</v>
      </c>
      <c r="D11" s="1">
        <v>1440</v>
      </c>
      <c r="E11" s="1">
        <v>368</v>
      </c>
      <c r="F11" s="1">
        <v>20</v>
      </c>
      <c r="G11" s="1">
        <v>1828</v>
      </c>
      <c r="H11" s="177">
        <v>1808</v>
      </c>
      <c r="I11" s="176">
        <v>457</v>
      </c>
      <c r="J11" s="178">
        <v>452</v>
      </c>
      <c r="K11" s="45">
        <f t="shared" si="1"/>
        <v>28</v>
      </c>
      <c r="L11" s="45">
        <f t="shared" si="0"/>
        <v>57</v>
      </c>
      <c r="M11" s="45">
        <f t="shared" si="0"/>
        <v>85</v>
      </c>
      <c r="N11" s="45">
        <f t="shared" si="0"/>
        <v>113</v>
      </c>
      <c r="O11" s="45">
        <f t="shared" si="0"/>
        <v>141</v>
      </c>
      <c r="P11" s="45">
        <f t="shared" si="0"/>
        <v>170</v>
      </c>
      <c r="Q11" s="45">
        <f t="shared" si="0"/>
        <v>198</v>
      </c>
      <c r="R11" s="45">
        <f t="shared" si="0"/>
        <v>226</v>
      </c>
      <c r="S11" s="45">
        <f t="shared" si="0"/>
        <v>254</v>
      </c>
      <c r="T11" s="45">
        <f t="shared" si="0"/>
        <v>283</v>
      </c>
      <c r="U11" s="45">
        <f t="shared" si="0"/>
        <v>311</v>
      </c>
      <c r="V11" s="45">
        <f t="shared" si="0"/>
        <v>339</v>
      </c>
      <c r="W11" s="45">
        <f t="shared" si="0"/>
        <v>367</v>
      </c>
      <c r="X11" s="45">
        <f t="shared" si="0"/>
        <v>396</v>
      </c>
      <c r="Y11" s="45">
        <f t="shared" si="0"/>
        <v>424</v>
      </c>
      <c r="Z11" s="45">
        <f t="shared" si="0"/>
        <v>452</v>
      </c>
      <c r="AA11" s="45">
        <f t="shared" si="0"/>
        <v>480</v>
      </c>
      <c r="AB11" s="45">
        <f t="shared" si="0"/>
        <v>509</v>
      </c>
      <c r="AC11" s="45">
        <f t="shared" si="0"/>
        <v>537</v>
      </c>
      <c r="AD11" s="45">
        <f t="shared" si="0"/>
        <v>565</v>
      </c>
      <c r="AE11" s="45">
        <f t="shared" si="0"/>
        <v>593</v>
      </c>
      <c r="AF11" s="45">
        <f t="shared" si="0"/>
        <v>622</v>
      </c>
      <c r="AG11" s="45">
        <f t="shared" si="0"/>
        <v>650</v>
      </c>
      <c r="AH11" s="45">
        <f t="shared" si="0"/>
        <v>678</v>
      </c>
      <c r="AI11" s="45">
        <f t="shared" si="0"/>
        <v>706</v>
      </c>
      <c r="AJ11" s="45">
        <f t="shared" si="0"/>
        <v>735</v>
      </c>
      <c r="AK11" s="45">
        <f t="shared" si="0"/>
        <v>763</v>
      </c>
      <c r="AL11" s="45">
        <f t="shared" si="0"/>
        <v>791</v>
      </c>
      <c r="AM11" s="45">
        <f t="shared" si="0"/>
        <v>819</v>
      </c>
      <c r="AN11" s="45">
        <f t="shared" si="0"/>
        <v>848</v>
      </c>
    </row>
    <row r="12" spans="1:40" x14ac:dyDescent="0.25">
      <c r="A12" s="68" t="s">
        <v>133</v>
      </c>
      <c r="B12" s="180">
        <v>40186</v>
      </c>
      <c r="C12" s="68">
        <v>3</v>
      </c>
      <c r="D12" s="1">
        <v>828</v>
      </c>
      <c r="E12" s="1">
        <v>-75</v>
      </c>
      <c r="F12" s="1">
        <v>14</v>
      </c>
      <c r="G12" s="1">
        <v>767</v>
      </c>
      <c r="H12" s="177">
        <v>753</v>
      </c>
      <c r="I12" s="176">
        <v>255.66669999999999</v>
      </c>
      <c r="J12" s="178">
        <v>251</v>
      </c>
      <c r="K12" s="45">
        <f t="shared" si="1"/>
        <v>16</v>
      </c>
      <c r="L12" s="45">
        <f t="shared" si="0"/>
        <v>31</v>
      </c>
      <c r="M12" s="45">
        <f t="shared" si="0"/>
        <v>47</v>
      </c>
      <c r="N12" s="45">
        <f t="shared" si="0"/>
        <v>63</v>
      </c>
      <c r="O12" s="45">
        <f t="shared" si="0"/>
        <v>78</v>
      </c>
      <c r="P12" s="45">
        <f t="shared" si="0"/>
        <v>94</v>
      </c>
      <c r="Q12" s="45">
        <f t="shared" si="0"/>
        <v>110</v>
      </c>
      <c r="R12" s="45">
        <f t="shared" si="0"/>
        <v>126</v>
      </c>
      <c r="S12" s="45">
        <f t="shared" si="0"/>
        <v>141</v>
      </c>
      <c r="T12" s="45">
        <f t="shared" si="0"/>
        <v>157</v>
      </c>
      <c r="U12" s="45">
        <f t="shared" si="0"/>
        <v>173</v>
      </c>
      <c r="V12" s="45">
        <f t="shared" si="0"/>
        <v>188</v>
      </c>
      <c r="W12" s="45">
        <f t="shared" si="0"/>
        <v>204</v>
      </c>
      <c r="X12" s="45">
        <f t="shared" si="0"/>
        <v>220</v>
      </c>
      <c r="Y12" s="45">
        <f t="shared" si="0"/>
        <v>235</v>
      </c>
      <c r="Z12" s="45">
        <f t="shared" si="0"/>
        <v>251</v>
      </c>
      <c r="AA12" s="45">
        <f t="shared" si="0"/>
        <v>267</v>
      </c>
      <c r="AB12" s="45">
        <f t="shared" si="0"/>
        <v>282</v>
      </c>
      <c r="AC12" s="45">
        <f t="shared" si="0"/>
        <v>298</v>
      </c>
      <c r="AD12" s="45">
        <f t="shared" si="0"/>
        <v>314</v>
      </c>
      <c r="AE12" s="45">
        <f t="shared" si="0"/>
        <v>329</v>
      </c>
      <c r="AF12" s="45">
        <f t="shared" si="0"/>
        <v>345</v>
      </c>
      <c r="AG12" s="45">
        <f t="shared" si="0"/>
        <v>361</v>
      </c>
      <c r="AH12" s="45">
        <f t="shared" si="0"/>
        <v>377</v>
      </c>
      <c r="AI12" s="45">
        <f t="shared" si="0"/>
        <v>392</v>
      </c>
      <c r="AJ12" s="45">
        <f t="shared" si="0"/>
        <v>408</v>
      </c>
      <c r="AK12" s="45">
        <f t="shared" si="0"/>
        <v>424</v>
      </c>
      <c r="AL12" s="45">
        <f t="shared" si="0"/>
        <v>439</v>
      </c>
      <c r="AM12" s="45">
        <f t="shared" si="0"/>
        <v>455</v>
      </c>
      <c r="AN12" s="45">
        <f t="shared" si="0"/>
        <v>471</v>
      </c>
    </row>
    <row r="13" spans="1:40" x14ac:dyDescent="0.25">
      <c r="A13" s="68" t="s">
        <v>133</v>
      </c>
      <c r="B13" s="180">
        <v>40247</v>
      </c>
      <c r="C13" s="68">
        <v>0</v>
      </c>
      <c r="D13" s="1">
        <v>0</v>
      </c>
      <c r="E13" s="1">
        <v>0</v>
      </c>
      <c r="F13" s="1">
        <v>0</v>
      </c>
      <c r="G13" s="1">
        <v>0</v>
      </c>
      <c r="H13" s="177">
        <v>0</v>
      </c>
      <c r="I13" s="176">
        <v>0</v>
      </c>
      <c r="J13" s="178" t="e">
        <v>#DIV/0!</v>
      </c>
      <c r="K13" s="45">
        <f t="shared" si="1"/>
        <v>0</v>
      </c>
      <c r="L13" s="45">
        <f t="shared" si="0"/>
        <v>0</v>
      </c>
      <c r="M13" s="45">
        <f t="shared" si="0"/>
        <v>0</v>
      </c>
      <c r="N13" s="45">
        <f t="shared" si="0"/>
        <v>0</v>
      </c>
      <c r="O13" s="45">
        <f t="shared" si="0"/>
        <v>0</v>
      </c>
      <c r="P13" s="45">
        <f t="shared" si="0"/>
        <v>0</v>
      </c>
      <c r="Q13" s="45">
        <f t="shared" si="0"/>
        <v>0</v>
      </c>
      <c r="R13" s="45">
        <f t="shared" si="0"/>
        <v>0</v>
      </c>
      <c r="S13" s="45">
        <f t="shared" si="0"/>
        <v>0</v>
      </c>
      <c r="T13" s="45">
        <f t="shared" si="0"/>
        <v>0</v>
      </c>
      <c r="U13" s="45">
        <f t="shared" ref="U13:AN25" si="2">IF($G13&gt;0,ROUND($J13*U$3/12*0.75,0),0)</f>
        <v>0</v>
      </c>
      <c r="V13" s="45">
        <f t="shared" si="2"/>
        <v>0</v>
      </c>
      <c r="W13" s="45">
        <f t="shared" si="2"/>
        <v>0</v>
      </c>
      <c r="X13" s="45">
        <f t="shared" si="2"/>
        <v>0</v>
      </c>
      <c r="Y13" s="45">
        <f t="shared" si="2"/>
        <v>0</v>
      </c>
      <c r="Z13" s="45">
        <f t="shared" si="2"/>
        <v>0</v>
      </c>
      <c r="AA13" s="45">
        <f t="shared" si="2"/>
        <v>0</v>
      </c>
      <c r="AB13" s="45">
        <f t="shared" si="2"/>
        <v>0</v>
      </c>
      <c r="AC13" s="45">
        <f t="shared" si="2"/>
        <v>0</v>
      </c>
      <c r="AD13" s="45">
        <f t="shared" si="2"/>
        <v>0</v>
      </c>
      <c r="AE13" s="45">
        <f t="shared" si="2"/>
        <v>0</v>
      </c>
      <c r="AF13" s="45">
        <f t="shared" si="2"/>
        <v>0</v>
      </c>
      <c r="AG13" s="45">
        <f t="shared" si="2"/>
        <v>0</v>
      </c>
      <c r="AH13" s="45">
        <f t="shared" si="2"/>
        <v>0</v>
      </c>
      <c r="AI13" s="45">
        <f t="shared" si="2"/>
        <v>0</v>
      </c>
      <c r="AJ13" s="45">
        <f t="shared" si="2"/>
        <v>0</v>
      </c>
      <c r="AK13" s="45">
        <f t="shared" si="2"/>
        <v>0</v>
      </c>
      <c r="AL13" s="45">
        <f t="shared" si="2"/>
        <v>0</v>
      </c>
      <c r="AM13" s="45">
        <f t="shared" si="2"/>
        <v>0</v>
      </c>
      <c r="AN13" s="45">
        <f t="shared" si="2"/>
        <v>0</v>
      </c>
    </row>
    <row r="14" spans="1:40" x14ac:dyDescent="0.25">
      <c r="A14" s="68" t="s">
        <v>133</v>
      </c>
      <c r="B14" s="180">
        <v>40249</v>
      </c>
      <c r="C14" s="68">
        <v>4</v>
      </c>
      <c r="D14" s="1">
        <v>2196</v>
      </c>
      <c r="E14" s="1">
        <v>106</v>
      </c>
      <c r="F14" s="1">
        <v>7</v>
      </c>
      <c r="G14" s="1">
        <v>2309</v>
      </c>
      <c r="H14" s="177">
        <v>2302</v>
      </c>
      <c r="I14" s="176">
        <v>577.25</v>
      </c>
      <c r="J14" s="178">
        <v>575.5</v>
      </c>
      <c r="K14" s="45">
        <f t="shared" si="1"/>
        <v>36</v>
      </c>
      <c r="L14" s="45">
        <f t="shared" si="1"/>
        <v>72</v>
      </c>
      <c r="M14" s="45">
        <f t="shared" si="1"/>
        <v>108</v>
      </c>
      <c r="N14" s="45">
        <f t="shared" si="1"/>
        <v>144</v>
      </c>
      <c r="O14" s="45">
        <f t="shared" si="1"/>
        <v>180</v>
      </c>
      <c r="P14" s="45">
        <f t="shared" si="1"/>
        <v>216</v>
      </c>
      <c r="Q14" s="45">
        <f t="shared" si="1"/>
        <v>252</v>
      </c>
      <c r="R14" s="45">
        <f t="shared" si="1"/>
        <v>288</v>
      </c>
      <c r="S14" s="45">
        <f t="shared" si="1"/>
        <v>324</v>
      </c>
      <c r="T14" s="45">
        <f t="shared" si="1"/>
        <v>360</v>
      </c>
      <c r="U14" s="45">
        <f t="shared" si="2"/>
        <v>396</v>
      </c>
      <c r="V14" s="45">
        <f t="shared" si="2"/>
        <v>432</v>
      </c>
      <c r="W14" s="45">
        <f t="shared" si="2"/>
        <v>468</v>
      </c>
      <c r="X14" s="45">
        <f t="shared" si="2"/>
        <v>504</v>
      </c>
      <c r="Y14" s="45">
        <f t="shared" si="2"/>
        <v>540</v>
      </c>
      <c r="Z14" s="45">
        <f t="shared" si="2"/>
        <v>576</v>
      </c>
      <c r="AA14" s="45">
        <f t="shared" si="2"/>
        <v>611</v>
      </c>
      <c r="AB14" s="45">
        <f t="shared" si="2"/>
        <v>647</v>
      </c>
      <c r="AC14" s="45">
        <f t="shared" si="2"/>
        <v>683</v>
      </c>
      <c r="AD14" s="45">
        <f t="shared" si="2"/>
        <v>719</v>
      </c>
      <c r="AE14" s="45">
        <f t="shared" si="2"/>
        <v>755</v>
      </c>
      <c r="AF14" s="45">
        <f t="shared" si="2"/>
        <v>791</v>
      </c>
      <c r="AG14" s="45">
        <f t="shared" si="2"/>
        <v>827</v>
      </c>
      <c r="AH14" s="45">
        <f t="shared" si="2"/>
        <v>863</v>
      </c>
      <c r="AI14" s="45">
        <f t="shared" si="2"/>
        <v>899</v>
      </c>
      <c r="AJ14" s="45">
        <f t="shared" si="2"/>
        <v>935</v>
      </c>
      <c r="AK14" s="45">
        <f t="shared" si="2"/>
        <v>971</v>
      </c>
      <c r="AL14" s="45">
        <f t="shared" si="2"/>
        <v>1007</v>
      </c>
      <c r="AM14" s="45">
        <f t="shared" si="2"/>
        <v>1043</v>
      </c>
      <c r="AN14" s="45">
        <f t="shared" si="2"/>
        <v>1079</v>
      </c>
    </row>
    <row r="15" spans="1:40" x14ac:dyDescent="0.25">
      <c r="A15" s="68" t="s">
        <v>133</v>
      </c>
      <c r="B15" s="180">
        <v>40601</v>
      </c>
      <c r="C15" s="68">
        <v>4</v>
      </c>
      <c r="D15" s="1">
        <v>1128</v>
      </c>
      <c r="E15" s="1">
        <v>-419</v>
      </c>
      <c r="F15" s="1">
        <v>0</v>
      </c>
      <c r="G15" s="1">
        <v>709</v>
      </c>
      <c r="H15" s="177">
        <v>709</v>
      </c>
      <c r="I15" s="176">
        <v>177.25</v>
      </c>
      <c r="J15" s="178">
        <v>177.3</v>
      </c>
      <c r="K15" s="45">
        <f t="shared" si="1"/>
        <v>11</v>
      </c>
      <c r="L15" s="45">
        <f t="shared" si="1"/>
        <v>22</v>
      </c>
      <c r="M15" s="45">
        <f t="shared" si="1"/>
        <v>33</v>
      </c>
      <c r="N15" s="45">
        <f t="shared" si="1"/>
        <v>44</v>
      </c>
      <c r="O15" s="45">
        <f t="shared" si="1"/>
        <v>55</v>
      </c>
      <c r="P15" s="45">
        <f t="shared" si="1"/>
        <v>66</v>
      </c>
      <c r="Q15" s="45">
        <f t="shared" si="1"/>
        <v>78</v>
      </c>
      <c r="R15" s="45">
        <f t="shared" si="1"/>
        <v>89</v>
      </c>
      <c r="S15" s="45">
        <f t="shared" si="1"/>
        <v>100</v>
      </c>
      <c r="T15" s="45">
        <f t="shared" si="1"/>
        <v>111</v>
      </c>
      <c r="U15" s="45">
        <f t="shared" si="2"/>
        <v>122</v>
      </c>
      <c r="V15" s="45">
        <f t="shared" si="2"/>
        <v>133</v>
      </c>
      <c r="W15" s="45">
        <f t="shared" si="2"/>
        <v>144</v>
      </c>
      <c r="X15" s="45">
        <f t="shared" si="2"/>
        <v>155</v>
      </c>
      <c r="Y15" s="45">
        <f t="shared" si="2"/>
        <v>166</v>
      </c>
      <c r="Z15" s="45">
        <f t="shared" si="2"/>
        <v>177</v>
      </c>
      <c r="AA15" s="45">
        <f t="shared" si="2"/>
        <v>188</v>
      </c>
      <c r="AB15" s="45">
        <f t="shared" si="2"/>
        <v>199</v>
      </c>
      <c r="AC15" s="45">
        <f t="shared" si="2"/>
        <v>211</v>
      </c>
      <c r="AD15" s="45">
        <f t="shared" si="2"/>
        <v>222</v>
      </c>
      <c r="AE15" s="45">
        <f t="shared" si="2"/>
        <v>233</v>
      </c>
      <c r="AF15" s="45">
        <f t="shared" si="2"/>
        <v>244</v>
      </c>
      <c r="AG15" s="45">
        <f t="shared" si="2"/>
        <v>255</v>
      </c>
      <c r="AH15" s="45">
        <f t="shared" si="2"/>
        <v>266</v>
      </c>
      <c r="AI15" s="45">
        <f t="shared" si="2"/>
        <v>277</v>
      </c>
      <c r="AJ15" s="45">
        <f t="shared" si="2"/>
        <v>288</v>
      </c>
      <c r="AK15" s="45">
        <f t="shared" si="2"/>
        <v>299</v>
      </c>
      <c r="AL15" s="45">
        <f t="shared" si="2"/>
        <v>310</v>
      </c>
      <c r="AM15" s="45">
        <f t="shared" si="2"/>
        <v>321</v>
      </c>
      <c r="AN15" s="45">
        <f t="shared" si="2"/>
        <v>332</v>
      </c>
    </row>
    <row r="16" spans="1:40" x14ac:dyDescent="0.25">
      <c r="A16" s="68" t="s">
        <v>133</v>
      </c>
      <c r="B16" s="180">
        <v>40740</v>
      </c>
      <c r="C16" s="68">
        <v>6</v>
      </c>
      <c r="D16" s="1">
        <v>2172</v>
      </c>
      <c r="E16" s="1">
        <v>622</v>
      </c>
      <c r="F16" s="1">
        <v>65</v>
      </c>
      <c r="G16" s="1">
        <v>2859</v>
      </c>
      <c r="H16" s="177">
        <v>2794</v>
      </c>
      <c r="I16" s="176">
        <v>476.5</v>
      </c>
      <c r="J16" s="178">
        <v>465.7</v>
      </c>
      <c r="K16" s="45">
        <f t="shared" si="1"/>
        <v>29</v>
      </c>
      <c r="L16" s="45">
        <f t="shared" si="1"/>
        <v>58</v>
      </c>
      <c r="M16" s="45">
        <f t="shared" si="1"/>
        <v>87</v>
      </c>
      <c r="N16" s="45">
        <f t="shared" si="1"/>
        <v>116</v>
      </c>
      <c r="O16" s="45">
        <f t="shared" si="1"/>
        <v>146</v>
      </c>
      <c r="P16" s="45">
        <f t="shared" si="1"/>
        <v>175</v>
      </c>
      <c r="Q16" s="45">
        <f t="shared" si="1"/>
        <v>204</v>
      </c>
      <c r="R16" s="45">
        <f t="shared" si="1"/>
        <v>233</v>
      </c>
      <c r="S16" s="45">
        <f t="shared" si="1"/>
        <v>262</v>
      </c>
      <c r="T16" s="45">
        <f t="shared" si="1"/>
        <v>291</v>
      </c>
      <c r="U16" s="45">
        <f t="shared" si="2"/>
        <v>320</v>
      </c>
      <c r="V16" s="45">
        <f t="shared" si="2"/>
        <v>349</v>
      </c>
      <c r="W16" s="45">
        <f t="shared" si="2"/>
        <v>378</v>
      </c>
      <c r="X16" s="45">
        <f t="shared" si="2"/>
        <v>407</v>
      </c>
      <c r="Y16" s="45">
        <f t="shared" si="2"/>
        <v>437</v>
      </c>
      <c r="Z16" s="45">
        <f t="shared" si="2"/>
        <v>466</v>
      </c>
      <c r="AA16" s="45">
        <f t="shared" si="2"/>
        <v>495</v>
      </c>
      <c r="AB16" s="45">
        <f t="shared" si="2"/>
        <v>524</v>
      </c>
      <c r="AC16" s="45">
        <f t="shared" si="2"/>
        <v>553</v>
      </c>
      <c r="AD16" s="45">
        <f t="shared" si="2"/>
        <v>582</v>
      </c>
      <c r="AE16" s="45">
        <f t="shared" si="2"/>
        <v>611</v>
      </c>
      <c r="AF16" s="45">
        <f t="shared" si="2"/>
        <v>640</v>
      </c>
      <c r="AG16" s="45">
        <f t="shared" si="2"/>
        <v>669</v>
      </c>
      <c r="AH16" s="45">
        <f t="shared" si="2"/>
        <v>699</v>
      </c>
      <c r="AI16" s="45">
        <f t="shared" si="2"/>
        <v>728</v>
      </c>
      <c r="AJ16" s="45">
        <f t="shared" si="2"/>
        <v>757</v>
      </c>
      <c r="AK16" s="45">
        <f t="shared" si="2"/>
        <v>786</v>
      </c>
      <c r="AL16" s="45">
        <f t="shared" si="2"/>
        <v>815</v>
      </c>
      <c r="AM16" s="45">
        <f t="shared" si="2"/>
        <v>844</v>
      </c>
      <c r="AN16" s="45">
        <f t="shared" si="2"/>
        <v>873</v>
      </c>
    </row>
    <row r="17" spans="1:40" x14ac:dyDescent="0.25">
      <c r="A17" s="68" t="s">
        <v>133</v>
      </c>
      <c r="B17" s="180">
        <v>40749</v>
      </c>
      <c r="C17" s="68">
        <v>8</v>
      </c>
      <c r="D17" s="1">
        <v>2508</v>
      </c>
      <c r="E17" s="1">
        <v>495</v>
      </c>
      <c r="F17" s="1">
        <v>25</v>
      </c>
      <c r="G17" s="1">
        <v>3028</v>
      </c>
      <c r="H17" s="177">
        <v>3003</v>
      </c>
      <c r="I17" s="176">
        <v>378.5</v>
      </c>
      <c r="J17" s="178">
        <v>375.4</v>
      </c>
      <c r="K17" s="45">
        <f t="shared" si="1"/>
        <v>23</v>
      </c>
      <c r="L17" s="45">
        <f t="shared" si="1"/>
        <v>47</v>
      </c>
      <c r="M17" s="45">
        <f t="shared" si="1"/>
        <v>70</v>
      </c>
      <c r="N17" s="45">
        <f t="shared" si="1"/>
        <v>94</v>
      </c>
      <c r="O17" s="45">
        <f t="shared" si="1"/>
        <v>117</v>
      </c>
      <c r="P17" s="45">
        <f t="shared" si="1"/>
        <v>141</v>
      </c>
      <c r="Q17" s="45">
        <f t="shared" si="1"/>
        <v>164</v>
      </c>
      <c r="R17" s="45">
        <f t="shared" si="1"/>
        <v>188</v>
      </c>
      <c r="S17" s="45">
        <f t="shared" si="1"/>
        <v>211</v>
      </c>
      <c r="T17" s="45">
        <f t="shared" si="1"/>
        <v>235</v>
      </c>
      <c r="U17" s="45">
        <f t="shared" si="2"/>
        <v>258</v>
      </c>
      <c r="V17" s="45">
        <f t="shared" si="2"/>
        <v>282</v>
      </c>
      <c r="W17" s="45">
        <f t="shared" si="2"/>
        <v>305</v>
      </c>
      <c r="X17" s="45">
        <f t="shared" si="2"/>
        <v>328</v>
      </c>
      <c r="Y17" s="45">
        <f t="shared" si="2"/>
        <v>352</v>
      </c>
      <c r="Z17" s="45">
        <f t="shared" si="2"/>
        <v>375</v>
      </c>
      <c r="AA17" s="45">
        <f t="shared" si="2"/>
        <v>399</v>
      </c>
      <c r="AB17" s="45">
        <f t="shared" si="2"/>
        <v>422</v>
      </c>
      <c r="AC17" s="45">
        <f t="shared" si="2"/>
        <v>446</v>
      </c>
      <c r="AD17" s="45">
        <f t="shared" si="2"/>
        <v>469</v>
      </c>
      <c r="AE17" s="45">
        <f t="shared" si="2"/>
        <v>493</v>
      </c>
      <c r="AF17" s="45">
        <f t="shared" si="2"/>
        <v>516</v>
      </c>
      <c r="AG17" s="45">
        <f t="shared" si="2"/>
        <v>540</v>
      </c>
      <c r="AH17" s="45">
        <f t="shared" si="2"/>
        <v>563</v>
      </c>
      <c r="AI17" s="45">
        <f t="shared" si="2"/>
        <v>587</v>
      </c>
      <c r="AJ17" s="45">
        <f t="shared" si="2"/>
        <v>610</v>
      </c>
      <c r="AK17" s="45">
        <f t="shared" si="2"/>
        <v>633</v>
      </c>
      <c r="AL17" s="45">
        <f t="shared" si="2"/>
        <v>657</v>
      </c>
      <c r="AM17" s="45">
        <f t="shared" si="2"/>
        <v>680</v>
      </c>
      <c r="AN17" s="45">
        <f t="shared" si="2"/>
        <v>704</v>
      </c>
    </row>
    <row r="18" spans="1:40" x14ac:dyDescent="0.25">
      <c r="A18" s="68" t="s">
        <v>133</v>
      </c>
      <c r="B18" s="180">
        <v>40904</v>
      </c>
      <c r="C18" s="68">
        <v>2</v>
      </c>
      <c r="D18" s="1">
        <v>1332</v>
      </c>
      <c r="E18" s="1">
        <v>143</v>
      </c>
      <c r="F18" s="1">
        <v>1</v>
      </c>
      <c r="G18" s="1">
        <v>1476</v>
      </c>
      <c r="H18" s="177">
        <v>1475</v>
      </c>
      <c r="I18" s="176">
        <v>738</v>
      </c>
      <c r="J18" s="178">
        <v>737.5</v>
      </c>
      <c r="K18" s="45">
        <f t="shared" si="1"/>
        <v>46</v>
      </c>
      <c r="L18" s="45">
        <f t="shared" si="1"/>
        <v>92</v>
      </c>
      <c r="M18" s="45">
        <f t="shared" si="1"/>
        <v>138</v>
      </c>
      <c r="N18" s="45">
        <f t="shared" si="1"/>
        <v>184</v>
      </c>
      <c r="O18" s="45">
        <f t="shared" si="1"/>
        <v>230</v>
      </c>
      <c r="P18" s="45">
        <f t="shared" si="1"/>
        <v>277</v>
      </c>
      <c r="Q18" s="45">
        <f t="shared" si="1"/>
        <v>323</v>
      </c>
      <c r="R18" s="45">
        <f t="shared" si="1"/>
        <v>369</v>
      </c>
      <c r="S18" s="45">
        <f t="shared" si="1"/>
        <v>415</v>
      </c>
      <c r="T18" s="45">
        <f t="shared" si="1"/>
        <v>461</v>
      </c>
      <c r="U18" s="45">
        <f t="shared" si="2"/>
        <v>507</v>
      </c>
      <c r="V18" s="45">
        <f t="shared" si="2"/>
        <v>553</v>
      </c>
      <c r="W18" s="45">
        <f t="shared" si="2"/>
        <v>599</v>
      </c>
      <c r="X18" s="45">
        <f t="shared" si="2"/>
        <v>645</v>
      </c>
      <c r="Y18" s="45">
        <f t="shared" si="2"/>
        <v>691</v>
      </c>
      <c r="Z18" s="45">
        <f t="shared" si="2"/>
        <v>738</v>
      </c>
      <c r="AA18" s="45">
        <f t="shared" si="2"/>
        <v>784</v>
      </c>
      <c r="AB18" s="45">
        <f t="shared" si="2"/>
        <v>830</v>
      </c>
      <c r="AC18" s="45">
        <f t="shared" si="2"/>
        <v>876</v>
      </c>
      <c r="AD18" s="45">
        <f t="shared" si="2"/>
        <v>922</v>
      </c>
      <c r="AE18" s="45">
        <f t="shared" si="2"/>
        <v>968</v>
      </c>
      <c r="AF18" s="45">
        <f t="shared" si="2"/>
        <v>1014</v>
      </c>
      <c r="AG18" s="45">
        <f t="shared" si="2"/>
        <v>1060</v>
      </c>
      <c r="AH18" s="45">
        <f t="shared" si="2"/>
        <v>1106</v>
      </c>
      <c r="AI18" s="45">
        <f t="shared" si="2"/>
        <v>1152</v>
      </c>
      <c r="AJ18" s="45">
        <f t="shared" si="2"/>
        <v>1198</v>
      </c>
      <c r="AK18" s="45">
        <f t="shared" si="2"/>
        <v>1245</v>
      </c>
      <c r="AL18" s="45">
        <f t="shared" si="2"/>
        <v>1291</v>
      </c>
      <c r="AM18" s="45">
        <f t="shared" si="2"/>
        <v>1337</v>
      </c>
      <c r="AN18" s="45">
        <f t="shared" si="2"/>
        <v>1383</v>
      </c>
    </row>
    <row r="19" spans="1:40" x14ac:dyDescent="0.25">
      <c r="A19" s="68" t="s">
        <v>133</v>
      </c>
      <c r="B19" s="180">
        <v>41214</v>
      </c>
      <c r="C19" s="68">
        <v>4</v>
      </c>
      <c r="D19" s="1">
        <v>0</v>
      </c>
      <c r="E19" s="1">
        <v>512</v>
      </c>
      <c r="F19" s="1">
        <v>3</v>
      </c>
      <c r="G19" s="1">
        <v>515</v>
      </c>
      <c r="H19" s="177">
        <v>512</v>
      </c>
      <c r="I19" s="176">
        <v>128.75</v>
      </c>
      <c r="J19" s="178">
        <v>128</v>
      </c>
      <c r="K19" s="45">
        <f t="shared" si="1"/>
        <v>8</v>
      </c>
      <c r="L19" s="45">
        <f t="shared" si="1"/>
        <v>16</v>
      </c>
      <c r="M19" s="45">
        <f t="shared" si="1"/>
        <v>24</v>
      </c>
      <c r="N19" s="45">
        <f t="shared" si="1"/>
        <v>32</v>
      </c>
      <c r="O19" s="45">
        <f t="shared" si="1"/>
        <v>40</v>
      </c>
      <c r="P19" s="45">
        <f t="shared" si="1"/>
        <v>48</v>
      </c>
      <c r="Q19" s="45">
        <f t="shared" si="1"/>
        <v>56</v>
      </c>
      <c r="R19" s="45">
        <f t="shared" si="1"/>
        <v>64</v>
      </c>
      <c r="S19" s="45">
        <f t="shared" si="1"/>
        <v>72</v>
      </c>
      <c r="T19" s="45">
        <f t="shared" si="1"/>
        <v>80</v>
      </c>
      <c r="U19" s="45">
        <f t="shared" si="2"/>
        <v>88</v>
      </c>
      <c r="V19" s="45">
        <f t="shared" si="2"/>
        <v>96</v>
      </c>
      <c r="W19" s="45">
        <f t="shared" si="2"/>
        <v>104</v>
      </c>
      <c r="X19" s="45">
        <f t="shared" si="2"/>
        <v>112</v>
      </c>
      <c r="Y19" s="45">
        <f t="shared" si="2"/>
        <v>120</v>
      </c>
      <c r="Z19" s="45">
        <f t="shared" si="2"/>
        <v>128</v>
      </c>
      <c r="AA19" s="45">
        <f t="shared" si="2"/>
        <v>136</v>
      </c>
      <c r="AB19" s="45">
        <f t="shared" si="2"/>
        <v>144</v>
      </c>
      <c r="AC19" s="45">
        <f t="shared" si="2"/>
        <v>152</v>
      </c>
      <c r="AD19" s="45">
        <f t="shared" si="2"/>
        <v>160</v>
      </c>
      <c r="AE19" s="45">
        <f t="shared" si="2"/>
        <v>168</v>
      </c>
      <c r="AF19" s="45">
        <f t="shared" si="2"/>
        <v>176</v>
      </c>
      <c r="AG19" s="45">
        <f t="shared" si="2"/>
        <v>184</v>
      </c>
      <c r="AH19" s="45">
        <f t="shared" si="2"/>
        <v>192</v>
      </c>
      <c r="AI19" s="45">
        <f t="shared" si="2"/>
        <v>200</v>
      </c>
      <c r="AJ19" s="45">
        <f t="shared" si="2"/>
        <v>208</v>
      </c>
      <c r="AK19" s="45">
        <f t="shared" si="2"/>
        <v>216</v>
      </c>
      <c r="AL19" s="45">
        <f t="shared" si="2"/>
        <v>224</v>
      </c>
      <c r="AM19" s="45">
        <f t="shared" si="2"/>
        <v>232</v>
      </c>
      <c r="AN19" s="45">
        <f t="shared" si="2"/>
        <v>240</v>
      </c>
    </row>
    <row r="20" spans="1:40" x14ac:dyDescent="0.25">
      <c r="A20" s="68" t="s">
        <v>133</v>
      </c>
      <c r="B20" s="180">
        <v>41219</v>
      </c>
      <c r="C20" s="68">
        <v>8</v>
      </c>
      <c r="D20" s="1">
        <v>2208</v>
      </c>
      <c r="E20" s="1">
        <v>1477</v>
      </c>
      <c r="F20" s="1">
        <v>77</v>
      </c>
      <c r="G20" s="1">
        <v>3762</v>
      </c>
      <c r="H20" s="177">
        <v>3685</v>
      </c>
      <c r="I20" s="176">
        <v>470.25</v>
      </c>
      <c r="J20" s="178">
        <v>460.6</v>
      </c>
      <c r="K20" s="45">
        <f t="shared" si="1"/>
        <v>29</v>
      </c>
      <c r="L20" s="45">
        <f t="shared" si="1"/>
        <v>58</v>
      </c>
      <c r="M20" s="45">
        <f t="shared" si="1"/>
        <v>86</v>
      </c>
      <c r="N20" s="45">
        <f t="shared" si="1"/>
        <v>115</v>
      </c>
      <c r="O20" s="45">
        <f t="shared" si="1"/>
        <v>144</v>
      </c>
      <c r="P20" s="45">
        <f t="shared" si="1"/>
        <v>173</v>
      </c>
      <c r="Q20" s="45">
        <f t="shared" si="1"/>
        <v>202</v>
      </c>
      <c r="R20" s="45">
        <f t="shared" si="1"/>
        <v>230</v>
      </c>
      <c r="S20" s="45">
        <f t="shared" si="1"/>
        <v>259</v>
      </c>
      <c r="T20" s="45">
        <f t="shared" si="1"/>
        <v>288</v>
      </c>
      <c r="U20" s="45">
        <f t="shared" si="2"/>
        <v>317</v>
      </c>
      <c r="V20" s="45">
        <f t="shared" si="2"/>
        <v>345</v>
      </c>
      <c r="W20" s="45">
        <f t="shared" si="2"/>
        <v>374</v>
      </c>
      <c r="X20" s="45">
        <f t="shared" si="2"/>
        <v>403</v>
      </c>
      <c r="Y20" s="45">
        <f t="shared" si="2"/>
        <v>432</v>
      </c>
      <c r="Z20" s="45">
        <f t="shared" si="2"/>
        <v>461</v>
      </c>
      <c r="AA20" s="45">
        <f t="shared" si="2"/>
        <v>489</v>
      </c>
      <c r="AB20" s="45">
        <f t="shared" si="2"/>
        <v>518</v>
      </c>
      <c r="AC20" s="45">
        <f t="shared" si="2"/>
        <v>547</v>
      </c>
      <c r="AD20" s="45">
        <f t="shared" si="2"/>
        <v>576</v>
      </c>
      <c r="AE20" s="45">
        <f t="shared" si="2"/>
        <v>605</v>
      </c>
      <c r="AF20" s="45">
        <f t="shared" si="2"/>
        <v>633</v>
      </c>
      <c r="AG20" s="45">
        <f t="shared" si="2"/>
        <v>662</v>
      </c>
      <c r="AH20" s="45">
        <f t="shared" si="2"/>
        <v>691</v>
      </c>
      <c r="AI20" s="45">
        <f t="shared" si="2"/>
        <v>720</v>
      </c>
      <c r="AJ20" s="45">
        <f t="shared" si="2"/>
        <v>748</v>
      </c>
      <c r="AK20" s="45">
        <f t="shared" si="2"/>
        <v>777</v>
      </c>
      <c r="AL20" s="45">
        <f t="shared" si="2"/>
        <v>806</v>
      </c>
      <c r="AM20" s="45">
        <f t="shared" si="2"/>
        <v>835</v>
      </c>
      <c r="AN20" s="45">
        <f t="shared" si="2"/>
        <v>864</v>
      </c>
    </row>
    <row r="21" spans="1:40" x14ac:dyDescent="0.25">
      <c r="A21" s="68" t="s">
        <v>133</v>
      </c>
      <c r="B21" s="180">
        <v>41312</v>
      </c>
      <c r="C21" s="68">
        <v>4</v>
      </c>
      <c r="D21" s="1">
        <v>768</v>
      </c>
      <c r="E21" s="1">
        <v>876</v>
      </c>
      <c r="F21" s="1">
        <v>2</v>
      </c>
      <c r="G21" s="1">
        <v>1646</v>
      </c>
      <c r="H21" s="177">
        <v>1644</v>
      </c>
      <c r="I21" s="176">
        <v>411.5</v>
      </c>
      <c r="J21" s="178">
        <v>411</v>
      </c>
      <c r="K21" s="45">
        <f t="shared" ref="K21:Z38" si="3">IF($G21&gt;0,ROUND($J21*K$3/12*0.75,0),0)</f>
        <v>26</v>
      </c>
      <c r="L21" s="45">
        <f t="shared" si="3"/>
        <v>51</v>
      </c>
      <c r="M21" s="45">
        <f t="shared" si="3"/>
        <v>77</v>
      </c>
      <c r="N21" s="45">
        <f t="shared" si="3"/>
        <v>103</v>
      </c>
      <c r="O21" s="45">
        <f t="shared" si="3"/>
        <v>128</v>
      </c>
      <c r="P21" s="45">
        <f t="shared" si="3"/>
        <v>154</v>
      </c>
      <c r="Q21" s="45">
        <f t="shared" si="3"/>
        <v>180</v>
      </c>
      <c r="R21" s="45">
        <f t="shared" si="3"/>
        <v>206</v>
      </c>
      <c r="S21" s="45">
        <f t="shared" si="3"/>
        <v>231</v>
      </c>
      <c r="T21" s="45">
        <f t="shared" si="3"/>
        <v>257</v>
      </c>
      <c r="U21" s="45">
        <f t="shared" si="2"/>
        <v>283</v>
      </c>
      <c r="V21" s="45">
        <f t="shared" si="2"/>
        <v>308</v>
      </c>
      <c r="W21" s="45">
        <f t="shared" si="2"/>
        <v>334</v>
      </c>
      <c r="X21" s="45">
        <f t="shared" si="2"/>
        <v>360</v>
      </c>
      <c r="Y21" s="45">
        <f t="shared" si="2"/>
        <v>385</v>
      </c>
      <c r="Z21" s="45">
        <f t="shared" si="2"/>
        <v>411</v>
      </c>
      <c r="AA21" s="45">
        <f t="shared" si="2"/>
        <v>437</v>
      </c>
      <c r="AB21" s="45">
        <f t="shared" si="2"/>
        <v>462</v>
      </c>
      <c r="AC21" s="45">
        <f t="shared" si="2"/>
        <v>488</v>
      </c>
      <c r="AD21" s="45">
        <f t="shared" si="2"/>
        <v>514</v>
      </c>
      <c r="AE21" s="45">
        <f t="shared" si="2"/>
        <v>539</v>
      </c>
      <c r="AF21" s="45">
        <f t="shared" si="2"/>
        <v>565</v>
      </c>
      <c r="AG21" s="45">
        <f t="shared" si="2"/>
        <v>591</v>
      </c>
      <c r="AH21" s="45">
        <f t="shared" si="2"/>
        <v>617</v>
      </c>
      <c r="AI21" s="45">
        <f t="shared" si="2"/>
        <v>642</v>
      </c>
      <c r="AJ21" s="45">
        <f t="shared" si="2"/>
        <v>668</v>
      </c>
      <c r="AK21" s="45">
        <f t="shared" si="2"/>
        <v>694</v>
      </c>
      <c r="AL21" s="45">
        <f t="shared" si="2"/>
        <v>719</v>
      </c>
      <c r="AM21" s="45">
        <f t="shared" si="2"/>
        <v>745</v>
      </c>
      <c r="AN21" s="45">
        <f t="shared" si="2"/>
        <v>771</v>
      </c>
    </row>
    <row r="22" spans="1:40" x14ac:dyDescent="0.25">
      <c r="A22" s="68" t="s">
        <v>133</v>
      </c>
      <c r="B22" s="180">
        <v>41318</v>
      </c>
      <c r="C22" s="68">
        <v>0</v>
      </c>
      <c r="D22" s="1">
        <v>0</v>
      </c>
      <c r="E22" s="1">
        <v>0</v>
      </c>
      <c r="F22" s="1">
        <v>0</v>
      </c>
      <c r="G22" s="1">
        <v>0</v>
      </c>
      <c r="H22" s="177">
        <v>0</v>
      </c>
      <c r="I22" s="176">
        <v>0</v>
      </c>
      <c r="J22" s="178" t="e">
        <v>#DIV/0!</v>
      </c>
      <c r="K22" s="45">
        <f t="shared" si="3"/>
        <v>0</v>
      </c>
      <c r="L22" s="45">
        <f t="shared" si="3"/>
        <v>0</v>
      </c>
      <c r="M22" s="45">
        <f t="shared" si="3"/>
        <v>0</v>
      </c>
      <c r="N22" s="45">
        <f t="shared" si="3"/>
        <v>0</v>
      </c>
      <c r="O22" s="45">
        <f t="shared" si="3"/>
        <v>0</v>
      </c>
      <c r="P22" s="45">
        <f t="shared" si="3"/>
        <v>0</v>
      </c>
      <c r="Q22" s="45">
        <f t="shared" si="3"/>
        <v>0</v>
      </c>
      <c r="R22" s="45">
        <f t="shared" si="3"/>
        <v>0</v>
      </c>
      <c r="S22" s="45">
        <f t="shared" si="3"/>
        <v>0</v>
      </c>
      <c r="T22" s="45">
        <f t="shared" si="3"/>
        <v>0</v>
      </c>
      <c r="U22" s="45">
        <f t="shared" si="2"/>
        <v>0</v>
      </c>
      <c r="V22" s="45">
        <f t="shared" si="2"/>
        <v>0</v>
      </c>
      <c r="W22" s="45">
        <f t="shared" si="2"/>
        <v>0</v>
      </c>
      <c r="X22" s="45">
        <f t="shared" si="2"/>
        <v>0</v>
      </c>
      <c r="Y22" s="45">
        <f t="shared" si="2"/>
        <v>0</v>
      </c>
      <c r="Z22" s="45">
        <f t="shared" si="2"/>
        <v>0</v>
      </c>
      <c r="AA22" s="45">
        <f t="shared" si="2"/>
        <v>0</v>
      </c>
      <c r="AB22" s="45">
        <f t="shared" si="2"/>
        <v>0</v>
      </c>
      <c r="AC22" s="45">
        <f t="shared" si="2"/>
        <v>0</v>
      </c>
      <c r="AD22" s="45">
        <f t="shared" si="2"/>
        <v>0</v>
      </c>
      <c r="AE22" s="45">
        <f t="shared" si="2"/>
        <v>0</v>
      </c>
      <c r="AF22" s="45">
        <f t="shared" si="2"/>
        <v>0</v>
      </c>
      <c r="AG22" s="45">
        <f t="shared" si="2"/>
        <v>0</v>
      </c>
      <c r="AH22" s="45">
        <f t="shared" si="2"/>
        <v>0</v>
      </c>
      <c r="AI22" s="45">
        <f t="shared" si="2"/>
        <v>0</v>
      </c>
      <c r="AJ22" s="45">
        <f t="shared" si="2"/>
        <v>0</v>
      </c>
      <c r="AK22" s="45">
        <f t="shared" si="2"/>
        <v>0</v>
      </c>
      <c r="AL22" s="45">
        <f t="shared" si="2"/>
        <v>0</v>
      </c>
      <c r="AM22" s="45">
        <f t="shared" si="2"/>
        <v>0</v>
      </c>
      <c r="AN22" s="45">
        <f t="shared" si="2"/>
        <v>0</v>
      </c>
    </row>
    <row r="23" spans="1:40" x14ac:dyDescent="0.25">
      <c r="A23" s="68" t="s">
        <v>133</v>
      </c>
      <c r="B23" s="180">
        <v>50710</v>
      </c>
      <c r="C23" s="68">
        <v>12</v>
      </c>
      <c r="D23" s="1">
        <v>1032</v>
      </c>
      <c r="E23" s="1">
        <v>1351</v>
      </c>
      <c r="F23" s="1">
        <v>22</v>
      </c>
      <c r="G23" s="1">
        <v>2405</v>
      </c>
      <c r="H23" s="177">
        <v>2383</v>
      </c>
      <c r="I23" s="176">
        <v>200.41669999999999</v>
      </c>
      <c r="J23" s="178">
        <v>198.6</v>
      </c>
      <c r="K23" s="45">
        <f t="shared" si="3"/>
        <v>12</v>
      </c>
      <c r="L23" s="45">
        <f t="shared" si="3"/>
        <v>25</v>
      </c>
      <c r="M23" s="45">
        <f t="shared" si="3"/>
        <v>37</v>
      </c>
      <c r="N23" s="45">
        <f t="shared" si="3"/>
        <v>50</v>
      </c>
      <c r="O23" s="45">
        <f t="shared" si="3"/>
        <v>62</v>
      </c>
      <c r="P23" s="45">
        <f t="shared" si="3"/>
        <v>74</v>
      </c>
      <c r="Q23" s="45">
        <f t="shared" si="3"/>
        <v>87</v>
      </c>
      <c r="R23" s="45">
        <f t="shared" si="3"/>
        <v>99</v>
      </c>
      <c r="S23" s="45">
        <f t="shared" si="3"/>
        <v>112</v>
      </c>
      <c r="T23" s="45">
        <f t="shared" si="3"/>
        <v>124</v>
      </c>
      <c r="U23" s="45">
        <f t="shared" si="2"/>
        <v>137</v>
      </c>
      <c r="V23" s="45">
        <f t="shared" si="2"/>
        <v>149</v>
      </c>
      <c r="W23" s="45">
        <f t="shared" si="2"/>
        <v>161</v>
      </c>
      <c r="X23" s="45">
        <f t="shared" si="2"/>
        <v>174</v>
      </c>
      <c r="Y23" s="45">
        <f t="shared" si="2"/>
        <v>186</v>
      </c>
      <c r="Z23" s="45">
        <f t="shared" si="2"/>
        <v>199</v>
      </c>
      <c r="AA23" s="45">
        <f t="shared" si="2"/>
        <v>211</v>
      </c>
      <c r="AB23" s="45">
        <f t="shared" si="2"/>
        <v>223</v>
      </c>
      <c r="AC23" s="45">
        <f t="shared" si="2"/>
        <v>236</v>
      </c>
      <c r="AD23" s="45">
        <f t="shared" si="2"/>
        <v>248</v>
      </c>
      <c r="AE23" s="45">
        <f t="shared" si="2"/>
        <v>261</v>
      </c>
      <c r="AF23" s="45">
        <f t="shared" si="2"/>
        <v>273</v>
      </c>
      <c r="AG23" s="45">
        <f t="shared" si="2"/>
        <v>285</v>
      </c>
      <c r="AH23" s="45">
        <f t="shared" si="2"/>
        <v>298</v>
      </c>
      <c r="AI23" s="45">
        <f t="shared" si="2"/>
        <v>310</v>
      </c>
      <c r="AJ23" s="45">
        <f t="shared" si="2"/>
        <v>323</v>
      </c>
      <c r="AK23" s="45">
        <f t="shared" si="2"/>
        <v>335</v>
      </c>
      <c r="AL23" s="45">
        <f t="shared" si="2"/>
        <v>348</v>
      </c>
      <c r="AM23" s="45">
        <f t="shared" si="2"/>
        <v>360</v>
      </c>
      <c r="AN23" s="45">
        <f t="shared" si="2"/>
        <v>372</v>
      </c>
    </row>
    <row r="24" spans="1:40" x14ac:dyDescent="0.25">
      <c r="A24" s="68" t="s">
        <v>133</v>
      </c>
      <c r="B24" s="180">
        <v>50716</v>
      </c>
      <c r="C24" s="68">
        <v>6</v>
      </c>
      <c r="D24" s="1">
        <v>456</v>
      </c>
      <c r="E24" s="1">
        <v>1291</v>
      </c>
      <c r="F24" s="1">
        <v>17</v>
      </c>
      <c r="G24" s="1">
        <v>1764</v>
      </c>
      <c r="H24" s="177">
        <v>1747</v>
      </c>
      <c r="I24" s="176">
        <v>294</v>
      </c>
      <c r="J24" s="178">
        <v>291.2</v>
      </c>
      <c r="K24" s="45">
        <f t="shared" si="3"/>
        <v>18</v>
      </c>
      <c r="L24" s="45">
        <f t="shared" si="3"/>
        <v>36</v>
      </c>
      <c r="M24" s="45">
        <f t="shared" si="3"/>
        <v>55</v>
      </c>
      <c r="N24" s="45">
        <f t="shared" si="3"/>
        <v>73</v>
      </c>
      <c r="O24" s="45">
        <f t="shared" si="3"/>
        <v>91</v>
      </c>
      <c r="P24" s="45">
        <f t="shared" si="3"/>
        <v>109</v>
      </c>
      <c r="Q24" s="45">
        <f t="shared" si="3"/>
        <v>127</v>
      </c>
      <c r="R24" s="45">
        <f t="shared" si="3"/>
        <v>146</v>
      </c>
      <c r="S24" s="45">
        <f t="shared" si="3"/>
        <v>164</v>
      </c>
      <c r="T24" s="45">
        <f t="shared" si="3"/>
        <v>182</v>
      </c>
      <c r="U24" s="45">
        <f t="shared" si="2"/>
        <v>200</v>
      </c>
      <c r="V24" s="45">
        <f t="shared" si="2"/>
        <v>218</v>
      </c>
      <c r="W24" s="45">
        <f t="shared" si="2"/>
        <v>237</v>
      </c>
      <c r="X24" s="45">
        <f t="shared" si="2"/>
        <v>255</v>
      </c>
      <c r="Y24" s="45">
        <f t="shared" si="2"/>
        <v>273</v>
      </c>
      <c r="Z24" s="45">
        <f t="shared" si="2"/>
        <v>291</v>
      </c>
      <c r="AA24" s="45">
        <f t="shared" si="2"/>
        <v>309</v>
      </c>
      <c r="AB24" s="45">
        <f t="shared" si="2"/>
        <v>328</v>
      </c>
      <c r="AC24" s="45">
        <f t="shared" si="2"/>
        <v>346</v>
      </c>
      <c r="AD24" s="45">
        <f t="shared" si="2"/>
        <v>364</v>
      </c>
      <c r="AE24" s="45">
        <f t="shared" si="2"/>
        <v>382</v>
      </c>
      <c r="AF24" s="45">
        <f t="shared" si="2"/>
        <v>400</v>
      </c>
      <c r="AG24" s="45">
        <f t="shared" si="2"/>
        <v>419</v>
      </c>
      <c r="AH24" s="45">
        <f t="shared" si="2"/>
        <v>437</v>
      </c>
      <c r="AI24" s="45">
        <f t="shared" si="2"/>
        <v>455</v>
      </c>
      <c r="AJ24" s="45">
        <f t="shared" si="2"/>
        <v>473</v>
      </c>
      <c r="AK24" s="45">
        <f t="shared" si="2"/>
        <v>491</v>
      </c>
      <c r="AL24" s="45">
        <f t="shared" si="2"/>
        <v>510</v>
      </c>
      <c r="AM24" s="45">
        <f t="shared" si="2"/>
        <v>528</v>
      </c>
      <c r="AN24" s="45">
        <f t="shared" si="2"/>
        <v>546</v>
      </c>
    </row>
    <row r="25" spans="1:40" x14ac:dyDescent="0.25">
      <c r="A25" s="68" t="s">
        <v>133</v>
      </c>
      <c r="B25" s="180">
        <v>50718</v>
      </c>
      <c r="C25" s="68">
        <v>5</v>
      </c>
      <c r="D25" s="1">
        <v>1044</v>
      </c>
      <c r="E25" s="1">
        <v>87</v>
      </c>
      <c r="F25" s="1">
        <v>6</v>
      </c>
      <c r="G25" s="1">
        <v>1137</v>
      </c>
      <c r="H25" s="177">
        <v>1131</v>
      </c>
      <c r="I25" s="176">
        <v>227.4</v>
      </c>
      <c r="J25" s="178">
        <v>226.2</v>
      </c>
      <c r="K25" s="45">
        <f t="shared" si="3"/>
        <v>14</v>
      </c>
      <c r="L25" s="45">
        <f t="shared" si="3"/>
        <v>28</v>
      </c>
      <c r="M25" s="45">
        <f t="shared" si="3"/>
        <v>42</v>
      </c>
      <c r="N25" s="45">
        <f t="shared" si="3"/>
        <v>57</v>
      </c>
      <c r="O25" s="45">
        <f t="shared" si="3"/>
        <v>71</v>
      </c>
      <c r="P25" s="45">
        <f t="shared" si="3"/>
        <v>85</v>
      </c>
      <c r="Q25" s="45">
        <f t="shared" si="3"/>
        <v>99</v>
      </c>
      <c r="R25" s="45">
        <f t="shared" si="3"/>
        <v>113</v>
      </c>
      <c r="S25" s="45">
        <f t="shared" si="3"/>
        <v>127</v>
      </c>
      <c r="T25" s="45">
        <f t="shared" si="3"/>
        <v>141</v>
      </c>
      <c r="U25" s="45">
        <f t="shared" si="2"/>
        <v>156</v>
      </c>
      <c r="V25" s="45">
        <f t="shared" si="2"/>
        <v>170</v>
      </c>
      <c r="W25" s="45">
        <f t="shared" si="2"/>
        <v>184</v>
      </c>
      <c r="X25" s="45">
        <f t="shared" si="2"/>
        <v>198</v>
      </c>
      <c r="Y25" s="45">
        <f t="shared" si="2"/>
        <v>212</v>
      </c>
      <c r="Z25" s="45">
        <f t="shared" si="2"/>
        <v>226</v>
      </c>
      <c r="AA25" s="45">
        <f t="shared" si="2"/>
        <v>240</v>
      </c>
      <c r="AB25" s="45">
        <f t="shared" si="2"/>
        <v>254</v>
      </c>
      <c r="AC25" s="45">
        <f t="shared" si="2"/>
        <v>269</v>
      </c>
      <c r="AD25" s="45">
        <f t="shared" si="2"/>
        <v>283</v>
      </c>
      <c r="AE25" s="45">
        <f t="shared" si="2"/>
        <v>297</v>
      </c>
      <c r="AF25" s="45">
        <f t="shared" si="2"/>
        <v>311</v>
      </c>
      <c r="AG25" s="45">
        <f t="shared" si="2"/>
        <v>325</v>
      </c>
      <c r="AH25" s="45">
        <f t="shared" si="2"/>
        <v>339</v>
      </c>
      <c r="AI25" s="45">
        <f t="shared" si="2"/>
        <v>353</v>
      </c>
      <c r="AJ25" s="45">
        <f t="shared" ref="AJ25:AN25" si="4">IF($G25&gt;0,ROUND($J25*AJ$3/12*0.75,0),0)</f>
        <v>368</v>
      </c>
      <c r="AK25" s="45">
        <f t="shared" si="4"/>
        <v>382</v>
      </c>
      <c r="AL25" s="45">
        <f t="shared" si="4"/>
        <v>396</v>
      </c>
      <c r="AM25" s="45">
        <f t="shared" si="4"/>
        <v>410</v>
      </c>
      <c r="AN25" s="45">
        <f t="shared" si="4"/>
        <v>424</v>
      </c>
    </row>
    <row r="26" spans="1:40" x14ac:dyDescent="0.25">
      <c r="A26" s="68" t="s">
        <v>133</v>
      </c>
      <c r="B26" s="180">
        <v>50719</v>
      </c>
      <c r="C26" s="68">
        <v>6</v>
      </c>
      <c r="D26" s="1">
        <v>1284</v>
      </c>
      <c r="E26" s="1">
        <v>-412</v>
      </c>
      <c r="F26" s="1">
        <v>1</v>
      </c>
      <c r="G26" s="1">
        <v>873</v>
      </c>
      <c r="H26" s="177">
        <v>872</v>
      </c>
      <c r="I26" s="176">
        <v>145.5</v>
      </c>
      <c r="J26" s="178">
        <v>145.30000000000001</v>
      </c>
      <c r="K26" s="45">
        <f t="shared" si="3"/>
        <v>9</v>
      </c>
      <c r="L26" s="45">
        <f t="shared" si="3"/>
        <v>18</v>
      </c>
      <c r="M26" s="45">
        <f t="shared" si="3"/>
        <v>27</v>
      </c>
      <c r="N26" s="45">
        <f t="shared" si="3"/>
        <v>36</v>
      </c>
      <c r="O26" s="45">
        <f t="shared" si="3"/>
        <v>45</v>
      </c>
      <c r="P26" s="45">
        <f t="shared" si="3"/>
        <v>54</v>
      </c>
      <c r="Q26" s="45">
        <f t="shared" si="3"/>
        <v>64</v>
      </c>
      <c r="R26" s="45">
        <f t="shared" si="3"/>
        <v>73</v>
      </c>
      <c r="S26" s="45">
        <f t="shared" si="3"/>
        <v>82</v>
      </c>
      <c r="T26" s="45">
        <f t="shared" si="3"/>
        <v>91</v>
      </c>
      <c r="U26" s="45">
        <f t="shared" si="3"/>
        <v>100</v>
      </c>
      <c r="V26" s="45">
        <f t="shared" si="3"/>
        <v>109</v>
      </c>
      <c r="W26" s="45">
        <f t="shared" si="3"/>
        <v>118</v>
      </c>
      <c r="X26" s="45">
        <f t="shared" si="3"/>
        <v>127</v>
      </c>
      <c r="Y26" s="45">
        <f t="shared" si="3"/>
        <v>136</v>
      </c>
      <c r="Z26" s="45">
        <f t="shared" si="3"/>
        <v>145</v>
      </c>
      <c r="AA26" s="45">
        <f t="shared" ref="AA26:AN53" si="5">IF($G26&gt;0,ROUND($J26*AA$3/12*0.75,0),0)</f>
        <v>154</v>
      </c>
      <c r="AB26" s="45">
        <f t="shared" si="5"/>
        <v>163</v>
      </c>
      <c r="AC26" s="45">
        <f t="shared" si="5"/>
        <v>173</v>
      </c>
      <c r="AD26" s="45">
        <f t="shared" si="5"/>
        <v>182</v>
      </c>
      <c r="AE26" s="45">
        <f t="shared" si="5"/>
        <v>191</v>
      </c>
      <c r="AF26" s="45">
        <f t="shared" si="5"/>
        <v>200</v>
      </c>
      <c r="AG26" s="45">
        <f t="shared" si="5"/>
        <v>209</v>
      </c>
      <c r="AH26" s="45">
        <f t="shared" si="5"/>
        <v>218</v>
      </c>
      <c r="AI26" s="45">
        <f t="shared" si="5"/>
        <v>227</v>
      </c>
      <c r="AJ26" s="45">
        <f t="shared" si="5"/>
        <v>236</v>
      </c>
      <c r="AK26" s="45">
        <f t="shared" si="5"/>
        <v>245</v>
      </c>
      <c r="AL26" s="45">
        <f t="shared" si="5"/>
        <v>254</v>
      </c>
      <c r="AM26" s="45">
        <f t="shared" si="5"/>
        <v>263</v>
      </c>
      <c r="AN26" s="45">
        <f t="shared" si="5"/>
        <v>272</v>
      </c>
    </row>
    <row r="27" spans="1:40" x14ac:dyDescent="0.25">
      <c r="A27" s="68" t="s">
        <v>133</v>
      </c>
      <c r="B27" s="180">
        <v>50726</v>
      </c>
      <c r="C27" s="68">
        <v>13</v>
      </c>
      <c r="D27" s="1">
        <v>0</v>
      </c>
      <c r="E27" s="1">
        <v>1939</v>
      </c>
      <c r="F27" s="1">
        <v>67</v>
      </c>
      <c r="G27" s="1">
        <v>2006</v>
      </c>
      <c r="H27" s="177">
        <v>1939</v>
      </c>
      <c r="I27" s="176">
        <v>154.30770000000001</v>
      </c>
      <c r="J27" s="178">
        <v>149.19999999999999</v>
      </c>
      <c r="K27" s="45">
        <f t="shared" si="3"/>
        <v>9</v>
      </c>
      <c r="L27" s="45">
        <f t="shared" si="3"/>
        <v>19</v>
      </c>
      <c r="M27" s="45">
        <f t="shared" si="3"/>
        <v>28</v>
      </c>
      <c r="N27" s="45">
        <f t="shared" si="3"/>
        <v>37</v>
      </c>
      <c r="O27" s="45">
        <f t="shared" si="3"/>
        <v>47</v>
      </c>
      <c r="P27" s="45">
        <f t="shared" si="3"/>
        <v>56</v>
      </c>
      <c r="Q27" s="45">
        <f t="shared" si="3"/>
        <v>65</v>
      </c>
      <c r="R27" s="45">
        <f t="shared" si="3"/>
        <v>75</v>
      </c>
      <c r="S27" s="45">
        <f t="shared" si="3"/>
        <v>84</v>
      </c>
      <c r="T27" s="45">
        <f t="shared" si="3"/>
        <v>93</v>
      </c>
      <c r="U27" s="45">
        <f t="shared" si="3"/>
        <v>103</v>
      </c>
      <c r="V27" s="45">
        <f t="shared" si="3"/>
        <v>112</v>
      </c>
      <c r="W27" s="45">
        <f t="shared" si="3"/>
        <v>121</v>
      </c>
      <c r="X27" s="45">
        <f t="shared" si="3"/>
        <v>131</v>
      </c>
      <c r="Y27" s="45">
        <f t="shared" si="3"/>
        <v>140</v>
      </c>
      <c r="Z27" s="45">
        <f t="shared" si="3"/>
        <v>149</v>
      </c>
      <c r="AA27" s="45">
        <f t="shared" si="5"/>
        <v>159</v>
      </c>
      <c r="AB27" s="45">
        <f t="shared" si="5"/>
        <v>168</v>
      </c>
      <c r="AC27" s="45">
        <f t="shared" si="5"/>
        <v>177</v>
      </c>
      <c r="AD27" s="45">
        <f t="shared" si="5"/>
        <v>187</v>
      </c>
      <c r="AE27" s="45">
        <f t="shared" si="5"/>
        <v>196</v>
      </c>
      <c r="AF27" s="45">
        <f t="shared" si="5"/>
        <v>205</v>
      </c>
      <c r="AG27" s="45">
        <f t="shared" si="5"/>
        <v>214</v>
      </c>
      <c r="AH27" s="45">
        <f t="shared" si="5"/>
        <v>224</v>
      </c>
      <c r="AI27" s="45">
        <f t="shared" si="5"/>
        <v>233</v>
      </c>
      <c r="AJ27" s="45">
        <f t="shared" si="5"/>
        <v>242</v>
      </c>
      <c r="AK27" s="45">
        <f t="shared" si="5"/>
        <v>252</v>
      </c>
      <c r="AL27" s="45">
        <f t="shared" si="5"/>
        <v>261</v>
      </c>
      <c r="AM27" s="45">
        <f t="shared" si="5"/>
        <v>270</v>
      </c>
      <c r="AN27" s="45">
        <f t="shared" si="5"/>
        <v>280</v>
      </c>
    </row>
    <row r="28" spans="1:40" x14ac:dyDescent="0.25">
      <c r="A28" s="68" t="s">
        <v>133</v>
      </c>
      <c r="B28" s="180">
        <v>50727</v>
      </c>
      <c r="C28" s="68">
        <v>8</v>
      </c>
      <c r="D28" s="1">
        <v>0</v>
      </c>
      <c r="E28" s="1">
        <v>759</v>
      </c>
      <c r="F28" s="1">
        <v>4</v>
      </c>
      <c r="G28" s="1">
        <v>763</v>
      </c>
      <c r="H28" s="177">
        <v>759</v>
      </c>
      <c r="I28" s="176">
        <v>95.375</v>
      </c>
      <c r="J28" s="178">
        <v>94.9</v>
      </c>
      <c r="K28" s="45">
        <f t="shared" si="3"/>
        <v>6</v>
      </c>
      <c r="L28" s="45">
        <f t="shared" si="3"/>
        <v>12</v>
      </c>
      <c r="M28" s="45">
        <f t="shared" si="3"/>
        <v>18</v>
      </c>
      <c r="N28" s="45">
        <f t="shared" si="3"/>
        <v>24</v>
      </c>
      <c r="O28" s="45">
        <f t="shared" si="3"/>
        <v>30</v>
      </c>
      <c r="P28" s="45">
        <f t="shared" si="3"/>
        <v>36</v>
      </c>
      <c r="Q28" s="45">
        <f t="shared" si="3"/>
        <v>42</v>
      </c>
      <c r="R28" s="45">
        <f t="shared" si="3"/>
        <v>47</v>
      </c>
      <c r="S28" s="45">
        <f t="shared" si="3"/>
        <v>53</v>
      </c>
      <c r="T28" s="45">
        <f t="shared" si="3"/>
        <v>59</v>
      </c>
      <c r="U28" s="45">
        <f t="shared" si="3"/>
        <v>65</v>
      </c>
      <c r="V28" s="45">
        <f t="shared" si="3"/>
        <v>71</v>
      </c>
      <c r="W28" s="45">
        <f t="shared" si="3"/>
        <v>77</v>
      </c>
      <c r="X28" s="45">
        <f t="shared" si="3"/>
        <v>83</v>
      </c>
      <c r="Y28" s="45">
        <f t="shared" si="3"/>
        <v>89</v>
      </c>
      <c r="Z28" s="45">
        <f t="shared" si="3"/>
        <v>95</v>
      </c>
      <c r="AA28" s="45">
        <f t="shared" si="5"/>
        <v>101</v>
      </c>
      <c r="AB28" s="45">
        <f t="shared" si="5"/>
        <v>107</v>
      </c>
      <c r="AC28" s="45">
        <f t="shared" si="5"/>
        <v>113</v>
      </c>
      <c r="AD28" s="45">
        <f t="shared" si="5"/>
        <v>119</v>
      </c>
      <c r="AE28" s="45">
        <f t="shared" si="5"/>
        <v>125</v>
      </c>
      <c r="AF28" s="45">
        <f t="shared" si="5"/>
        <v>130</v>
      </c>
      <c r="AG28" s="45">
        <f t="shared" si="5"/>
        <v>136</v>
      </c>
      <c r="AH28" s="45">
        <f t="shared" si="5"/>
        <v>142</v>
      </c>
      <c r="AI28" s="45">
        <f t="shared" si="5"/>
        <v>148</v>
      </c>
      <c r="AJ28" s="45">
        <f t="shared" si="5"/>
        <v>154</v>
      </c>
      <c r="AK28" s="45">
        <f t="shared" si="5"/>
        <v>160</v>
      </c>
      <c r="AL28" s="45">
        <f t="shared" si="5"/>
        <v>166</v>
      </c>
      <c r="AM28" s="45">
        <f t="shared" si="5"/>
        <v>172</v>
      </c>
      <c r="AN28" s="45">
        <f t="shared" si="5"/>
        <v>178</v>
      </c>
    </row>
    <row r="29" spans="1:40" x14ac:dyDescent="0.25">
      <c r="A29" s="68" t="s">
        <v>133</v>
      </c>
      <c r="B29" s="180">
        <v>50730</v>
      </c>
      <c r="C29" s="68">
        <v>8</v>
      </c>
      <c r="D29" s="1">
        <v>1836</v>
      </c>
      <c r="E29" s="1">
        <v>0</v>
      </c>
      <c r="F29" s="1">
        <v>0</v>
      </c>
      <c r="G29" s="1">
        <v>1836</v>
      </c>
      <c r="H29" s="177">
        <v>1836</v>
      </c>
      <c r="I29" s="176">
        <v>229.5</v>
      </c>
      <c r="J29" s="178">
        <v>229.5</v>
      </c>
      <c r="K29" s="45">
        <f t="shared" si="3"/>
        <v>14</v>
      </c>
      <c r="L29" s="45">
        <f t="shared" si="3"/>
        <v>29</v>
      </c>
      <c r="M29" s="45">
        <f t="shared" si="3"/>
        <v>43</v>
      </c>
      <c r="N29" s="45">
        <f t="shared" si="3"/>
        <v>57</v>
      </c>
      <c r="O29" s="45">
        <f t="shared" si="3"/>
        <v>72</v>
      </c>
      <c r="P29" s="45">
        <f t="shared" si="3"/>
        <v>86</v>
      </c>
      <c r="Q29" s="45">
        <f t="shared" si="3"/>
        <v>100</v>
      </c>
      <c r="R29" s="45">
        <f t="shared" si="3"/>
        <v>115</v>
      </c>
      <c r="S29" s="45">
        <f t="shared" si="3"/>
        <v>129</v>
      </c>
      <c r="T29" s="45">
        <f t="shared" si="3"/>
        <v>143</v>
      </c>
      <c r="U29" s="45">
        <f t="shared" si="3"/>
        <v>158</v>
      </c>
      <c r="V29" s="45">
        <f t="shared" si="3"/>
        <v>172</v>
      </c>
      <c r="W29" s="45">
        <f t="shared" si="3"/>
        <v>186</v>
      </c>
      <c r="X29" s="45">
        <f t="shared" si="3"/>
        <v>201</v>
      </c>
      <c r="Y29" s="45">
        <f t="shared" si="3"/>
        <v>215</v>
      </c>
      <c r="Z29" s="45">
        <f t="shared" si="3"/>
        <v>230</v>
      </c>
      <c r="AA29" s="45">
        <f t="shared" si="5"/>
        <v>244</v>
      </c>
      <c r="AB29" s="45">
        <f t="shared" si="5"/>
        <v>258</v>
      </c>
      <c r="AC29" s="45">
        <f t="shared" si="5"/>
        <v>273</v>
      </c>
      <c r="AD29" s="45">
        <f t="shared" si="5"/>
        <v>287</v>
      </c>
      <c r="AE29" s="45">
        <f t="shared" si="5"/>
        <v>301</v>
      </c>
      <c r="AF29" s="45">
        <f t="shared" si="5"/>
        <v>316</v>
      </c>
      <c r="AG29" s="45">
        <f t="shared" si="5"/>
        <v>330</v>
      </c>
      <c r="AH29" s="45">
        <f t="shared" si="5"/>
        <v>344</v>
      </c>
      <c r="AI29" s="45">
        <f t="shared" si="5"/>
        <v>359</v>
      </c>
      <c r="AJ29" s="45">
        <f t="shared" si="5"/>
        <v>373</v>
      </c>
      <c r="AK29" s="45">
        <f t="shared" si="5"/>
        <v>387</v>
      </c>
      <c r="AL29" s="45">
        <f t="shared" si="5"/>
        <v>402</v>
      </c>
      <c r="AM29" s="45">
        <f t="shared" si="5"/>
        <v>416</v>
      </c>
      <c r="AN29" s="45">
        <f t="shared" si="5"/>
        <v>430</v>
      </c>
    </row>
    <row r="30" spans="1:40" x14ac:dyDescent="0.25">
      <c r="A30" s="68" t="s">
        <v>133</v>
      </c>
      <c r="B30" s="180">
        <v>50731</v>
      </c>
      <c r="C30" s="68">
        <v>11</v>
      </c>
      <c r="D30" s="1">
        <v>2136</v>
      </c>
      <c r="E30" s="1">
        <v>402</v>
      </c>
      <c r="F30" s="1">
        <v>3</v>
      </c>
      <c r="G30" s="1">
        <v>2541</v>
      </c>
      <c r="H30" s="177">
        <v>2538</v>
      </c>
      <c r="I30" s="176">
        <v>231</v>
      </c>
      <c r="J30" s="178">
        <v>230.7</v>
      </c>
      <c r="K30" s="45">
        <f t="shared" si="3"/>
        <v>14</v>
      </c>
      <c r="L30" s="45">
        <f t="shared" si="3"/>
        <v>29</v>
      </c>
      <c r="M30" s="45">
        <f t="shared" si="3"/>
        <v>43</v>
      </c>
      <c r="N30" s="45">
        <f t="shared" si="3"/>
        <v>58</v>
      </c>
      <c r="O30" s="45">
        <f t="shared" si="3"/>
        <v>72</v>
      </c>
      <c r="P30" s="45">
        <f t="shared" si="3"/>
        <v>87</v>
      </c>
      <c r="Q30" s="45">
        <f t="shared" si="3"/>
        <v>101</v>
      </c>
      <c r="R30" s="45">
        <f t="shared" si="3"/>
        <v>115</v>
      </c>
      <c r="S30" s="45">
        <f t="shared" si="3"/>
        <v>130</v>
      </c>
      <c r="T30" s="45">
        <f t="shared" si="3"/>
        <v>144</v>
      </c>
      <c r="U30" s="45">
        <f t="shared" si="3"/>
        <v>159</v>
      </c>
      <c r="V30" s="45">
        <f t="shared" si="3"/>
        <v>173</v>
      </c>
      <c r="W30" s="45">
        <f t="shared" si="3"/>
        <v>187</v>
      </c>
      <c r="X30" s="45">
        <f t="shared" si="3"/>
        <v>202</v>
      </c>
      <c r="Y30" s="45">
        <f t="shared" si="3"/>
        <v>216</v>
      </c>
      <c r="Z30" s="45">
        <f t="shared" si="3"/>
        <v>231</v>
      </c>
      <c r="AA30" s="45">
        <f t="shared" si="5"/>
        <v>245</v>
      </c>
      <c r="AB30" s="45">
        <f t="shared" si="5"/>
        <v>260</v>
      </c>
      <c r="AC30" s="45">
        <f t="shared" si="5"/>
        <v>274</v>
      </c>
      <c r="AD30" s="45">
        <f t="shared" si="5"/>
        <v>288</v>
      </c>
      <c r="AE30" s="45">
        <f t="shared" si="5"/>
        <v>303</v>
      </c>
      <c r="AF30" s="45">
        <f t="shared" si="5"/>
        <v>317</v>
      </c>
      <c r="AG30" s="45">
        <f t="shared" si="5"/>
        <v>332</v>
      </c>
      <c r="AH30" s="45">
        <f t="shared" si="5"/>
        <v>346</v>
      </c>
      <c r="AI30" s="45">
        <f t="shared" si="5"/>
        <v>360</v>
      </c>
      <c r="AJ30" s="45">
        <f t="shared" si="5"/>
        <v>375</v>
      </c>
      <c r="AK30" s="45">
        <f t="shared" si="5"/>
        <v>389</v>
      </c>
      <c r="AL30" s="45">
        <f t="shared" si="5"/>
        <v>404</v>
      </c>
      <c r="AM30" s="45">
        <f t="shared" si="5"/>
        <v>418</v>
      </c>
      <c r="AN30" s="45">
        <f t="shared" si="5"/>
        <v>433</v>
      </c>
    </row>
    <row r="31" spans="1:40" x14ac:dyDescent="0.25">
      <c r="A31" s="68" t="s">
        <v>133</v>
      </c>
      <c r="B31" s="180">
        <v>50740</v>
      </c>
      <c r="C31" s="68">
        <v>13</v>
      </c>
      <c r="D31" s="1">
        <v>3312</v>
      </c>
      <c r="E31" s="1">
        <v>959</v>
      </c>
      <c r="F31" s="1">
        <v>62</v>
      </c>
      <c r="G31" s="1">
        <v>4333</v>
      </c>
      <c r="H31" s="177">
        <v>4271</v>
      </c>
      <c r="I31" s="176">
        <v>333.30770000000001</v>
      </c>
      <c r="J31" s="178">
        <v>328.5</v>
      </c>
      <c r="K31" s="45">
        <f t="shared" si="3"/>
        <v>21</v>
      </c>
      <c r="L31" s="45">
        <f t="shared" si="3"/>
        <v>41</v>
      </c>
      <c r="M31" s="45">
        <f t="shared" si="3"/>
        <v>62</v>
      </c>
      <c r="N31" s="45">
        <f t="shared" si="3"/>
        <v>82</v>
      </c>
      <c r="O31" s="45">
        <f t="shared" si="3"/>
        <v>103</v>
      </c>
      <c r="P31" s="45">
        <f t="shared" si="3"/>
        <v>123</v>
      </c>
      <c r="Q31" s="45">
        <f t="shared" si="3"/>
        <v>144</v>
      </c>
      <c r="R31" s="45">
        <f t="shared" si="3"/>
        <v>164</v>
      </c>
      <c r="S31" s="45">
        <f t="shared" si="3"/>
        <v>185</v>
      </c>
      <c r="T31" s="45">
        <f t="shared" si="3"/>
        <v>205</v>
      </c>
      <c r="U31" s="45">
        <f t="shared" si="3"/>
        <v>226</v>
      </c>
      <c r="V31" s="45">
        <f t="shared" si="3"/>
        <v>246</v>
      </c>
      <c r="W31" s="45">
        <f t="shared" si="3"/>
        <v>267</v>
      </c>
      <c r="X31" s="45">
        <f t="shared" si="3"/>
        <v>287</v>
      </c>
      <c r="Y31" s="45">
        <f t="shared" si="3"/>
        <v>308</v>
      </c>
      <c r="Z31" s="45">
        <f t="shared" si="3"/>
        <v>329</v>
      </c>
      <c r="AA31" s="45">
        <f t="shared" si="5"/>
        <v>349</v>
      </c>
      <c r="AB31" s="45">
        <f t="shared" si="5"/>
        <v>370</v>
      </c>
      <c r="AC31" s="45">
        <f t="shared" si="5"/>
        <v>390</v>
      </c>
      <c r="AD31" s="45">
        <f t="shared" si="5"/>
        <v>411</v>
      </c>
      <c r="AE31" s="45">
        <f t="shared" si="5"/>
        <v>431</v>
      </c>
      <c r="AF31" s="45">
        <f t="shared" si="5"/>
        <v>452</v>
      </c>
      <c r="AG31" s="45">
        <f t="shared" si="5"/>
        <v>472</v>
      </c>
      <c r="AH31" s="45">
        <f t="shared" si="5"/>
        <v>493</v>
      </c>
      <c r="AI31" s="45">
        <f t="shared" si="5"/>
        <v>513</v>
      </c>
      <c r="AJ31" s="45">
        <f t="shared" si="5"/>
        <v>534</v>
      </c>
      <c r="AK31" s="45">
        <f t="shared" si="5"/>
        <v>554</v>
      </c>
      <c r="AL31" s="45">
        <f t="shared" si="5"/>
        <v>575</v>
      </c>
      <c r="AM31" s="45">
        <f t="shared" si="5"/>
        <v>595</v>
      </c>
      <c r="AN31" s="45">
        <f t="shared" si="5"/>
        <v>616</v>
      </c>
    </row>
    <row r="32" spans="1:40" x14ac:dyDescent="0.25">
      <c r="A32" s="68" t="s">
        <v>133</v>
      </c>
      <c r="B32" s="180">
        <v>90402</v>
      </c>
      <c r="C32" s="68">
        <v>1</v>
      </c>
      <c r="D32" s="1">
        <v>276</v>
      </c>
      <c r="E32" s="1">
        <v>42</v>
      </c>
      <c r="F32" s="1">
        <v>0</v>
      </c>
      <c r="G32" s="1">
        <v>318</v>
      </c>
      <c r="H32" s="177">
        <v>318</v>
      </c>
      <c r="I32" s="176">
        <v>318</v>
      </c>
      <c r="J32" s="178">
        <v>318</v>
      </c>
      <c r="K32" s="45">
        <f t="shared" si="3"/>
        <v>20</v>
      </c>
      <c r="L32" s="45">
        <f t="shared" si="3"/>
        <v>40</v>
      </c>
      <c r="M32" s="45">
        <f t="shared" si="3"/>
        <v>60</v>
      </c>
      <c r="N32" s="45">
        <f t="shared" si="3"/>
        <v>80</v>
      </c>
      <c r="O32" s="45">
        <f t="shared" si="3"/>
        <v>99</v>
      </c>
      <c r="P32" s="45">
        <f t="shared" si="3"/>
        <v>119</v>
      </c>
      <c r="Q32" s="45">
        <f t="shared" si="3"/>
        <v>139</v>
      </c>
      <c r="R32" s="45">
        <f t="shared" si="3"/>
        <v>159</v>
      </c>
      <c r="S32" s="45">
        <f t="shared" si="3"/>
        <v>179</v>
      </c>
      <c r="T32" s="45">
        <f t="shared" si="3"/>
        <v>199</v>
      </c>
      <c r="U32" s="45">
        <f t="shared" si="3"/>
        <v>219</v>
      </c>
      <c r="V32" s="45">
        <f t="shared" si="3"/>
        <v>239</v>
      </c>
      <c r="W32" s="45">
        <f t="shared" si="3"/>
        <v>258</v>
      </c>
      <c r="X32" s="45">
        <f t="shared" si="3"/>
        <v>278</v>
      </c>
      <c r="Y32" s="45">
        <f t="shared" si="3"/>
        <v>298</v>
      </c>
      <c r="Z32" s="45">
        <f t="shared" si="3"/>
        <v>318</v>
      </c>
      <c r="AA32" s="45">
        <f t="shared" si="5"/>
        <v>338</v>
      </c>
      <c r="AB32" s="45">
        <f t="shared" si="5"/>
        <v>358</v>
      </c>
      <c r="AC32" s="45">
        <f t="shared" si="5"/>
        <v>378</v>
      </c>
      <c r="AD32" s="45">
        <f t="shared" si="5"/>
        <v>398</v>
      </c>
      <c r="AE32" s="45">
        <f t="shared" si="5"/>
        <v>417</v>
      </c>
      <c r="AF32" s="45">
        <f t="shared" si="5"/>
        <v>437</v>
      </c>
      <c r="AG32" s="45">
        <f t="shared" si="5"/>
        <v>457</v>
      </c>
      <c r="AH32" s="45">
        <f t="shared" si="5"/>
        <v>477</v>
      </c>
      <c r="AI32" s="45">
        <f t="shared" si="5"/>
        <v>497</v>
      </c>
      <c r="AJ32" s="45">
        <f t="shared" si="5"/>
        <v>517</v>
      </c>
      <c r="AK32" s="45">
        <f t="shared" si="5"/>
        <v>537</v>
      </c>
      <c r="AL32" s="45">
        <f t="shared" si="5"/>
        <v>557</v>
      </c>
      <c r="AM32" s="45">
        <f t="shared" si="5"/>
        <v>576</v>
      </c>
      <c r="AN32" s="45">
        <f t="shared" si="5"/>
        <v>596</v>
      </c>
    </row>
    <row r="33" spans="1:40" x14ac:dyDescent="0.25">
      <c r="A33" s="68" t="s">
        <v>224</v>
      </c>
      <c r="B33" s="180">
        <v>30042</v>
      </c>
      <c r="C33" s="68">
        <v>1</v>
      </c>
      <c r="D33" s="1">
        <v>276</v>
      </c>
      <c r="E33" s="1">
        <v>323</v>
      </c>
      <c r="F33" s="1">
        <v>1</v>
      </c>
      <c r="G33" s="1">
        <v>600</v>
      </c>
      <c r="H33" s="177">
        <v>599</v>
      </c>
      <c r="I33" s="176">
        <v>600</v>
      </c>
      <c r="J33" s="178">
        <v>599</v>
      </c>
      <c r="K33" s="45">
        <f t="shared" si="3"/>
        <v>37</v>
      </c>
      <c r="L33" s="45">
        <f t="shared" si="3"/>
        <v>75</v>
      </c>
      <c r="M33" s="45">
        <f t="shared" si="3"/>
        <v>112</v>
      </c>
      <c r="N33" s="45">
        <f t="shared" si="3"/>
        <v>150</v>
      </c>
      <c r="O33" s="45">
        <f t="shared" si="3"/>
        <v>187</v>
      </c>
      <c r="P33" s="45">
        <f t="shared" si="3"/>
        <v>225</v>
      </c>
      <c r="Q33" s="45">
        <f t="shared" si="3"/>
        <v>262</v>
      </c>
      <c r="R33" s="45">
        <f t="shared" si="3"/>
        <v>300</v>
      </c>
      <c r="S33" s="45">
        <f t="shared" si="3"/>
        <v>337</v>
      </c>
      <c r="T33" s="45">
        <f t="shared" si="3"/>
        <v>374</v>
      </c>
      <c r="U33" s="45">
        <f t="shared" si="3"/>
        <v>412</v>
      </c>
      <c r="V33" s="45">
        <f t="shared" si="3"/>
        <v>449</v>
      </c>
      <c r="W33" s="45">
        <f t="shared" si="3"/>
        <v>487</v>
      </c>
      <c r="X33" s="45">
        <f t="shared" si="3"/>
        <v>524</v>
      </c>
      <c r="Y33" s="45">
        <f t="shared" si="3"/>
        <v>562</v>
      </c>
      <c r="Z33" s="45">
        <f t="shared" si="3"/>
        <v>599</v>
      </c>
      <c r="AA33" s="45">
        <f t="shared" si="5"/>
        <v>636</v>
      </c>
      <c r="AB33" s="45">
        <f t="shared" si="5"/>
        <v>674</v>
      </c>
      <c r="AC33" s="45">
        <f t="shared" si="5"/>
        <v>711</v>
      </c>
      <c r="AD33" s="45">
        <f t="shared" si="5"/>
        <v>749</v>
      </c>
      <c r="AE33" s="45">
        <f t="shared" si="5"/>
        <v>786</v>
      </c>
      <c r="AF33" s="45">
        <f t="shared" si="5"/>
        <v>824</v>
      </c>
      <c r="AG33" s="45">
        <f t="shared" si="5"/>
        <v>861</v>
      </c>
      <c r="AH33" s="45">
        <f t="shared" si="5"/>
        <v>899</v>
      </c>
      <c r="AI33" s="45">
        <f t="shared" si="5"/>
        <v>936</v>
      </c>
      <c r="AJ33" s="45">
        <f t="shared" si="5"/>
        <v>973</v>
      </c>
      <c r="AK33" s="45">
        <f t="shared" si="5"/>
        <v>1011</v>
      </c>
      <c r="AL33" s="45">
        <f t="shared" si="5"/>
        <v>1048</v>
      </c>
      <c r="AM33" s="45">
        <f t="shared" si="5"/>
        <v>1086</v>
      </c>
      <c r="AN33" s="45">
        <f t="shared" si="5"/>
        <v>1123</v>
      </c>
    </row>
    <row r="34" spans="1:40" x14ac:dyDescent="0.25">
      <c r="A34" s="68" t="s">
        <v>224</v>
      </c>
      <c r="B34" s="180">
        <v>30131</v>
      </c>
      <c r="C34" s="68">
        <v>0</v>
      </c>
      <c r="D34" s="1">
        <v>0</v>
      </c>
      <c r="E34" s="1">
        <v>0</v>
      </c>
      <c r="F34" s="1">
        <v>0</v>
      </c>
      <c r="G34" s="1">
        <v>0</v>
      </c>
      <c r="H34" s="177">
        <v>0</v>
      </c>
      <c r="I34" s="176">
        <v>0</v>
      </c>
      <c r="J34" s="178" t="e">
        <v>#DIV/0!</v>
      </c>
      <c r="K34" s="45">
        <f t="shared" si="3"/>
        <v>0</v>
      </c>
      <c r="L34" s="45">
        <f t="shared" si="3"/>
        <v>0</v>
      </c>
      <c r="M34" s="45">
        <f t="shared" si="3"/>
        <v>0</v>
      </c>
      <c r="N34" s="45">
        <f t="shared" si="3"/>
        <v>0</v>
      </c>
      <c r="O34" s="45">
        <f t="shared" si="3"/>
        <v>0</v>
      </c>
      <c r="P34" s="45">
        <f t="shared" si="3"/>
        <v>0</v>
      </c>
      <c r="Q34" s="45">
        <f t="shared" si="3"/>
        <v>0</v>
      </c>
      <c r="R34" s="45">
        <f t="shared" si="3"/>
        <v>0</v>
      </c>
      <c r="S34" s="45">
        <f t="shared" si="3"/>
        <v>0</v>
      </c>
      <c r="T34" s="45">
        <f t="shared" si="3"/>
        <v>0</v>
      </c>
      <c r="U34" s="45">
        <f t="shared" si="3"/>
        <v>0</v>
      </c>
      <c r="V34" s="45">
        <f t="shared" si="3"/>
        <v>0</v>
      </c>
      <c r="W34" s="45">
        <f t="shared" si="3"/>
        <v>0</v>
      </c>
      <c r="X34" s="45">
        <f t="shared" si="3"/>
        <v>0</v>
      </c>
      <c r="Y34" s="45">
        <f t="shared" si="3"/>
        <v>0</v>
      </c>
      <c r="Z34" s="45">
        <f t="shared" si="3"/>
        <v>0</v>
      </c>
      <c r="AA34" s="45">
        <f t="shared" si="5"/>
        <v>0</v>
      </c>
      <c r="AB34" s="45">
        <f t="shared" si="5"/>
        <v>0</v>
      </c>
      <c r="AC34" s="45">
        <f t="shared" si="5"/>
        <v>0</v>
      </c>
      <c r="AD34" s="45">
        <f t="shared" si="5"/>
        <v>0</v>
      </c>
      <c r="AE34" s="45">
        <f t="shared" si="5"/>
        <v>0</v>
      </c>
      <c r="AF34" s="45">
        <f t="shared" si="5"/>
        <v>0</v>
      </c>
      <c r="AG34" s="45">
        <f t="shared" si="5"/>
        <v>0</v>
      </c>
      <c r="AH34" s="45">
        <f t="shared" si="5"/>
        <v>0</v>
      </c>
      <c r="AI34" s="45">
        <f t="shared" si="5"/>
        <v>0</v>
      </c>
      <c r="AJ34" s="45">
        <f t="shared" si="5"/>
        <v>0</v>
      </c>
      <c r="AK34" s="45">
        <f t="shared" si="5"/>
        <v>0</v>
      </c>
      <c r="AL34" s="45">
        <f t="shared" si="5"/>
        <v>0</v>
      </c>
      <c r="AM34" s="45">
        <f t="shared" si="5"/>
        <v>0</v>
      </c>
      <c r="AN34" s="45">
        <f t="shared" si="5"/>
        <v>0</v>
      </c>
    </row>
    <row r="35" spans="1:40" x14ac:dyDescent="0.25">
      <c r="A35" s="68" t="s">
        <v>224</v>
      </c>
      <c r="B35" s="180">
        <v>30153</v>
      </c>
      <c r="C35" s="68">
        <v>0</v>
      </c>
      <c r="D35" s="1">
        <v>0</v>
      </c>
      <c r="E35" s="1">
        <v>0</v>
      </c>
      <c r="F35" s="1">
        <v>0</v>
      </c>
      <c r="G35" s="1">
        <v>0</v>
      </c>
      <c r="H35" s="177">
        <v>0</v>
      </c>
      <c r="I35" s="176">
        <v>0</v>
      </c>
      <c r="J35" s="178" t="e">
        <v>#DIV/0!</v>
      </c>
      <c r="K35" s="45">
        <f t="shared" si="3"/>
        <v>0</v>
      </c>
      <c r="L35" s="45">
        <f t="shared" si="3"/>
        <v>0</v>
      </c>
      <c r="M35" s="45">
        <f t="shared" si="3"/>
        <v>0</v>
      </c>
      <c r="N35" s="45">
        <f t="shared" si="3"/>
        <v>0</v>
      </c>
      <c r="O35" s="45">
        <f t="shared" si="3"/>
        <v>0</v>
      </c>
      <c r="P35" s="45">
        <f t="shared" si="3"/>
        <v>0</v>
      </c>
      <c r="Q35" s="45">
        <f t="shared" si="3"/>
        <v>0</v>
      </c>
      <c r="R35" s="45">
        <f t="shared" si="3"/>
        <v>0</v>
      </c>
      <c r="S35" s="45">
        <f t="shared" si="3"/>
        <v>0</v>
      </c>
      <c r="T35" s="45">
        <f t="shared" si="3"/>
        <v>0</v>
      </c>
      <c r="U35" s="45">
        <f t="shared" si="3"/>
        <v>0</v>
      </c>
      <c r="V35" s="45">
        <f t="shared" si="3"/>
        <v>0</v>
      </c>
      <c r="W35" s="45">
        <f t="shared" si="3"/>
        <v>0</v>
      </c>
      <c r="X35" s="45">
        <f t="shared" si="3"/>
        <v>0</v>
      </c>
      <c r="Y35" s="45">
        <f t="shared" si="3"/>
        <v>0</v>
      </c>
      <c r="Z35" s="45">
        <f t="shared" si="3"/>
        <v>0</v>
      </c>
      <c r="AA35" s="45">
        <f t="shared" si="5"/>
        <v>0</v>
      </c>
      <c r="AB35" s="45">
        <f t="shared" si="5"/>
        <v>0</v>
      </c>
      <c r="AC35" s="45">
        <f t="shared" si="5"/>
        <v>0</v>
      </c>
      <c r="AD35" s="45">
        <f t="shared" si="5"/>
        <v>0</v>
      </c>
      <c r="AE35" s="45">
        <f t="shared" si="5"/>
        <v>0</v>
      </c>
      <c r="AF35" s="45">
        <f t="shared" si="5"/>
        <v>0</v>
      </c>
      <c r="AG35" s="45">
        <f t="shared" si="5"/>
        <v>0</v>
      </c>
      <c r="AH35" s="45">
        <f t="shared" si="5"/>
        <v>0</v>
      </c>
      <c r="AI35" s="45">
        <f t="shared" si="5"/>
        <v>0</v>
      </c>
      <c r="AJ35" s="45">
        <f t="shared" si="5"/>
        <v>0</v>
      </c>
      <c r="AK35" s="45">
        <f t="shared" si="5"/>
        <v>0</v>
      </c>
      <c r="AL35" s="45">
        <f t="shared" si="5"/>
        <v>0</v>
      </c>
      <c r="AM35" s="45">
        <f t="shared" si="5"/>
        <v>0</v>
      </c>
      <c r="AN35" s="45">
        <f t="shared" si="5"/>
        <v>0</v>
      </c>
    </row>
    <row r="36" spans="1:40" x14ac:dyDescent="0.25">
      <c r="A36" s="68" t="s">
        <v>224</v>
      </c>
      <c r="B36" s="180">
        <v>30211</v>
      </c>
      <c r="C36" s="68">
        <v>0</v>
      </c>
      <c r="D36" s="1">
        <v>0</v>
      </c>
      <c r="E36" s="1">
        <v>0</v>
      </c>
      <c r="F36" s="1">
        <v>0</v>
      </c>
      <c r="G36" s="1">
        <v>0</v>
      </c>
      <c r="H36" s="177">
        <v>0</v>
      </c>
      <c r="I36" s="176">
        <v>0</v>
      </c>
      <c r="J36" s="178" t="e">
        <v>#DIV/0!</v>
      </c>
      <c r="K36" s="45">
        <f t="shared" si="3"/>
        <v>0</v>
      </c>
      <c r="L36" s="45">
        <f t="shared" si="3"/>
        <v>0</v>
      </c>
      <c r="M36" s="45">
        <f t="shared" si="3"/>
        <v>0</v>
      </c>
      <c r="N36" s="45">
        <f t="shared" si="3"/>
        <v>0</v>
      </c>
      <c r="O36" s="45">
        <f t="shared" si="3"/>
        <v>0</v>
      </c>
      <c r="P36" s="45">
        <f t="shared" si="3"/>
        <v>0</v>
      </c>
      <c r="Q36" s="45">
        <f t="shared" si="3"/>
        <v>0</v>
      </c>
      <c r="R36" s="45">
        <f t="shared" si="3"/>
        <v>0</v>
      </c>
      <c r="S36" s="45">
        <f t="shared" si="3"/>
        <v>0</v>
      </c>
      <c r="T36" s="45">
        <f t="shared" si="3"/>
        <v>0</v>
      </c>
      <c r="U36" s="45">
        <f t="shared" si="3"/>
        <v>0</v>
      </c>
      <c r="V36" s="45">
        <f t="shared" si="3"/>
        <v>0</v>
      </c>
      <c r="W36" s="45">
        <f t="shared" si="3"/>
        <v>0</v>
      </c>
      <c r="X36" s="45">
        <f t="shared" si="3"/>
        <v>0</v>
      </c>
      <c r="Y36" s="45">
        <f t="shared" si="3"/>
        <v>0</v>
      </c>
      <c r="Z36" s="45">
        <f t="shared" si="3"/>
        <v>0</v>
      </c>
      <c r="AA36" s="45">
        <f t="shared" si="5"/>
        <v>0</v>
      </c>
      <c r="AB36" s="45">
        <f t="shared" si="5"/>
        <v>0</v>
      </c>
      <c r="AC36" s="45">
        <f t="shared" si="5"/>
        <v>0</v>
      </c>
      <c r="AD36" s="45">
        <f t="shared" si="5"/>
        <v>0</v>
      </c>
      <c r="AE36" s="45">
        <f t="shared" si="5"/>
        <v>0</v>
      </c>
      <c r="AF36" s="45">
        <f t="shared" si="5"/>
        <v>0</v>
      </c>
      <c r="AG36" s="45">
        <f t="shared" si="5"/>
        <v>0</v>
      </c>
      <c r="AH36" s="45">
        <f t="shared" si="5"/>
        <v>0</v>
      </c>
      <c r="AI36" s="45">
        <f t="shared" si="5"/>
        <v>0</v>
      </c>
      <c r="AJ36" s="45">
        <f t="shared" si="5"/>
        <v>0</v>
      </c>
      <c r="AK36" s="45">
        <f t="shared" si="5"/>
        <v>0</v>
      </c>
      <c r="AL36" s="45">
        <f t="shared" si="5"/>
        <v>0</v>
      </c>
      <c r="AM36" s="45">
        <f t="shared" si="5"/>
        <v>0</v>
      </c>
      <c r="AN36" s="45">
        <f t="shared" si="5"/>
        <v>0</v>
      </c>
    </row>
    <row r="37" spans="1:40" x14ac:dyDescent="0.25">
      <c r="A37" s="68" t="s">
        <v>224</v>
      </c>
      <c r="B37" s="180">
        <v>30293</v>
      </c>
      <c r="C37" s="68">
        <v>3</v>
      </c>
      <c r="D37" s="1">
        <v>924</v>
      </c>
      <c r="E37" s="1">
        <v>253</v>
      </c>
      <c r="F37" s="1">
        <v>12</v>
      </c>
      <c r="G37" s="1">
        <v>1189</v>
      </c>
      <c r="H37" s="177">
        <v>1177</v>
      </c>
      <c r="I37" s="176">
        <v>396.33330000000001</v>
      </c>
      <c r="J37" s="178">
        <v>392.3</v>
      </c>
      <c r="K37" s="45">
        <f t="shared" si="3"/>
        <v>25</v>
      </c>
      <c r="L37" s="45">
        <f t="shared" si="3"/>
        <v>49</v>
      </c>
      <c r="M37" s="45">
        <f t="shared" si="3"/>
        <v>74</v>
      </c>
      <c r="N37" s="45">
        <f t="shared" si="3"/>
        <v>98</v>
      </c>
      <c r="O37" s="45">
        <f t="shared" si="3"/>
        <v>123</v>
      </c>
      <c r="P37" s="45">
        <f t="shared" si="3"/>
        <v>147</v>
      </c>
      <c r="Q37" s="45">
        <f t="shared" si="3"/>
        <v>172</v>
      </c>
      <c r="R37" s="45">
        <f t="shared" si="3"/>
        <v>196</v>
      </c>
      <c r="S37" s="45">
        <f t="shared" si="3"/>
        <v>221</v>
      </c>
      <c r="T37" s="45">
        <f t="shared" si="3"/>
        <v>245</v>
      </c>
      <c r="U37" s="45">
        <f t="shared" si="3"/>
        <v>270</v>
      </c>
      <c r="V37" s="45">
        <f t="shared" si="3"/>
        <v>294</v>
      </c>
      <c r="W37" s="45">
        <f t="shared" si="3"/>
        <v>319</v>
      </c>
      <c r="X37" s="45">
        <f t="shared" si="3"/>
        <v>343</v>
      </c>
      <c r="Y37" s="45">
        <f t="shared" si="3"/>
        <v>368</v>
      </c>
      <c r="Z37" s="45">
        <f t="shared" si="3"/>
        <v>392</v>
      </c>
      <c r="AA37" s="45">
        <f t="shared" si="5"/>
        <v>417</v>
      </c>
      <c r="AB37" s="45">
        <f t="shared" si="5"/>
        <v>441</v>
      </c>
      <c r="AC37" s="45">
        <f t="shared" si="5"/>
        <v>466</v>
      </c>
      <c r="AD37" s="45">
        <f t="shared" si="5"/>
        <v>490</v>
      </c>
      <c r="AE37" s="45">
        <f t="shared" si="5"/>
        <v>515</v>
      </c>
      <c r="AF37" s="45">
        <f t="shared" si="5"/>
        <v>539</v>
      </c>
      <c r="AG37" s="45">
        <f t="shared" si="5"/>
        <v>564</v>
      </c>
      <c r="AH37" s="45">
        <f t="shared" si="5"/>
        <v>588</v>
      </c>
      <c r="AI37" s="45">
        <f t="shared" si="5"/>
        <v>613</v>
      </c>
      <c r="AJ37" s="45">
        <f t="shared" si="5"/>
        <v>637</v>
      </c>
      <c r="AK37" s="45">
        <f t="shared" si="5"/>
        <v>662</v>
      </c>
      <c r="AL37" s="45">
        <f t="shared" si="5"/>
        <v>687</v>
      </c>
      <c r="AM37" s="45">
        <f t="shared" si="5"/>
        <v>711</v>
      </c>
      <c r="AN37" s="45">
        <f t="shared" si="5"/>
        <v>736</v>
      </c>
    </row>
    <row r="38" spans="1:40" x14ac:dyDescent="0.25">
      <c r="A38" s="68" t="s">
        <v>224</v>
      </c>
      <c r="B38" s="180">
        <v>30393</v>
      </c>
      <c r="C38" s="68">
        <v>5</v>
      </c>
      <c r="D38" s="1">
        <v>1296</v>
      </c>
      <c r="E38" s="1">
        <v>143</v>
      </c>
      <c r="F38" s="1">
        <v>37</v>
      </c>
      <c r="G38" s="1">
        <v>1476</v>
      </c>
      <c r="H38" s="177">
        <v>1439</v>
      </c>
      <c r="I38" s="176">
        <v>295.2</v>
      </c>
      <c r="J38" s="178">
        <v>287.8</v>
      </c>
      <c r="K38" s="45">
        <f t="shared" si="3"/>
        <v>18</v>
      </c>
      <c r="L38" s="45">
        <f t="shared" si="3"/>
        <v>36</v>
      </c>
      <c r="M38" s="45">
        <f t="shared" si="3"/>
        <v>54</v>
      </c>
      <c r="N38" s="45">
        <f t="shared" si="3"/>
        <v>72</v>
      </c>
      <c r="O38" s="45">
        <f t="shared" si="3"/>
        <v>90</v>
      </c>
      <c r="P38" s="45">
        <f t="shared" si="3"/>
        <v>108</v>
      </c>
      <c r="Q38" s="45">
        <f t="shared" si="3"/>
        <v>126</v>
      </c>
      <c r="R38" s="45">
        <f t="shared" si="3"/>
        <v>144</v>
      </c>
      <c r="S38" s="45">
        <f t="shared" si="3"/>
        <v>162</v>
      </c>
      <c r="T38" s="45">
        <f t="shared" si="3"/>
        <v>180</v>
      </c>
      <c r="U38" s="45">
        <f t="shared" si="3"/>
        <v>198</v>
      </c>
      <c r="V38" s="45">
        <f t="shared" si="3"/>
        <v>216</v>
      </c>
      <c r="W38" s="45">
        <f t="shared" si="3"/>
        <v>234</v>
      </c>
      <c r="X38" s="45">
        <f t="shared" ref="X38:AM53" si="6">IF($G38&gt;0,ROUND($J38*X$3/12*0.75,0),0)</f>
        <v>252</v>
      </c>
      <c r="Y38" s="45">
        <f t="shared" si="6"/>
        <v>270</v>
      </c>
      <c r="Z38" s="45">
        <f t="shared" si="6"/>
        <v>288</v>
      </c>
      <c r="AA38" s="45">
        <f t="shared" si="6"/>
        <v>306</v>
      </c>
      <c r="AB38" s="45">
        <f t="shared" si="6"/>
        <v>324</v>
      </c>
      <c r="AC38" s="45">
        <f t="shared" si="6"/>
        <v>342</v>
      </c>
      <c r="AD38" s="45">
        <f t="shared" si="6"/>
        <v>360</v>
      </c>
      <c r="AE38" s="45">
        <f t="shared" si="6"/>
        <v>378</v>
      </c>
      <c r="AF38" s="45">
        <f t="shared" si="6"/>
        <v>396</v>
      </c>
      <c r="AG38" s="45">
        <f t="shared" si="6"/>
        <v>414</v>
      </c>
      <c r="AH38" s="45">
        <f t="shared" si="6"/>
        <v>432</v>
      </c>
      <c r="AI38" s="45">
        <f t="shared" si="6"/>
        <v>450</v>
      </c>
      <c r="AJ38" s="45">
        <f t="shared" si="6"/>
        <v>468</v>
      </c>
      <c r="AK38" s="45">
        <f t="shared" si="6"/>
        <v>486</v>
      </c>
      <c r="AL38" s="45">
        <f t="shared" si="6"/>
        <v>504</v>
      </c>
      <c r="AM38" s="45">
        <f t="shared" si="6"/>
        <v>522</v>
      </c>
      <c r="AN38" s="45">
        <f t="shared" si="5"/>
        <v>540</v>
      </c>
    </row>
    <row r="39" spans="1:40" x14ac:dyDescent="0.25">
      <c r="A39" s="68" t="s">
        <v>224</v>
      </c>
      <c r="B39" s="180">
        <v>30415</v>
      </c>
      <c r="C39" s="68">
        <v>2</v>
      </c>
      <c r="D39" s="1">
        <v>660</v>
      </c>
      <c r="E39" s="1">
        <v>428</v>
      </c>
      <c r="F39" s="1">
        <v>13</v>
      </c>
      <c r="G39" s="1">
        <v>1101</v>
      </c>
      <c r="H39" s="177">
        <v>1088</v>
      </c>
      <c r="I39" s="176">
        <v>550.5</v>
      </c>
      <c r="J39" s="178">
        <v>544</v>
      </c>
      <c r="K39" s="45">
        <f t="shared" ref="K39:Z54" si="7">IF($G39&gt;0,ROUND($J39*K$3/12*0.75,0),0)</f>
        <v>34</v>
      </c>
      <c r="L39" s="45">
        <f t="shared" si="7"/>
        <v>68</v>
      </c>
      <c r="M39" s="45">
        <f t="shared" si="7"/>
        <v>102</v>
      </c>
      <c r="N39" s="45">
        <f t="shared" si="7"/>
        <v>136</v>
      </c>
      <c r="O39" s="45">
        <f t="shared" si="7"/>
        <v>170</v>
      </c>
      <c r="P39" s="45">
        <f t="shared" si="7"/>
        <v>204</v>
      </c>
      <c r="Q39" s="45">
        <f t="shared" si="7"/>
        <v>238</v>
      </c>
      <c r="R39" s="45">
        <f t="shared" si="7"/>
        <v>272</v>
      </c>
      <c r="S39" s="45">
        <f t="shared" si="7"/>
        <v>306</v>
      </c>
      <c r="T39" s="45">
        <f t="shared" si="7"/>
        <v>340</v>
      </c>
      <c r="U39" s="45">
        <f t="shared" si="7"/>
        <v>374</v>
      </c>
      <c r="V39" s="45">
        <f t="shared" si="7"/>
        <v>408</v>
      </c>
      <c r="W39" s="45">
        <f t="shared" si="7"/>
        <v>442</v>
      </c>
      <c r="X39" s="45">
        <f t="shared" si="7"/>
        <v>476</v>
      </c>
      <c r="Y39" s="45">
        <f t="shared" si="7"/>
        <v>510</v>
      </c>
      <c r="Z39" s="45">
        <f t="shared" si="7"/>
        <v>544</v>
      </c>
      <c r="AA39" s="45">
        <f t="shared" si="6"/>
        <v>578</v>
      </c>
      <c r="AB39" s="45">
        <f t="shared" si="6"/>
        <v>612</v>
      </c>
      <c r="AC39" s="45">
        <f t="shared" si="6"/>
        <v>646</v>
      </c>
      <c r="AD39" s="45">
        <f t="shared" si="6"/>
        <v>680</v>
      </c>
      <c r="AE39" s="45">
        <f t="shared" si="6"/>
        <v>714</v>
      </c>
      <c r="AF39" s="45">
        <f t="shared" si="6"/>
        <v>748</v>
      </c>
      <c r="AG39" s="45">
        <f t="shared" si="6"/>
        <v>782</v>
      </c>
      <c r="AH39" s="45">
        <f t="shared" si="6"/>
        <v>816</v>
      </c>
      <c r="AI39" s="45">
        <f t="shared" si="6"/>
        <v>850</v>
      </c>
      <c r="AJ39" s="45">
        <f t="shared" si="6"/>
        <v>884</v>
      </c>
      <c r="AK39" s="45">
        <f t="shared" si="6"/>
        <v>918</v>
      </c>
      <c r="AL39" s="45">
        <f t="shared" si="6"/>
        <v>952</v>
      </c>
      <c r="AM39" s="45">
        <f t="shared" si="6"/>
        <v>986</v>
      </c>
      <c r="AN39" s="45">
        <f t="shared" si="5"/>
        <v>1020</v>
      </c>
    </row>
    <row r="40" spans="1:40" x14ac:dyDescent="0.25">
      <c r="A40" s="68" t="s">
        <v>224</v>
      </c>
      <c r="B40" s="180">
        <v>30475</v>
      </c>
      <c r="C40" s="68">
        <v>1</v>
      </c>
      <c r="D40" s="1">
        <v>108</v>
      </c>
      <c r="E40" s="1">
        <v>317</v>
      </c>
      <c r="F40" s="1">
        <v>0</v>
      </c>
      <c r="G40" s="1">
        <v>425</v>
      </c>
      <c r="H40" s="177">
        <v>425</v>
      </c>
      <c r="I40" s="176">
        <v>425</v>
      </c>
      <c r="J40" s="178">
        <v>425</v>
      </c>
      <c r="K40" s="45">
        <f t="shared" si="7"/>
        <v>27</v>
      </c>
      <c r="L40" s="45">
        <f t="shared" si="7"/>
        <v>53</v>
      </c>
      <c r="M40" s="45">
        <f t="shared" si="7"/>
        <v>80</v>
      </c>
      <c r="N40" s="45">
        <f t="shared" si="7"/>
        <v>106</v>
      </c>
      <c r="O40" s="45">
        <f t="shared" si="7"/>
        <v>133</v>
      </c>
      <c r="P40" s="45">
        <f t="shared" si="7"/>
        <v>159</v>
      </c>
      <c r="Q40" s="45">
        <f t="shared" si="7"/>
        <v>186</v>
      </c>
      <c r="R40" s="45">
        <f t="shared" si="7"/>
        <v>213</v>
      </c>
      <c r="S40" s="45">
        <f t="shared" si="7"/>
        <v>239</v>
      </c>
      <c r="T40" s="45">
        <f t="shared" si="7"/>
        <v>266</v>
      </c>
      <c r="U40" s="45">
        <f t="shared" si="7"/>
        <v>292</v>
      </c>
      <c r="V40" s="45">
        <f t="shared" si="7"/>
        <v>319</v>
      </c>
      <c r="W40" s="45">
        <f t="shared" si="7"/>
        <v>345</v>
      </c>
      <c r="X40" s="45">
        <f t="shared" si="7"/>
        <v>372</v>
      </c>
      <c r="Y40" s="45">
        <f t="shared" si="7"/>
        <v>398</v>
      </c>
      <c r="Z40" s="45">
        <f t="shared" si="7"/>
        <v>425</v>
      </c>
      <c r="AA40" s="45">
        <f t="shared" si="6"/>
        <v>452</v>
      </c>
      <c r="AB40" s="45">
        <f t="shared" si="6"/>
        <v>478</v>
      </c>
      <c r="AC40" s="45">
        <f t="shared" si="6"/>
        <v>505</v>
      </c>
      <c r="AD40" s="45">
        <f t="shared" si="6"/>
        <v>531</v>
      </c>
      <c r="AE40" s="45">
        <f t="shared" si="6"/>
        <v>558</v>
      </c>
      <c r="AF40" s="45">
        <f t="shared" si="6"/>
        <v>584</v>
      </c>
      <c r="AG40" s="45">
        <f t="shared" si="6"/>
        <v>611</v>
      </c>
      <c r="AH40" s="45">
        <f t="shared" si="6"/>
        <v>638</v>
      </c>
      <c r="AI40" s="45">
        <f t="shared" si="6"/>
        <v>664</v>
      </c>
      <c r="AJ40" s="45">
        <f t="shared" si="6"/>
        <v>691</v>
      </c>
      <c r="AK40" s="45">
        <f t="shared" si="6"/>
        <v>717</v>
      </c>
      <c r="AL40" s="45">
        <f t="shared" si="6"/>
        <v>744</v>
      </c>
      <c r="AM40" s="45">
        <f t="shared" si="6"/>
        <v>770</v>
      </c>
      <c r="AN40" s="45">
        <f t="shared" si="5"/>
        <v>797</v>
      </c>
    </row>
    <row r="41" spans="1:40" x14ac:dyDescent="0.25">
      <c r="A41" s="68" t="s">
        <v>224</v>
      </c>
      <c r="B41" s="180">
        <v>30480</v>
      </c>
      <c r="C41" s="68">
        <v>5</v>
      </c>
      <c r="D41" s="1">
        <v>1512</v>
      </c>
      <c r="E41" s="1">
        <v>536</v>
      </c>
      <c r="F41" s="1">
        <v>4</v>
      </c>
      <c r="G41" s="1">
        <v>2052</v>
      </c>
      <c r="H41" s="177">
        <v>2048</v>
      </c>
      <c r="I41" s="176">
        <v>410.4</v>
      </c>
      <c r="J41" s="178">
        <v>409.6</v>
      </c>
      <c r="K41" s="45">
        <f t="shared" si="7"/>
        <v>26</v>
      </c>
      <c r="L41" s="45">
        <f t="shared" si="7"/>
        <v>51</v>
      </c>
      <c r="M41" s="45">
        <f t="shared" si="7"/>
        <v>77</v>
      </c>
      <c r="N41" s="45">
        <f t="shared" si="7"/>
        <v>102</v>
      </c>
      <c r="O41" s="45">
        <f t="shared" si="7"/>
        <v>128</v>
      </c>
      <c r="P41" s="45">
        <f t="shared" si="7"/>
        <v>154</v>
      </c>
      <c r="Q41" s="45">
        <f t="shared" si="7"/>
        <v>179</v>
      </c>
      <c r="R41" s="45">
        <f t="shared" si="7"/>
        <v>205</v>
      </c>
      <c r="S41" s="45">
        <f t="shared" si="7"/>
        <v>230</v>
      </c>
      <c r="T41" s="45">
        <f t="shared" si="7"/>
        <v>256</v>
      </c>
      <c r="U41" s="45">
        <f t="shared" si="7"/>
        <v>282</v>
      </c>
      <c r="V41" s="45">
        <f t="shared" si="7"/>
        <v>307</v>
      </c>
      <c r="W41" s="45">
        <f t="shared" si="7"/>
        <v>333</v>
      </c>
      <c r="X41" s="45">
        <f t="shared" si="7"/>
        <v>358</v>
      </c>
      <c r="Y41" s="45">
        <f t="shared" si="7"/>
        <v>384</v>
      </c>
      <c r="Z41" s="45">
        <f t="shared" si="7"/>
        <v>410</v>
      </c>
      <c r="AA41" s="45">
        <f t="shared" si="6"/>
        <v>435</v>
      </c>
      <c r="AB41" s="45">
        <f t="shared" si="6"/>
        <v>461</v>
      </c>
      <c r="AC41" s="45">
        <f t="shared" si="6"/>
        <v>486</v>
      </c>
      <c r="AD41" s="45">
        <f t="shared" si="6"/>
        <v>512</v>
      </c>
      <c r="AE41" s="45">
        <f t="shared" si="6"/>
        <v>538</v>
      </c>
      <c r="AF41" s="45">
        <f t="shared" si="6"/>
        <v>563</v>
      </c>
      <c r="AG41" s="45">
        <f t="shared" si="6"/>
        <v>589</v>
      </c>
      <c r="AH41" s="45">
        <f t="shared" si="6"/>
        <v>614</v>
      </c>
      <c r="AI41" s="45">
        <f t="shared" si="6"/>
        <v>640</v>
      </c>
      <c r="AJ41" s="45">
        <f t="shared" si="6"/>
        <v>666</v>
      </c>
      <c r="AK41" s="45">
        <f t="shared" si="6"/>
        <v>691</v>
      </c>
      <c r="AL41" s="45">
        <f t="shared" si="6"/>
        <v>717</v>
      </c>
      <c r="AM41" s="45">
        <f t="shared" si="6"/>
        <v>742</v>
      </c>
      <c r="AN41" s="45">
        <f t="shared" si="5"/>
        <v>768</v>
      </c>
    </row>
    <row r="42" spans="1:40" x14ac:dyDescent="0.25">
      <c r="A42" s="68" t="s">
        <v>224</v>
      </c>
      <c r="B42" s="180">
        <v>30492</v>
      </c>
      <c r="C42" s="68">
        <v>5</v>
      </c>
      <c r="D42" s="1">
        <v>2244</v>
      </c>
      <c r="E42" s="1">
        <v>213</v>
      </c>
      <c r="F42" s="1">
        <v>15</v>
      </c>
      <c r="G42" s="1">
        <v>2472</v>
      </c>
      <c r="H42" s="177">
        <v>2457</v>
      </c>
      <c r="I42" s="176">
        <v>494.4</v>
      </c>
      <c r="J42" s="178">
        <v>491.4</v>
      </c>
      <c r="K42" s="45">
        <f t="shared" si="7"/>
        <v>31</v>
      </c>
      <c r="L42" s="45">
        <f t="shared" si="7"/>
        <v>61</v>
      </c>
      <c r="M42" s="45">
        <f t="shared" si="7"/>
        <v>92</v>
      </c>
      <c r="N42" s="45">
        <f t="shared" si="7"/>
        <v>123</v>
      </c>
      <c r="O42" s="45">
        <f t="shared" si="7"/>
        <v>154</v>
      </c>
      <c r="P42" s="45">
        <f t="shared" si="7"/>
        <v>184</v>
      </c>
      <c r="Q42" s="45">
        <f t="shared" si="7"/>
        <v>215</v>
      </c>
      <c r="R42" s="45">
        <f t="shared" si="7"/>
        <v>246</v>
      </c>
      <c r="S42" s="45">
        <f t="shared" si="7"/>
        <v>276</v>
      </c>
      <c r="T42" s="45">
        <f t="shared" si="7"/>
        <v>307</v>
      </c>
      <c r="U42" s="45">
        <f t="shared" si="7"/>
        <v>338</v>
      </c>
      <c r="V42" s="45">
        <f t="shared" si="7"/>
        <v>369</v>
      </c>
      <c r="W42" s="45">
        <f t="shared" si="7"/>
        <v>399</v>
      </c>
      <c r="X42" s="45">
        <f t="shared" si="7"/>
        <v>430</v>
      </c>
      <c r="Y42" s="45">
        <f t="shared" si="7"/>
        <v>461</v>
      </c>
      <c r="Z42" s="45">
        <f t="shared" si="7"/>
        <v>491</v>
      </c>
      <c r="AA42" s="45">
        <f t="shared" si="6"/>
        <v>522</v>
      </c>
      <c r="AB42" s="45">
        <f t="shared" si="6"/>
        <v>553</v>
      </c>
      <c r="AC42" s="45">
        <f t="shared" si="6"/>
        <v>584</v>
      </c>
      <c r="AD42" s="45">
        <f t="shared" si="6"/>
        <v>614</v>
      </c>
      <c r="AE42" s="45">
        <f t="shared" si="6"/>
        <v>645</v>
      </c>
      <c r="AF42" s="45">
        <f t="shared" si="6"/>
        <v>676</v>
      </c>
      <c r="AG42" s="45">
        <f t="shared" si="6"/>
        <v>706</v>
      </c>
      <c r="AH42" s="45">
        <f t="shared" si="6"/>
        <v>737</v>
      </c>
      <c r="AI42" s="45">
        <f t="shared" si="6"/>
        <v>768</v>
      </c>
      <c r="AJ42" s="45">
        <f t="shared" si="6"/>
        <v>799</v>
      </c>
      <c r="AK42" s="45">
        <f t="shared" si="6"/>
        <v>829</v>
      </c>
      <c r="AL42" s="45">
        <f t="shared" si="6"/>
        <v>860</v>
      </c>
      <c r="AM42" s="45">
        <f t="shared" si="6"/>
        <v>891</v>
      </c>
      <c r="AN42" s="45">
        <f t="shared" si="5"/>
        <v>921</v>
      </c>
    </row>
    <row r="43" spans="1:40" x14ac:dyDescent="0.25">
      <c r="A43" s="68" t="s">
        <v>224</v>
      </c>
      <c r="B43" s="180">
        <v>30676</v>
      </c>
      <c r="C43" s="68">
        <v>3</v>
      </c>
      <c r="D43" s="1">
        <v>1032</v>
      </c>
      <c r="E43" s="1">
        <v>378</v>
      </c>
      <c r="F43" s="1">
        <v>17</v>
      </c>
      <c r="G43" s="1">
        <v>1427</v>
      </c>
      <c r="H43" s="177">
        <v>1410</v>
      </c>
      <c r="I43" s="176">
        <v>475.66669999999999</v>
      </c>
      <c r="J43" s="178">
        <v>470</v>
      </c>
      <c r="K43" s="45">
        <f t="shared" si="7"/>
        <v>29</v>
      </c>
      <c r="L43" s="45">
        <f t="shared" si="7"/>
        <v>59</v>
      </c>
      <c r="M43" s="45">
        <f t="shared" si="7"/>
        <v>88</v>
      </c>
      <c r="N43" s="45">
        <f t="shared" si="7"/>
        <v>118</v>
      </c>
      <c r="O43" s="45">
        <f t="shared" si="7"/>
        <v>147</v>
      </c>
      <c r="P43" s="45">
        <f t="shared" si="7"/>
        <v>176</v>
      </c>
      <c r="Q43" s="45">
        <f t="shared" si="7"/>
        <v>206</v>
      </c>
      <c r="R43" s="45">
        <f t="shared" si="7"/>
        <v>235</v>
      </c>
      <c r="S43" s="45">
        <f t="shared" si="7"/>
        <v>264</v>
      </c>
      <c r="T43" s="45">
        <f t="shared" si="7"/>
        <v>294</v>
      </c>
      <c r="U43" s="45">
        <f t="shared" si="7"/>
        <v>323</v>
      </c>
      <c r="V43" s="45">
        <f t="shared" si="7"/>
        <v>353</v>
      </c>
      <c r="W43" s="45">
        <f t="shared" si="7"/>
        <v>382</v>
      </c>
      <c r="X43" s="45">
        <f t="shared" si="7"/>
        <v>411</v>
      </c>
      <c r="Y43" s="45">
        <f t="shared" si="7"/>
        <v>441</v>
      </c>
      <c r="Z43" s="45">
        <f t="shared" si="7"/>
        <v>470</v>
      </c>
      <c r="AA43" s="45">
        <f t="shared" si="6"/>
        <v>499</v>
      </c>
      <c r="AB43" s="45">
        <f t="shared" si="6"/>
        <v>529</v>
      </c>
      <c r="AC43" s="45">
        <f t="shared" si="6"/>
        <v>558</v>
      </c>
      <c r="AD43" s="45">
        <f t="shared" si="6"/>
        <v>588</v>
      </c>
      <c r="AE43" s="45">
        <f t="shared" si="6"/>
        <v>617</v>
      </c>
      <c r="AF43" s="45">
        <f t="shared" si="6"/>
        <v>646</v>
      </c>
      <c r="AG43" s="45">
        <f t="shared" si="6"/>
        <v>676</v>
      </c>
      <c r="AH43" s="45">
        <f t="shared" si="6"/>
        <v>705</v>
      </c>
      <c r="AI43" s="45">
        <f t="shared" si="6"/>
        <v>734</v>
      </c>
      <c r="AJ43" s="45">
        <f t="shared" si="6"/>
        <v>764</v>
      </c>
      <c r="AK43" s="45">
        <f t="shared" si="6"/>
        <v>793</v>
      </c>
      <c r="AL43" s="45">
        <f t="shared" si="6"/>
        <v>823</v>
      </c>
      <c r="AM43" s="45">
        <f t="shared" si="6"/>
        <v>852</v>
      </c>
      <c r="AN43" s="45">
        <f t="shared" si="5"/>
        <v>881</v>
      </c>
    </row>
    <row r="44" spans="1:40" x14ac:dyDescent="0.25">
      <c r="A44" s="68" t="s">
        <v>224</v>
      </c>
      <c r="B44" s="180">
        <v>30684</v>
      </c>
      <c r="C44" s="68">
        <v>4</v>
      </c>
      <c r="D44" s="1">
        <v>828</v>
      </c>
      <c r="E44" s="1">
        <v>371</v>
      </c>
      <c r="F44" s="1">
        <v>25</v>
      </c>
      <c r="G44" s="1">
        <v>1224</v>
      </c>
      <c r="H44" s="177">
        <v>1199</v>
      </c>
      <c r="I44" s="176">
        <v>306</v>
      </c>
      <c r="J44" s="178">
        <v>299.8</v>
      </c>
      <c r="K44" s="45">
        <f t="shared" si="7"/>
        <v>19</v>
      </c>
      <c r="L44" s="45">
        <f t="shared" si="7"/>
        <v>37</v>
      </c>
      <c r="M44" s="45">
        <f t="shared" si="7"/>
        <v>56</v>
      </c>
      <c r="N44" s="45">
        <f t="shared" si="7"/>
        <v>75</v>
      </c>
      <c r="O44" s="45">
        <f t="shared" si="7"/>
        <v>94</v>
      </c>
      <c r="P44" s="45">
        <f t="shared" si="7"/>
        <v>112</v>
      </c>
      <c r="Q44" s="45">
        <f t="shared" si="7"/>
        <v>131</v>
      </c>
      <c r="R44" s="45">
        <f t="shared" si="7"/>
        <v>150</v>
      </c>
      <c r="S44" s="45">
        <f t="shared" si="7"/>
        <v>169</v>
      </c>
      <c r="T44" s="45">
        <f t="shared" si="7"/>
        <v>187</v>
      </c>
      <c r="U44" s="45">
        <f t="shared" si="7"/>
        <v>206</v>
      </c>
      <c r="V44" s="45">
        <f t="shared" si="7"/>
        <v>225</v>
      </c>
      <c r="W44" s="45">
        <f t="shared" si="7"/>
        <v>244</v>
      </c>
      <c r="X44" s="45">
        <f t="shared" si="7"/>
        <v>262</v>
      </c>
      <c r="Y44" s="45">
        <f t="shared" si="7"/>
        <v>281</v>
      </c>
      <c r="Z44" s="45">
        <f t="shared" si="7"/>
        <v>300</v>
      </c>
      <c r="AA44" s="45">
        <f t="shared" si="6"/>
        <v>319</v>
      </c>
      <c r="AB44" s="45">
        <f t="shared" si="6"/>
        <v>337</v>
      </c>
      <c r="AC44" s="45">
        <f t="shared" si="6"/>
        <v>356</v>
      </c>
      <c r="AD44" s="45">
        <f t="shared" si="6"/>
        <v>375</v>
      </c>
      <c r="AE44" s="45">
        <f t="shared" si="6"/>
        <v>393</v>
      </c>
      <c r="AF44" s="45">
        <f t="shared" si="6"/>
        <v>412</v>
      </c>
      <c r="AG44" s="45">
        <f t="shared" si="6"/>
        <v>431</v>
      </c>
      <c r="AH44" s="45">
        <f t="shared" si="6"/>
        <v>450</v>
      </c>
      <c r="AI44" s="45">
        <f t="shared" si="6"/>
        <v>468</v>
      </c>
      <c r="AJ44" s="45">
        <f t="shared" si="6"/>
        <v>487</v>
      </c>
      <c r="AK44" s="45">
        <f t="shared" si="6"/>
        <v>506</v>
      </c>
      <c r="AL44" s="45">
        <f t="shared" si="6"/>
        <v>525</v>
      </c>
      <c r="AM44" s="45">
        <f t="shared" si="6"/>
        <v>543</v>
      </c>
      <c r="AN44" s="45">
        <f t="shared" si="5"/>
        <v>562</v>
      </c>
    </row>
    <row r="45" spans="1:40" x14ac:dyDescent="0.25">
      <c r="A45" s="68" t="s">
        <v>224</v>
      </c>
      <c r="B45" s="180">
        <v>30707</v>
      </c>
      <c r="C45" s="68">
        <v>3</v>
      </c>
      <c r="D45" s="1">
        <v>1128</v>
      </c>
      <c r="E45" s="1">
        <v>132</v>
      </c>
      <c r="F45" s="1">
        <v>1</v>
      </c>
      <c r="G45" s="1">
        <v>1261</v>
      </c>
      <c r="H45" s="177">
        <v>1260</v>
      </c>
      <c r="I45" s="176">
        <v>420.33330000000001</v>
      </c>
      <c r="J45" s="178">
        <v>420</v>
      </c>
      <c r="K45" s="45">
        <f t="shared" si="7"/>
        <v>26</v>
      </c>
      <c r="L45" s="45">
        <f t="shared" si="7"/>
        <v>53</v>
      </c>
      <c r="M45" s="45">
        <f t="shared" si="7"/>
        <v>79</v>
      </c>
      <c r="N45" s="45">
        <f t="shared" si="7"/>
        <v>105</v>
      </c>
      <c r="O45" s="45">
        <f t="shared" si="7"/>
        <v>131</v>
      </c>
      <c r="P45" s="45">
        <f t="shared" si="7"/>
        <v>158</v>
      </c>
      <c r="Q45" s="45">
        <f t="shared" si="7"/>
        <v>184</v>
      </c>
      <c r="R45" s="45">
        <f t="shared" si="7"/>
        <v>210</v>
      </c>
      <c r="S45" s="45">
        <f t="shared" si="7"/>
        <v>236</v>
      </c>
      <c r="T45" s="45">
        <f t="shared" si="7"/>
        <v>263</v>
      </c>
      <c r="U45" s="45">
        <f t="shared" si="7"/>
        <v>289</v>
      </c>
      <c r="V45" s="45">
        <f t="shared" si="7"/>
        <v>315</v>
      </c>
      <c r="W45" s="45">
        <f t="shared" si="7"/>
        <v>341</v>
      </c>
      <c r="X45" s="45">
        <f t="shared" si="7"/>
        <v>368</v>
      </c>
      <c r="Y45" s="45">
        <f t="shared" si="7"/>
        <v>394</v>
      </c>
      <c r="Z45" s="45">
        <f t="shared" si="7"/>
        <v>420</v>
      </c>
      <c r="AA45" s="45">
        <f t="shared" si="6"/>
        <v>446</v>
      </c>
      <c r="AB45" s="45">
        <f t="shared" si="6"/>
        <v>473</v>
      </c>
      <c r="AC45" s="45">
        <f t="shared" si="6"/>
        <v>499</v>
      </c>
      <c r="AD45" s="45">
        <f t="shared" si="6"/>
        <v>525</v>
      </c>
      <c r="AE45" s="45">
        <f t="shared" si="6"/>
        <v>551</v>
      </c>
      <c r="AF45" s="45">
        <f t="shared" si="6"/>
        <v>578</v>
      </c>
      <c r="AG45" s="45">
        <f t="shared" si="6"/>
        <v>604</v>
      </c>
      <c r="AH45" s="45">
        <f t="shared" si="6"/>
        <v>630</v>
      </c>
      <c r="AI45" s="45">
        <f t="shared" si="6"/>
        <v>656</v>
      </c>
      <c r="AJ45" s="45">
        <f t="shared" si="6"/>
        <v>683</v>
      </c>
      <c r="AK45" s="45">
        <f t="shared" si="6"/>
        <v>709</v>
      </c>
      <c r="AL45" s="45">
        <f t="shared" si="6"/>
        <v>735</v>
      </c>
      <c r="AM45" s="45">
        <f t="shared" si="6"/>
        <v>761</v>
      </c>
      <c r="AN45" s="45">
        <f t="shared" si="5"/>
        <v>788</v>
      </c>
    </row>
    <row r="46" spans="1:40" x14ac:dyDescent="0.25">
      <c r="A46" s="68" t="s">
        <v>224</v>
      </c>
      <c r="B46" s="180">
        <v>30718</v>
      </c>
      <c r="C46" s="68">
        <v>7</v>
      </c>
      <c r="D46" s="1">
        <v>1944</v>
      </c>
      <c r="E46" s="1">
        <v>1699</v>
      </c>
      <c r="F46" s="1">
        <v>14</v>
      </c>
      <c r="G46" s="1">
        <v>3657</v>
      </c>
      <c r="H46" s="177">
        <v>3643</v>
      </c>
      <c r="I46" s="176">
        <v>522.42859999999996</v>
      </c>
      <c r="J46" s="178">
        <v>520.4</v>
      </c>
      <c r="K46" s="45">
        <f t="shared" si="7"/>
        <v>33</v>
      </c>
      <c r="L46" s="45">
        <f t="shared" si="7"/>
        <v>65</v>
      </c>
      <c r="M46" s="45">
        <f t="shared" si="7"/>
        <v>98</v>
      </c>
      <c r="N46" s="45">
        <f t="shared" si="7"/>
        <v>130</v>
      </c>
      <c r="O46" s="45">
        <f t="shared" si="7"/>
        <v>163</v>
      </c>
      <c r="P46" s="45">
        <f t="shared" si="7"/>
        <v>195</v>
      </c>
      <c r="Q46" s="45">
        <f t="shared" si="7"/>
        <v>228</v>
      </c>
      <c r="R46" s="45">
        <f t="shared" si="7"/>
        <v>260</v>
      </c>
      <c r="S46" s="45">
        <f t="shared" si="7"/>
        <v>293</v>
      </c>
      <c r="T46" s="45">
        <f t="shared" si="7"/>
        <v>325</v>
      </c>
      <c r="U46" s="45">
        <f t="shared" si="7"/>
        <v>358</v>
      </c>
      <c r="V46" s="45">
        <f t="shared" si="7"/>
        <v>390</v>
      </c>
      <c r="W46" s="45">
        <f t="shared" si="7"/>
        <v>423</v>
      </c>
      <c r="X46" s="45">
        <f t="shared" si="7"/>
        <v>455</v>
      </c>
      <c r="Y46" s="45">
        <f t="shared" si="7"/>
        <v>488</v>
      </c>
      <c r="Z46" s="45">
        <f t="shared" si="7"/>
        <v>520</v>
      </c>
      <c r="AA46" s="45">
        <f t="shared" si="6"/>
        <v>553</v>
      </c>
      <c r="AB46" s="45">
        <f t="shared" si="6"/>
        <v>585</v>
      </c>
      <c r="AC46" s="45">
        <f t="shared" si="6"/>
        <v>618</v>
      </c>
      <c r="AD46" s="45">
        <f t="shared" si="6"/>
        <v>651</v>
      </c>
      <c r="AE46" s="45">
        <f t="shared" si="6"/>
        <v>683</v>
      </c>
      <c r="AF46" s="45">
        <f t="shared" si="6"/>
        <v>716</v>
      </c>
      <c r="AG46" s="45">
        <f t="shared" si="6"/>
        <v>748</v>
      </c>
      <c r="AH46" s="45">
        <f t="shared" si="6"/>
        <v>781</v>
      </c>
      <c r="AI46" s="45">
        <f t="shared" si="6"/>
        <v>813</v>
      </c>
      <c r="AJ46" s="45">
        <f t="shared" si="6"/>
        <v>846</v>
      </c>
      <c r="AK46" s="45">
        <f t="shared" si="6"/>
        <v>878</v>
      </c>
      <c r="AL46" s="45">
        <f t="shared" si="6"/>
        <v>911</v>
      </c>
      <c r="AM46" s="45">
        <f t="shared" si="6"/>
        <v>943</v>
      </c>
      <c r="AN46" s="45">
        <f t="shared" si="5"/>
        <v>976</v>
      </c>
    </row>
    <row r="47" spans="1:40" x14ac:dyDescent="0.25">
      <c r="A47" s="68" t="s">
        <v>224</v>
      </c>
      <c r="B47" s="180">
        <v>30818</v>
      </c>
      <c r="C47" s="68">
        <v>2</v>
      </c>
      <c r="D47" s="1">
        <v>336</v>
      </c>
      <c r="E47" s="1">
        <v>342</v>
      </c>
      <c r="F47" s="1">
        <v>3</v>
      </c>
      <c r="G47" s="1">
        <v>681</v>
      </c>
      <c r="H47" s="177">
        <v>678</v>
      </c>
      <c r="I47" s="176">
        <v>340.5</v>
      </c>
      <c r="J47" s="178">
        <v>339</v>
      </c>
      <c r="K47" s="45">
        <f t="shared" si="7"/>
        <v>21</v>
      </c>
      <c r="L47" s="45">
        <f t="shared" si="7"/>
        <v>42</v>
      </c>
      <c r="M47" s="45">
        <f t="shared" si="7"/>
        <v>64</v>
      </c>
      <c r="N47" s="45">
        <f t="shared" si="7"/>
        <v>85</v>
      </c>
      <c r="O47" s="45">
        <f t="shared" si="7"/>
        <v>106</v>
      </c>
      <c r="P47" s="45">
        <f t="shared" si="7"/>
        <v>127</v>
      </c>
      <c r="Q47" s="45">
        <f t="shared" si="7"/>
        <v>148</v>
      </c>
      <c r="R47" s="45">
        <f t="shared" si="7"/>
        <v>170</v>
      </c>
      <c r="S47" s="45">
        <f t="shared" si="7"/>
        <v>191</v>
      </c>
      <c r="T47" s="45">
        <f t="shared" si="7"/>
        <v>212</v>
      </c>
      <c r="U47" s="45">
        <f t="shared" si="7"/>
        <v>233</v>
      </c>
      <c r="V47" s="45">
        <f t="shared" si="7"/>
        <v>254</v>
      </c>
      <c r="W47" s="45">
        <f t="shared" si="7"/>
        <v>275</v>
      </c>
      <c r="X47" s="45">
        <f t="shared" si="7"/>
        <v>297</v>
      </c>
      <c r="Y47" s="45">
        <f t="shared" si="7"/>
        <v>318</v>
      </c>
      <c r="Z47" s="45">
        <f t="shared" si="7"/>
        <v>339</v>
      </c>
      <c r="AA47" s="45">
        <f t="shared" si="6"/>
        <v>360</v>
      </c>
      <c r="AB47" s="45">
        <f t="shared" si="6"/>
        <v>381</v>
      </c>
      <c r="AC47" s="45">
        <f t="shared" si="6"/>
        <v>403</v>
      </c>
      <c r="AD47" s="45">
        <f t="shared" si="6"/>
        <v>424</v>
      </c>
      <c r="AE47" s="45">
        <f t="shared" si="6"/>
        <v>445</v>
      </c>
      <c r="AF47" s="45">
        <f t="shared" si="6"/>
        <v>466</v>
      </c>
      <c r="AG47" s="45">
        <f t="shared" si="6"/>
        <v>487</v>
      </c>
      <c r="AH47" s="45">
        <f t="shared" si="6"/>
        <v>509</v>
      </c>
      <c r="AI47" s="45">
        <f t="shared" si="6"/>
        <v>530</v>
      </c>
      <c r="AJ47" s="45">
        <f t="shared" si="6"/>
        <v>551</v>
      </c>
      <c r="AK47" s="45">
        <f t="shared" si="6"/>
        <v>572</v>
      </c>
      <c r="AL47" s="45">
        <f t="shared" si="6"/>
        <v>593</v>
      </c>
      <c r="AM47" s="45">
        <f t="shared" si="6"/>
        <v>614</v>
      </c>
      <c r="AN47" s="45">
        <f t="shared" si="5"/>
        <v>636</v>
      </c>
    </row>
    <row r="48" spans="1:40" x14ac:dyDescent="0.25">
      <c r="A48" s="68" t="s">
        <v>224</v>
      </c>
      <c r="B48" s="180">
        <v>31028</v>
      </c>
      <c r="C48" s="68">
        <v>5</v>
      </c>
      <c r="D48" s="1">
        <v>1956</v>
      </c>
      <c r="E48" s="1">
        <v>552</v>
      </c>
      <c r="F48" s="1">
        <v>69</v>
      </c>
      <c r="G48" s="1">
        <v>2577</v>
      </c>
      <c r="H48" s="177">
        <v>2508</v>
      </c>
      <c r="I48" s="176">
        <v>515.4</v>
      </c>
      <c r="J48" s="178">
        <v>501.6</v>
      </c>
      <c r="K48" s="45">
        <f t="shared" si="7"/>
        <v>31</v>
      </c>
      <c r="L48" s="45">
        <f t="shared" si="7"/>
        <v>63</v>
      </c>
      <c r="M48" s="45">
        <f t="shared" si="7"/>
        <v>94</v>
      </c>
      <c r="N48" s="45">
        <f t="shared" si="7"/>
        <v>125</v>
      </c>
      <c r="O48" s="45">
        <f t="shared" si="7"/>
        <v>157</v>
      </c>
      <c r="P48" s="45">
        <f t="shared" si="7"/>
        <v>188</v>
      </c>
      <c r="Q48" s="45">
        <f t="shared" si="7"/>
        <v>219</v>
      </c>
      <c r="R48" s="45">
        <f t="shared" si="7"/>
        <v>251</v>
      </c>
      <c r="S48" s="45">
        <f t="shared" si="7"/>
        <v>282</v>
      </c>
      <c r="T48" s="45">
        <f t="shared" si="7"/>
        <v>314</v>
      </c>
      <c r="U48" s="45">
        <f t="shared" si="7"/>
        <v>345</v>
      </c>
      <c r="V48" s="45">
        <f t="shared" si="7"/>
        <v>376</v>
      </c>
      <c r="W48" s="45">
        <f t="shared" si="7"/>
        <v>408</v>
      </c>
      <c r="X48" s="45">
        <f t="shared" si="7"/>
        <v>439</v>
      </c>
      <c r="Y48" s="45">
        <f t="shared" si="7"/>
        <v>470</v>
      </c>
      <c r="Z48" s="45">
        <f t="shared" si="7"/>
        <v>502</v>
      </c>
      <c r="AA48" s="45">
        <f t="shared" si="6"/>
        <v>533</v>
      </c>
      <c r="AB48" s="45">
        <f t="shared" si="6"/>
        <v>564</v>
      </c>
      <c r="AC48" s="45">
        <f t="shared" si="6"/>
        <v>596</v>
      </c>
      <c r="AD48" s="45">
        <f t="shared" si="6"/>
        <v>627</v>
      </c>
      <c r="AE48" s="45">
        <f t="shared" si="6"/>
        <v>658</v>
      </c>
      <c r="AF48" s="45">
        <f t="shared" si="6"/>
        <v>690</v>
      </c>
      <c r="AG48" s="45">
        <f t="shared" si="6"/>
        <v>721</v>
      </c>
      <c r="AH48" s="45">
        <f t="shared" si="6"/>
        <v>752</v>
      </c>
      <c r="AI48" s="45">
        <f t="shared" si="6"/>
        <v>784</v>
      </c>
      <c r="AJ48" s="45">
        <f t="shared" si="6"/>
        <v>815</v>
      </c>
      <c r="AK48" s="45">
        <f t="shared" si="6"/>
        <v>846</v>
      </c>
      <c r="AL48" s="45">
        <f t="shared" si="6"/>
        <v>878</v>
      </c>
      <c r="AM48" s="45">
        <f t="shared" si="6"/>
        <v>909</v>
      </c>
      <c r="AN48" s="45">
        <f t="shared" si="5"/>
        <v>941</v>
      </c>
    </row>
    <row r="49" spans="1:40" x14ac:dyDescent="0.25">
      <c r="A49" s="68" t="s">
        <v>224</v>
      </c>
      <c r="B49" s="180">
        <v>33000</v>
      </c>
      <c r="C49" s="68">
        <v>0</v>
      </c>
      <c r="D49" s="1">
        <v>0</v>
      </c>
      <c r="E49" s="1">
        <v>0</v>
      </c>
      <c r="F49" s="1">
        <v>0</v>
      </c>
      <c r="G49" s="1">
        <v>0</v>
      </c>
      <c r="H49" s="177">
        <v>0</v>
      </c>
      <c r="I49" s="176">
        <v>0</v>
      </c>
      <c r="J49" s="178" t="e">
        <v>#DIV/0!</v>
      </c>
      <c r="K49" s="45">
        <f t="shared" si="7"/>
        <v>0</v>
      </c>
      <c r="L49" s="45">
        <f t="shared" si="7"/>
        <v>0</v>
      </c>
      <c r="M49" s="45">
        <f t="shared" si="7"/>
        <v>0</v>
      </c>
      <c r="N49" s="45">
        <f t="shared" si="7"/>
        <v>0</v>
      </c>
      <c r="O49" s="45">
        <f t="shared" si="7"/>
        <v>0</v>
      </c>
      <c r="P49" s="45">
        <f t="shared" si="7"/>
        <v>0</v>
      </c>
      <c r="Q49" s="45">
        <f t="shared" si="7"/>
        <v>0</v>
      </c>
      <c r="R49" s="45">
        <f t="shared" si="7"/>
        <v>0</v>
      </c>
      <c r="S49" s="45">
        <f t="shared" si="7"/>
        <v>0</v>
      </c>
      <c r="T49" s="45">
        <f t="shared" si="7"/>
        <v>0</v>
      </c>
      <c r="U49" s="45">
        <f t="shared" si="7"/>
        <v>0</v>
      </c>
      <c r="V49" s="45">
        <f t="shared" si="7"/>
        <v>0</v>
      </c>
      <c r="W49" s="45">
        <f t="shared" si="7"/>
        <v>0</v>
      </c>
      <c r="X49" s="45">
        <f t="shared" si="7"/>
        <v>0</v>
      </c>
      <c r="Y49" s="45">
        <f t="shared" si="7"/>
        <v>0</v>
      </c>
      <c r="Z49" s="45">
        <f t="shared" si="7"/>
        <v>0</v>
      </c>
      <c r="AA49" s="45">
        <f t="shared" si="6"/>
        <v>0</v>
      </c>
      <c r="AB49" s="45">
        <f t="shared" si="6"/>
        <v>0</v>
      </c>
      <c r="AC49" s="45">
        <f t="shared" si="6"/>
        <v>0</v>
      </c>
      <c r="AD49" s="45">
        <f t="shared" si="6"/>
        <v>0</v>
      </c>
      <c r="AE49" s="45">
        <f t="shared" si="6"/>
        <v>0</v>
      </c>
      <c r="AF49" s="45">
        <f t="shared" si="6"/>
        <v>0</v>
      </c>
      <c r="AG49" s="45">
        <f t="shared" si="6"/>
        <v>0</v>
      </c>
      <c r="AH49" s="45">
        <f t="shared" si="6"/>
        <v>0</v>
      </c>
      <c r="AI49" s="45">
        <f t="shared" si="6"/>
        <v>0</v>
      </c>
      <c r="AJ49" s="45">
        <f t="shared" si="6"/>
        <v>0</v>
      </c>
      <c r="AK49" s="45">
        <f t="shared" si="6"/>
        <v>0</v>
      </c>
      <c r="AL49" s="45">
        <f t="shared" si="6"/>
        <v>0</v>
      </c>
      <c r="AM49" s="45">
        <f t="shared" si="6"/>
        <v>0</v>
      </c>
      <c r="AN49" s="45">
        <f t="shared" si="5"/>
        <v>0</v>
      </c>
    </row>
    <row r="50" spans="1:40" x14ac:dyDescent="0.25">
      <c r="A50" s="68" t="s">
        <v>224</v>
      </c>
      <c r="B50" s="180">
        <v>33008</v>
      </c>
      <c r="C50" s="68">
        <v>12</v>
      </c>
      <c r="D50" s="1">
        <v>5424</v>
      </c>
      <c r="E50" s="1">
        <v>999</v>
      </c>
      <c r="F50" s="1">
        <v>24</v>
      </c>
      <c r="G50" s="1">
        <v>6447</v>
      </c>
      <c r="H50" s="177">
        <v>6423</v>
      </c>
      <c r="I50" s="176">
        <v>537.25</v>
      </c>
      <c r="J50" s="178">
        <v>535.29999999999995</v>
      </c>
      <c r="K50" s="45">
        <f t="shared" si="7"/>
        <v>33</v>
      </c>
      <c r="L50" s="45">
        <f t="shared" si="7"/>
        <v>67</v>
      </c>
      <c r="M50" s="45">
        <f t="shared" si="7"/>
        <v>100</v>
      </c>
      <c r="N50" s="45">
        <f t="shared" si="7"/>
        <v>134</v>
      </c>
      <c r="O50" s="45">
        <f t="shared" si="7"/>
        <v>167</v>
      </c>
      <c r="P50" s="45">
        <f t="shared" si="7"/>
        <v>201</v>
      </c>
      <c r="Q50" s="45">
        <f t="shared" si="7"/>
        <v>234</v>
      </c>
      <c r="R50" s="45">
        <f t="shared" si="7"/>
        <v>268</v>
      </c>
      <c r="S50" s="45">
        <f t="shared" si="7"/>
        <v>301</v>
      </c>
      <c r="T50" s="45">
        <f t="shared" si="7"/>
        <v>335</v>
      </c>
      <c r="U50" s="45">
        <f t="shared" si="7"/>
        <v>368</v>
      </c>
      <c r="V50" s="45">
        <f t="shared" si="7"/>
        <v>401</v>
      </c>
      <c r="W50" s="45">
        <f t="shared" si="7"/>
        <v>435</v>
      </c>
      <c r="X50" s="45">
        <f t="shared" si="7"/>
        <v>468</v>
      </c>
      <c r="Y50" s="45">
        <f t="shared" si="7"/>
        <v>502</v>
      </c>
      <c r="Z50" s="45">
        <f t="shared" si="7"/>
        <v>535</v>
      </c>
      <c r="AA50" s="45">
        <f t="shared" si="6"/>
        <v>569</v>
      </c>
      <c r="AB50" s="45">
        <f t="shared" si="6"/>
        <v>602</v>
      </c>
      <c r="AC50" s="45">
        <f t="shared" si="6"/>
        <v>636</v>
      </c>
      <c r="AD50" s="45">
        <f t="shared" si="6"/>
        <v>669</v>
      </c>
      <c r="AE50" s="45">
        <f t="shared" si="6"/>
        <v>703</v>
      </c>
      <c r="AF50" s="45">
        <f t="shared" si="6"/>
        <v>736</v>
      </c>
      <c r="AG50" s="45">
        <f t="shared" si="6"/>
        <v>769</v>
      </c>
      <c r="AH50" s="45">
        <f t="shared" si="6"/>
        <v>803</v>
      </c>
      <c r="AI50" s="45">
        <f t="shared" si="6"/>
        <v>836</v>
      </c>
      <c r="AJ50" s="45">
        <f t="shared" si="6"/>
        <v>870</v>
      </c>
      <c r="AK50" s="45">
        <f t="shared" si="6"/>
        <v>903</v>
      </c>
      <c r="AL50" s="45">
        <f t="shared" si="6"/>
        <v>937</v>
      </c>
      <c r="AM50" s="45">
        <f t="shared" si="6"/>
        <v>970</v>
      </c>
      <c r="AN50" s="45">
        <f t="shared" si="5"/>
        <v>1004</v>
      </c>
    </row>
    <row r="51" spans="1:40" x14ac:dyDescent="0.25">
      <c r="A51" s="68" t="s">
        <v>224</v>
      </c>
      <c r="B51" s="180">
        <v>33012</v>
      </c>
      <c r="C51" s="68">
        <v>4</v>
      </c>
      <c r="D51" s="1">
        <v>1032</v>
      </c>
      <c r="E51" s="1">
        <v>727</v>
      </c>
      <c r="F51" s="1">
        <v>93</v>
      </c>
      <c r="G51" s="1">
        <v>1852</v>
      </c>
      <c r="H51" s="177">
        <v>1759</v>
      </c>
      <c r="I51" s="176">
        <v>463</v>
      </c>
      <c r="J51" s="178">
        <v>439.8</v>
      </c>
      <c r="K51" s="45">
        <f t="shared" si="7"/>
        <v>27</v>
      </c>
      <c r="L51" s="45">
        <f t="shared" si="7"/>
        <v>55</v>
      </c>
      <c r="M51" s="45">
        <f t="shared" si="7"/>
        <v>82</v>
      </c>
      <c r="N51" s="45">
        <f t="shared" si="7"/>
        <v>110</v>
      </c>
      <c r="O51" s="45">
        <f t="shared" si="7"/>
        <v>137</v>
      </c>
      <c r="P51" s="45">
        <f t="shared" si="7"/>
        <v>165</v>
      </c>
      <c r="Q51" s="45">
        <f t="shared" si="7"/>
        <v>192</v>
      </c>
      <c r="R51" s="45">
        <f t="shared" si="7"/>
        <v>220</v>
      </c>
      <c r="S51" s="45">
        <f t="shared" si="7"/>
        <v>247</v>
      </c>
      <c r="T51" s="45">
        <f t="shared" si="7"/>
        <v>275</v>
      </c>
      <c r="U51" s="45">
        <f t="shared" si="7"/>
        <v>302</v>
      </c>
      <c r="V51" s="45">
        <f t="shared" si="7"/>
        <v>330</v>
      </c>
      <c r="W51" s="45">
        <f t="shared" si="7"/>
        <v>357</v>
      </c>
      <c r="X51" s="45">
        <f t="shared" si="7"/>
        <v>385</v>
      </c>
      <c r="Y51" s="45">
        <f t="shared" si="7"/>
        <v>412</v>
      </c>
      <c r="Z51" s="45">
        <f t="shared" si="7"/>
        <v>440</v>
      </c>
      <c r="AA51" s="45">
        <f t="shared" si="6"/>
        <v>467</v>
      </c>
      <c r="AB51" s="45">
        <f t="shared" si="6"/>
        <v>495</v>
      </c>
      <c r="AC51" s="45">
        <f t="shared" si="6"/>
        <v>522</v>
      </c>
      <c r="AD51" s="45">
        <f t="shared" si="6"/>
        <v>550</v>
      </c>
      <c r="AE51" s="45">
        <f t="shared" si="6"/>
        <v>577</v>
      </c>
      <c r="AF51" s="45">
        <f t="shared" si="6"/>
        <v>605</v>
      </c>
      <c r="AG51" s="45">
        <f t="shared" si="6"/>
        <v>632</v>
      </c>
      <c r="AH51" s="45">
        <f t="shared" si="6"/>
        <v>660</v>
      </c>
      <c r="AI51" s="45">
        <f t="shared" si="6"/>
        <v>687</v>
      </c>
      <c r="AJ51" s="45">
        <f t="shared" si="6"/>
        <v>715</v>
      </c>
      <c r="AK51" s="45">
        <f t="shared" si="6"/>
        <v>742</v>
      </c>
      <c r="AL51" s="45">
        <f t="shared" si="6"/>
        <v>770</v>
      </c>
      <c r="AM51" s="45">
        <f t="shared" si="6"/>
        <v>797</v>
      </c>
      <c r="AN51" s="45">
        <f t="shared" si="5"/>
        <v>825</v>
      </c>
    </row>
    <row r="52" spans="1:40" x14ac:dyDescent="0.25">
      <c r="A52" s="68" t="s">
        <v>224</v>
      </c>
      <c r="B52" s="180">
        <v>33022</v>
      </c>
      <c r="C52" s="68">
        <v>21</v>
      </c>
      <c r="D52" s="1">
        <v>5400</v>
      </c>
      <c r="E52" s="1">
        <v>3795</v>
      </c>
      <c r="F52" s="1">
        <v>60</v>
      </c>
      <c r="G52" s="1">
        <v>9255</v>
      </c>
      <c r="H52" s="177">
        <v>9195</v>
      </c>
      <c r="I52" s="176">
        <v>440.71429999999998</v>
      </c>
      <c r="J52" s="178">
        <v>437.9</v>
      </c>
      <c r="K52" s="45">
        <f t="shared" si="7"/>
        <v>27</v>
      </c>
      <c r="L52" s="45">
        <f t="shared" si="7"/>
        <v>55</v>
      </c>
      <c r="M52" s="45">
        <f t="shared" si="7"/>
        <v>82</v>
      </c>
      <c r="N52" s="45">
        <f t="shared" si="7"/>
        <v>109</v>
      </c>
      <c r="O52" s="45">
        <f t="shared" si="7"/>
        <v>137</v>
      </c>
      <c r="P52" s="45">
        <f t="shared" si="7"/>
        <v>164</v>
      </c>
      <c r="Q52" s="45">
        <f t="shared" si="7"/>
        <v>192</v>
      </c>
      <c r="R52" s="45">
        <f t="shared" si="7"/>
        <v>219</v>
      </c>
      <c r="S52" s="45">
        <f t="shared" si="7"/>
        <v>246</v>
      </c>
      <c r="T52" s="45">
        <f t="shared" si="7"/>
        <v>274</v>
      </c>
      <c r="U52" s="45">
        <f t="shared" si="7"/>
        <v>301</v>
      </c>
      <c r="V52" s="45">
        <f t="shared" si="7"/>
        <v>328</v>
      </c>
      <c r="W52" s="45">
        <f t="shared" si="7"/>
        <v>356</v>
      </c>
      <c r="X52" s="45">
        <f t="shared" si="7"/>
        <v>383</v>
      </c>
      <c r="Y52" s="45">
        <f t="shared" si="7"/>
        <v>411</v>
      </c>
      <c r="Z52" s="45">
        <f t="shared" si="7"/>
        <v>438</v>
      </c>
      <c r="AA52" s="45">
        <f t="shared" si="6"/>
        <v>465</v>
      </c>
      <c r="AB52" s="45">
        <f t="shared" si="6"/>
        <v>493</v>
      </c>
      <c r="AC52" s="45">
        <f t="shared" si="6"/>
        <v>520</v>
      </c>
      <c r="AD52" s="45">
        <f t="shared" si="6"/>
        <v>547</v>
      </c>
      <c r="AE52" s="45">
        <f t="shared" si="6"/>
        <v>575</v>
      </c>
      <c r="AF52" s="45">
        <f t="shared" si="6"/>
        <v>602</v>
      </c>
      <c r="AG52" s="45">
        <f t="shared" si="6"/>
        <v>629</v>
      </c>
      <c r="AH52" s="45">
        <f t="shared" si="6"/>
        <v>657</v>
      </c>
      <c r="AI52" s="45">
        <f t="shared" si="6"/>
        <v>684</v>
      </c>
      <c r="AJ52" s="45">
        <f t="shared" si="6"/>
        <v>712</v>
      </c>
      <c r="AK52" s="45">
        <f t="shared" si="6"/>
        <v>739</v>
      </c>
      <c r="AL52" s="45">
        <f t="shared" si="6"/>
        <v>766</v>
      </c>
      <c r="AM52" s="45">
        <f t="shared" si="6"/>
        <v>794</v>
      </c>
      <c r="AN52" s="45">
        <f t="shared" si="5"/>
        <v>821</v>
      </c>
    </row>
    <row r="53" spans="1:40" x14ac:dyDescent="0.25">
      <c r="A53" s="68" t="s">
        <v>224</v>
      </c>
      <c r="B53" s="180">
        <v>90308</v>
      </c>
      <c r="C53" s="68">
        <v>0</v>
      </c>
      <c r="D53" s="1">
        <v>0</v>
      </c>
      <c r="E53" s="1">
        <v>0</v>
      </c>
      <c r="F53" s="1">
        <v>0</v>
      </c>
      <c r="G53" s="1">
        <v>0</v>
      </c>
      <c r="H53" s="177">
        <v>0</v>
      </c>
      <c r="I53" s="176">
        <v>0</v>
      </c>
      <c r="J53" s="178" t="e">
        <v>#DIV/0!</v>
      </c>
      <c r="K53" s="45">
        <f t="shared" si="7"/>
        <v>0</v>
      </c>
      <c r="L53" s="45">
        <f t="shared" si="7"/>
        <v>0</v>
      </c>
      <c r="M53" s="45">
        <f t="shared" si="7"/>
        <v>0</v>
      </c>
      <c r="N53" s="45">
        <f t="shared" si="7"/>
        <v>0</v>
      </c>
      <c r="O53" s="45">
        <f t="shared" si="7"/>
        <v>0</v>
      </c>
      <c r="P53" s="45">
        <f t="shared" si="7"/>
        <v>0</v>
      </c>
      <c r="Q53" s="45">
        <f t="shared" si="7"/>
        <v>0</v>
      </c>
      <c r="R53" s="45">
        <f t="shared" si="7"/>
        <v>0</v>
      </c>
      <c r="S53" s="45">
        <f t="shared" si="7"/>
        <v>0</v>
      </c>
      <c r="T53" s="45">
        <f t="shared" si="7"/>
        <v>0</v>
      </c>
      <c r="U53" s="45">
        <f t="shared" si="7"/>
        <v>0</v>
      </c>
      <c r="V53" s="45">
        <f t="shared" si="7"/>
        <v>0</v>
      </c>
      <c r="W53" s="45">
        <f t="shared" si="7"/>
        <v>0</v>
      </c>
      <c r="X53" s="45">
        <f t="shared" si="7"/>
        <v>0</v>
      </c>
      <c r="Y53" s="45">
        <f t="shared" si="7"/>
        <v>0</v>
      </c>
      <c r="Z53" s="45">
        <f t="shared" si="7"/>
        <v>0</v>
      </c>
      <c r="AA53" s="45">
        <f t="shared" si="6"/>
        <v>0</v>
      </c>
      <c r="AB53" s="45">
        <f t="shared" si="6"/>
        <v>0</v>
      </c>
      <c r="AC53" s="45">
        <f t="shared" si="6"/>
        <v>0</v>
      </c>
      <c r="AD53" s="45">
        <f t="shared" si="6"/>
        <v>0</v>
      </c>
      <c r="AE53" s="45">
        <f t="shared" si="6"/>
        <v>0</v>
      </c>
      <c r="AF53" s="45">
        <f t="shared" si="6"/>
        <v>0</v>
      </c>
      <c r="AG53" s="45">
        <f t="shared" si="6"/>
        <v>0</v>
      </c>
      <c r="AH53" s="45">
        <f t="shared" si="6"/>
        <v>0</v>
      </c>
      <c r="AI53" s="45">
        <f t="shared" si="6"/>
        <v>0</v>
      </c>
      <c r="AJ53" s="45">
        <f t="shared" si="6"/>
        <v>0</v>
      </c>
      <c r="AK53" s="45">
        <f t="shared" si="6"/>
        <v>0</v>
      </c>
      <c r="AL53" s="45">
        <f t="shared" si="6"/>
        <v>0</v>
      </c>
      <c r="AM53" s="45">
        <f t="shared" si="6"/>
        <v>0</v>
      </c>
      <c r="AN53" s="45">
        <f t="shared" si="5"/>
        <v>0</v>
      </c>
    </row>
    <row r="54" spans="1:40" x14ac:dyDescent="0.25">
      <c r="A54" s="68" t="s">
        <v>131</v>
      </c>
      <c r="B54" s="180">
        <v>30627</v>
      </c>
      <c r="C54" s="68">
        <v>0</v>
      </c>
      <c r="D54" s="1">
        <v>0</v>
      </c>
      <c r="E54" s="1">
        <v>0</v>
      </c>
      <c r="F54" s="1">
        <v>0</v>
      </c>
      <c r="G54" s="1">
        <v>0</v>
      </c>
      <c r="H54" s="177">
        <v>0</v>
      </c>
      <c r="I54" s="176">
        <v>0</v>
      </c>
      <c r="J54" s="178" t="e">
        <v>#DIV/0!</v>
      </c>
      <c r="K54" s="45">
        <f t="shared" si="7"/>
        <v>0</v>
      </c>
      <c r="L54" s="45">
        <f t="shared" si="7"/>
        <v>0</v>
      </c>
      <c r="M54" s="45">
        <f t="shared" si="7"/>
        <v>0</v>
      </c>
      <c r="N54" s="45">
        <f t="shared" si="7"/>
        <v>0</v>
      </c>
      <c r="O54" s="45">
        <f t="shared" si="7"/>
        <v>0</v>
      </c>
      <c r="P54" s="45">
        <f t="shared" si="7"/>
        <v>0</v>
      </c>
      <c r="Q54" s="45">
        <f t="shared" si="7"/>
        <v>0</v>
      </c>
      <c r="R54" s="45">
        <f t="shared" si="7"/>
        <v>0</v>
      </c>
      <c r="S54" s="45">
        <f t="shared" si="7"/>
        <v>0</v>
      </c>
      <c r="T54" s="45">
        <f t="shared" si="7"/>
        <v>0</v>
      </c>
      <c r="U54" s="45">
        <f t="shared" si="7"/>
        <v>0</v>
      </c>
      <c r="V54" s="45">
        <f t="shared" si="7"/>
        <v>0</v>
      </c>
      <c r="W54" s="45">
        <f t="shared" si="7"/>
        <v>0</v>
      </c>
      <c r="X54" s="45">
        <f t="shared" si="7"/>
        <v>0</v>
      </c>
      <c r="Y54" s="45">
        <f t="shared" si="7"/>
        <v>0</v>
      </c>
      <c r="Z54" s="45">
        <f t="shared" ref="Z54:AN69" si="8">IF($G54&gt;0,ROUND($J54*Z$3/12*0.75,0),0)</f>
        <v>0</v>
      </c>
      <c r="AA54" s="45">
        <f t="shared" si="8"/>
        <v>0</v>
      </c>
      <c r="AB54" s="45">
        <f t="shared" si="8"/>
        <v>0</v>
      </c>
      <c r="AC54" s="45">
        <f t="shared" si="8"/>
        <v>0</v>
      </c>
      <c r="AD54" s="45">
        <f t="shared" si="8"/>
        <v>0</v>
      </c>
      <c r="AE54" s="45">
        <f t="shared" si="8"/>
        <v>0</v>
      </c>
      <c r="AF54" s="45">
        <f t="shared" si="8"/>
        <v>0</v>
      </c>
      <c r="AG54" s="45">
        <f t="shared" si="8"/>
        <v>0</v>
      </c>
      <c r="AH54" s="45">
        <f t="shared" si="8"/>
        <v>0</v>
      </c>
      <c r="AI54" s="45">
        <f t="shared" si="8"/>
        <v>0</v>
      </c>
      <c r="AJ54" s="45">
        <f t="shared" si="8"/>
        <v>0</v>
      </c>
      <c r="AK54" s="45">
        <f t="shared" si="8"/>
        <v>0</v>
      </c>
      <c r="AL54" s="45">
        <f t="shared" si="8"/>
        <v>0</v>
      </c>
      <c r="AM54" s="45">
        <f t="shared" si="8"/>
        <v>0</v>
      </c>
      <c r="AN54" s="45">
        <f t="shared" si="8"/>
        <v>0</v>
      </c>
    </row>
    <row r="55" spans="1:40" x14ac:dyDescent="0.25">
      <c r="A55" s="68" t="s">
        <v>131</v>
      </c>
      <c r="B55" s="180">
        <v>31027</v>
      </c>
      <c r="C55" s="68">
        <v>9</v>
      </c>
      <c r="D55" s="1">
        <v>3084</v>
      </c>
      <c r="E55" s="1">
        <v>1794</v>
      </c>
      <c r="F55" s="1">
        <v>20</v>
      </c>
      <c r="G55" s="1">
        <v>4898</v>
      </c>
      <c r="H55" s="177">
        <v>4878</v>
      </c>
      <c r="I55" s="176">
        <v>544.22220000000004</v>
      </c>
      <c r="J55" s="178">
        <v>542</v>
      </c>
      <c r="K55" s="45">
        <f t="shared" ref="K55:Z70" si="9">IF($G55&gt;0,ROUND($J55*K$3/12*0.75,0),0)</f>
        <v>34</v>
      </c>
      <c r="L55" s="45">
        <f t="shared" si="9"/>
        <v>68</v>
      </c>
      <c r="M55" s="45">
        <f t="shared" si="9"/>
        <v>102</v>
      </c>
      <c r="N55" s="45">
        <f t="shared" si="9"/>
        <v>136</v>
      </c>
      <c r="O55" s="45">
        <f t="shared" si="9"/>
        <v>169</v>
      </c>
      <c r="P55" s="45">
        <f t="shared" si="9"/>
        <v>203</v>
      </c>
      <c r="Q55" s="45">
        <f t="shared" si="9"/>
        <v>237</v>
      </c>
      <c r="R55" s="45">
        <f t="shared" si="9"/>
        <v>271</v>
      </c>
      <c r="S55" s="45">
        <f t="shared" si="9"/>
        <v>305</v>
      </c>
      <c r="T55" s="45">
        <f t="shared" si="9"/>
        <v>339</v>
      </c>
      <c r="U55" s="45">
        <f t="shared" si="9"/>
        <v>373</v>
      </c>
      <c r="V55" s="45">
        <f t="shared" si="9"/>
        <v>407</v>
      </c>
      <c r="W55" s="45">
        <f t="shared" si="9"/>
        <v>440</v>
      </c>
      <c r="X55" s="45">
        <f t="shared" si="9"/>
        <v>474</v>
      </c>
      <c r="Y55" s="45">
        <f t="shared" si="9"/>
        <v>508</v>
      </c>
      <c r="Z55" s="45">
        <f t="shared" si="9"/>
        <v>542</v>
      </c>
      <c r="AA55" s="45">
        <f t="shared" si="8"/>
        <v>576</v>
      </c>
      <c r="AB55" s="45">
        <f t="shared" si="8"/>
        <v>610</v>
      </c>
      <c r="AC55" s="45">
        <f t="shared" si="8"/>
        <v>644</v>
      </c>
      <c r="AD55" s="45">
        <f t="shared" si="8"/>
        <v>678</v>
      </c>
      <c r="AE55" s="45">
        <f t="shared" si="8"/>
        <v>711</v>
      </c>
      <c r="AF55" s="45">
        <f t="shared" si="8"/>
        <v>745</v>
      </c>
      <c r="AG55" s="45">
        <f t="shared" si="8"/>
        <v>779</v>
      </c>
      <c r="AH55" s="45">
        <f t="shared" si="8"/>
        <v>813</v>
      </c>
      <c r="AI55" s="45">
        <f t="shared" si="8"/>
        <v>847</v>
      </c>
      <c r="AJ55" s="45">
        <f t="shared" si="8"/>
        <v>881</v>
      </c>
      <c r="AK55" s="45">
        <f t="shared" si="8"/>
        <v>915</v>
      </c>
      <c r="AL55" s="45">
        <f t="shared" si="8"/>
        <v>949</v>
      </c>
      <c r="AM55" s="45">
        <f t="shared" si="8"/>
        <v>982</v>
      </c>
      <c r="AN55" s="45">
        <f t="shared" si="8"/>
        <v>1016</v>
      </c>
    </row>
    <row r="56" spans="1:40" x14ac:dyDescent="0.25">
      <c r="A56" s="68" t="s">
        <v>131</v>
      </c>
      <c r="B56" s="180">
        <v>33045</v>
      </c>
      <c r="C56" s="68">
        <v>0</v>
      </c>
      <c r="D56" s="1">
        <v>0</v>
      </c>
      <c r="E56" s="1">
        <v>0</v>
      </c>
      <c r="F56" s="1">
        <v>0</v>
      </c>
      <c r="G56" s="1">
        <v>0</v>
      </c>
      <c r="H56" s="177">
        <v>0</v>
      </c>
      <c r="I56" s="176">
        <v>0</v>
      </c>
      <c r="J56" s="178" t="e">
        <v>#DIV/0!</v>
      </c>
      <c r="K56" s="45">
        <f t="shared" si="9"/>
        <v>0</v>
      </c>
      <c r="L56" s="45">
        <f t="shared" si="9"/>
        <v>0</v>
      </c>
      <c r="M56" s="45">
        <f t="shared" si="9"/>
        <v>0</v>
      </c>
      <c r="N56" s="45">
        <f t="shared" si="9"/>
        <v>0</v>
      </c>
      <c r="O56" s="45">
        <f t="shared" si="9"/>
        <v>0</v>
      </c>
      <c r="P56" s="45">
        <f t="shared" si="9"/>
        <v>0</v>
      </c>
      <c r="Q56" s="45">
        <f t="shared" si="9"/>
        <v>0</v>
      </c>
      <c r="R56" s="45">
        <f t="shared" si="9"/>
        <v>0</v>
      </c>
      <c r="S56" s="45">
        <f t="shared" si="9"/>
        <v>0</v>
      </c>
      <c r="T56" s="45">
        <f t="shared" si="9"/>
        <v>0</v>
      </c>
      <c r="U56" s="45">
        <f t="shared" si="9"/>
        <v>0</v>
      </c>
      <c r="V56" s="45">
        <f t="shared" si="9"/>
        <v>0</v>
      </c>
      <c r="W56" s="45">
        <f t="shared" si="9"/>
        <v>0</v>
      </c>
      <c r="X56" s="45">
        <f t="shared" si="9"/>
        <v>0</v>
      </c>
      <c r="Y56" s="45">
        <f t="shared" si="9"/>
        <v>0</v>
      </c>
      <c r="Z56" s="45">
        <f t="shared" si="9"/>
        <v>0</v>
      </c>
      <c r="AA56" s="45">
        <f t="shared" si="8"/>
        <v>0</v>
      </c>
      <c r="AB56" s="45">
        <f t="shared" si="8"/>
        <v>0</v>
      </c>
      <c r="AC56" s="45">
        <f t="shared" si="8"/>
        <v>0</v>
      </c>
      <c r="AD56" s="45">
        <f t="shared" si="8"/>
        <v>0</v>
      </c>
      <c r="AE56" s="45">
        <f t="shared" si="8"/>
        <v>0</v>
      </c>
      <c r="AF56" s="45">
        <f t="shared" si="8"/>
        <v>0</v>
      </c>
      <c r="AG56" s="45">
        <f t="shared" si="8"/>
        <v>0</v>
      </c>
      <c r="AH56" s="45">
        <f t="shared" si="8"/>
        <v>0</v>
      </c>
      <c r="AI56" s="45">
        <f t="shared" si="8"/>
        <v>0</v>
      </c>
      <c r="AJ56" s="45">
        <f t="shared" si="8"/>
        <v>0</v>
      </c>
      <c r="AK56" s="45">
        <f t="shared" si="8"/>
        <v>0</v>
      </c>
      <c r="AL56" s="45">
        <f t="shared" si="8"/>
        <v>0</v>
      </c>
      <c r="AM56" s="45">
        <f t="shared" si="8"/>
        <v>0</v>
      </c>
      <c r="AN56" s="45">
        <f t="shared" si="8"/>
        <v>0</v>
      </c>
    </row>
    <row r="57" spans="1:40" x14ac:dyDescent="0.25">
      <c r="A57" s="68" t="s">
        <v>131</v>
      </c>
      <c r="B57" s="180">
        <v>90271</v>
      </c>
      <c r="C57" s="68">
        <v>1</v>
      </c>
      <c r="D57" s="1">
        <v>228</v>
      </c>
      <c r="E57" s="1">
        <v>8</v>
      </c>
      <c r="F57" s="1">
        <v>4</v>
      </c>
      <c r="G57" s="1">
        <v>240</v>
      </c>
      <c r="H57" s="177">
        <v>236</v>
      </c>
      <c r="I57" s="176">
        <v>240</v>
      </c>
      <c r="J57" s="178">
        <v>236</v>
      </c>
      <c r="K57" s="45">
        <f t="shared" si="9"/>
        <v>15</v>
      </c>
      <c r="L57" s="45">
        <f t="shared" si="9"/>
        <v>30</v>
      </c>
      <c r="M57" s="45">
        <f t="shared" si="9"/>
        <v>44</v>
      </c>
      <c r="N57" s="45">
        <f t="shared" si="9"/>
        <v>59</v>
      </c>
      <c r="O57" s="45">
        <f t="shared" si="9"/>
        <v>74</v>
      </c>
      <c r="P57" s="45">
        <f t="shared" si="9"/>
        <v>89</v>
      </c>
      <c r="Q57" s="45">
        <f t="shared" si="9"/>
        <v>103</v>
      </c>
      <c r="R57" s="45">
        <f t="shared" si="9"/>
        <v>118</v>
      </c>
      <c r="S57" s="45">
        <f t="shared" si="9"/>
        <v>133</v>
      </c>
      <c r="T57" s="45">
        <f t="shared" si="9"/>
        <v>148</v>
      </c>
      <c r="U57" s="45">
        <f t="shared" si="9"/>
        <v>162</v>
      </c>
      <c r="V57" s="45">
        <f t="shared" si="9"/>
        <v>177</v>
      </c>
      <c r="W57" s="45">
        <f t="shared" si="9"/>
        <v>192</v>
      </c>
      <c r="X57" s="45">
        <f t="shared" si="9"/>
        <v>207</v>
      </c>
      <c r="Y57" s="45">
        <f t="shared" si="9"/>
        <v>221</v>
      </c>
      <c r="Z57" s="45">
        <f t="shared" si="9"/>
        <v>236</v>
      </c>
      <c r="AA57" s="45">
        <f t="shared" si="8"/>
        <v>251</v>
      </c>
      <c r="AB57" s="45">
        <f t="shared" si="8"/>
        <v>266</v>
      </c>
      <c r="AC57" s="45">
        <f t="shared" si="8"/>
        <v>280</v>
      </c>
      <c r="AD57" s="45">
        <f t="shared" si="8"/>
        <v>295</v>
      </c>
      <c r="AE57" s="45">
        <f t="shared" si="8"/>
        <v>310</v>
      </c>
      <c r="AF57" s="45">
        <f t="shared" si="8"/>
        <v>325</v>
      </c>
      <c r="AG57" s="45">
        <f t="shared" si="8"/>
        <v>339</v>
      </c>
      <c r="AH57" s="45">
        <f t="shared" si="8"/>
        <v>354</v>
      </c>
      <c r="AI57" s="45">
        <f t="shared" si="8"/>
        <v>369</v>
      </c>
      <c r="AJ57" s="45">
        <f t="shared" si="8"/>
        <v>384</v>
      </c>
      <c r="AK57" s="45">
        <f t="shared" si="8"/>
        <v>398</v>
      </c>
      <c r="AL57" s="45">
        <f t="shared" si="8"/>
        <v>413</v>
      </c>
      <c r="AM57" s="45">
        <f t="shared" si="8"/>
        <v>428</v>
      </c>
      <c r="AN57" s="45">
        <f t="shared" si="8"/>
        <v>443</v>
      </c>
    </row>
    <row r="58" spans="1:40" x14ac:dyDescent="0.25">
      <c r="A58" s="68" t="s">
        <v>128</v>
      </c>
      <c r="B58" s="180">
        <v>10026</v>
      </c>
      <c r="C58" s="68">
        <v>0</v>
      </c>
      <c r="D58" s="1">
        <v>0</v>
      </c>
      <c r="E58" s="1">
        <v>0</v>
      </c>
      <c r="F58" s="1">
        <v>0</v>
      </c>
      <c r="G58" s="1">
        <v>0</v>
      </c>
      <c r="H58" s="177">
        <v>0</v>
      </c>
      <c r="I58" s="176">
        <v>0</v>
      </c>
      <c r="J58" s="178" t="e">
        <v>#DIV/0!</v>
      </c>
      <c r="K58" s="45">
        <f t="shared" si="9"/>
        <v>0</v>
      </c>
      <c r="L58" s="45">
        <f t="shared" si="9"/>
        <v>0</v>
      </c>
      <c r="M58" s="45">
        <f t="shared" si="9"/>
        <v>0</v>
      </c>
      <c r="N58" s="45">
        <f t="shared" si="9"/>
        <v>0</v>
      </c>
      <c r="O58" s="45">
        <f t="shared" si="9"/>
        <v>0</v>
      </c>
      <c r="P58" s="45">
        <f t="shared" si="9"/>
        <v>0</v>
      </c>
      <c r="Q58" s="45">
        <f t="shared" si="9"/>
        <v>0</v>
      </c>
      <c r="R58" s="45">
        <f t="shared" si="9"/>
        <v>0</v>
      </c>
      <c r="S58" s="45">
        <f t="shared" si="9"/>
        <v>0</v>
      </c>
      <c r="T58" s="45">
        <f t="shared" si="9"/>
        <v>0</v>
      </c>
      <c r="U58" s="45">
        <f t="shared" si="9"/>
        <v>0</v>
      </c>
      <c r="V58" s="45">
        <f t="shared" si="9"/>
        <v>0</v>
      </c>
      <c r="W58" s="45">
        <f t="shared" si="9"/>
        <v>0</v>
      </c>
      <c r="X58" s="45">
        <f t="shared" si="9"/>
        <v>0</v>
      </c>
      <c r="Y58" s="45">
        <f t="shared" si="9"/>
        <v>0</v>
      </c>
      <c r="Z58" s="45">
        <f t="shared" si="9"/>
        <v>0</v>
      </c>
      <c r="AA58" s="45">
        <f t="shared" si="8"/>
        <v>0</v>
      </c>
      <c r="AB58" s="45">
        <f t="shared" si="8"/>
        <v>0</v>
      </c>
      <c r="AC58" s="45">
        <f t="shared" si="8"/>
        <v>0</v>
      </c>
      <c r="AD58" s="45">
        <f t="shared" si="8"/>
        <v>0</v>
      </c>
      <c r="AE58" s="45">
        <f t="shared" si="8"/>
        <v>0</v>
      </c>
      <c r="AF58" s="45">
        <f t="shared" si="8"/>
        <v>0</v>
      </c>
      <c r="AG58" s="45">
        <f t="shared" si="8"/>
        <v>0</v>
      </c>
      <c r="AH58" s="45">
        <f t="shared" si="8"/>
        <v>0</v>
      </c>
      <c r="AI58" s="45">
        <f t="shared" si="8"/>
        <v>0</v>
      </c>
      <c r="AJ58" s="45">
        <f t="shared" si="8"/>
        <v>0</v>
      </c>
      <c r="AK58" s="45">
        <f t="shared" si="8"/>
        <v>0</v>
      </c>
      <c r="AL58" s="45">
        <f t="shared" si="8"/>
        <v>0</v>
      </c>
      <c r="AM58" s="45">
        <f t="shared" si="8"/>
        <v>0</v>
      </c>
      <c r="AN58" s="45">
        <f t="shared" si="8"/>
        <v>0</v>
      </c>
    </row>
    <row r="59" spans="1:40" x14ac:dyDescent="0.25">
      <c r="A59" s="68" t="s">
        <v>128</v>
      </c>
      <c r="B59" s="180">
        <v>10048</v>
      </c>
      <c r="C59" s="68">
        <v>0</v>
      </c>
      <c r="D59" s="1">
        <v>0</v>
      </c>
      <c r="E59" s="1">
        <v>0</v>
      </c>
      <c r="F59" s="1">
        <v>0</v>
      </c>
      <c r="G59" s="1">
        <v>0</v>
      </c>
      <c r="H59" s="177">
        <v>0</v>
      </c>
      <c r="I59" s="176">
        <v>0</v>
      </c>
      <c r="J59" s="178" t="e">
        <v>#DIV/0!</v>
      </c>
      <c r="K59" s="45">
        <f t="shared" si="9"/>
        <v>0</v>
      </c>
      <c r="L59" s="45">
        <f t="shared" si="9"/>
        <v>0</v>
      </c>
      <c r="M59" s="45">
        <f t="shared" si="9"/>
        <v>0</v>
      </c>
      <c r="N59" s="45">
        <f t="shared" si="9"/>
        <v>0</v>
      </c>
      <c r="O59" s="45">
        <f t="shared" si="9"/>
        <v>0</v>
      </c>
      <c r="P59" s="45">
        <f t="shared" si="9"/>
        <v>0</v>
      </c>
      <c r="Q59" s="45">
        <f t="shared" si="9"/>
        <v>0</v>
      </c>
      <c r="R59" s="45">
        <f t="shared" si="9"/>
        <v>0</v>
      </c>
      <c r="S59" s="45">
        <f t="shared" si="9"/>
        <v>0</v>
      </c>
      <c r="T59" s="45">
        <f t="shared" si="9"/>
        <v>0</v>
      </c>
      <c r="U59" s="45">
        <f t="shared" si="9"/>
        <v>0</v>
      </c>
      <c r="V59" s="45">
        <f t="shared" si="9"/>
        <v>0</v>
      </c>
      <c r="W59" s="45">
        <f t="shared" si="9"/>
        <v>0</v>
      </c>
      <c r="X59" s="45">
        <f t="shared" si="9"/>
        <v>0</v>
      </c>
      <c r="Y59" s="45">
        <f t="shared" si="9"/>
        <v>0</v>
      </c>
      <c r="Z59" s="45">
        <f t="shared" si="9"/>
        <v>0</v>
      </c>
      <c r="AA59" s="45">
        <f t="shared" si="8"/>
        <v>0</v>
      </c>
      <c r="AB59" s="45">
        <f t="shared" si="8"/>
        <v>0</v>
      </c>
      <c r="AC59" s="45">
        <f t="shared" si="8"/>
        <v>0</v>
      </c>
      <c r="AD59" s="45">
        <f t="shared" si="8"/>
        <v>0</v>
      </c>
      <c r="AE59" s="45">
        <f t="shared" si="8"/>
        <v>0</v>
      </c>
      <c r="AF59" s="45">
        <f t="shared" si="8"/>
        <v>0</v>
      </c>
      <c r="AG59" s="45">
        <f t="shared" si="8"/>
        <v>0</v>
      </c>
      <c r="AH59" s="45">
        <f t="shared" si="8"/>
        <v>0</v>
      </c>
      <c r="AI59" s="45">
        <f t="shared" si="8"/>
        <v>0</v>
      </c>
      <c r="AJ59" s="45">
        <f t="shared" si="8"/>
        <v>0</v>
      </c>
      <c r="AK59" s="45">
        <f t="shared" si="8"/>
        <v>0</v>
      </c>
      <c r="AL59" s="45">
        <f t="shared" si="8"/>
        <v>0</v>
      </c>
      <c r="AM59" s="45">
        <f t="shared" si="8"/>
        <v>0</v>
      </c>
      <c r="AN59" s="45">
        <f t="shared" si="8"/>
        <v>0</v>
      </c>
    </row>
    <row r="60" spans="1:40" x14ac:dyDescent="0.25">
      <c r="A60" s="68" t="s">
        <v>128</v>
      </c>
      <c r="B60" s="180">
        <v>10309</v>
      </c>
      <c r="C60" s="68">
        <v>7</v>
      </c>
      <c r="D60" s="1">
        <v>1236</v>
      </c>
      <c r="E60" s="1">
        <v>0</v>
      </c>
      <c r="F60" s="1">
        <v>0</v>
      </c>
      <c r="G60" s="1">
        <v>1236</v>
      </c>
      <c r="H60" s="177">
        <v>1236</v>
      </c>
      <c r="I60" s="176">
        <v>176.57140000000001</v>
      </c>
      <c r="J60" s="178">
        <v>176.6</v>
      </c>
      <c r="K60" s="45">
        <f t="shared" si="9"/>
        <v>11</v>
      </c>
      <c r="L60" s="45">
        <f t="shared" si="9"/>
        <v>22</v>
      </c>
      <c r="M60" s="45">
        <f t="shared" si="9"/>
        <v>33</v>
      </c>
      <c r="N60" s="45">
        <f t="shared" si="9"/>
        <v>44</v>
      </c>
      <c r="O60" s="45">
        <f t="shared" si="9"/>
        <v>55</v>
      </c>
      <c r="P60" s="45">
        <f t="shared" si="9"/>
        <v>66</v>
      </c>
      <c r="Q60" s="45">
        <f t="shared" si="9"/>
        <v>77</v>
      </c>
      <c r="R60" s="45">
        <f t="shared" si="9"/>
        <v>88</v>
      </c>
      <c r="S60" s="45">
        <f t="shared" si="9"/>
        <v>99</v>
      </c>
      <c r="T60" s="45">
        <f t="shared" si="9"/>
        <v>110</v>
      </c>
      <c r="U60" s="45">
        <f t="shared" si="9"/>
        <v>121</v>
      </c>
      <c r="V60" s="45">
        <f t="shared" si="9"/>
        <v>132</v>
      </c>
      <c r="W60" s="45">
        <f t="shared" si="9"/>
        <v>143</v>
      </c>
      <c r="X60" s="45">
        <f t="shared" si="9"/>
        <v>155</v>
      </c>
      <c r="Y60" s="45">
        <f t="shared" si="9"/>
        <v>166</v>
      </c>
      <c r="Z60" s="45">
        <f t="shared" si="9"/>
        <v>177</v>
      </c>
      <c r="AA60" s="45">
        <f t="shared" si="8"/>
        <v>188</v>
      </c>
      <c r="AB60" s="45">
        <f t="shared" si="8"/>
        <v>199</v>
      </c>
      <c r="AC60" s="45">
        <f t="shared" si="8"/>
        <v>210</v>
      </c>
      <c r="AD60" s="45">
        <f t="shared" si="8"/>
        <v>221</v>
      </c>
      <c r="AE60" s="45">
        <f t="shared" si="8"/>
        <v>232</v>
      </c>
      <c r="AF60" s="45">
        <f t="shared" si="8"/>
        <v>243</v>
      </c>
      <c r="AG60" s="45">
        <f t="shared" si="8"/>
        <v>254</v>
      </c>
      <c r="AH60" s="45">
        <f t="shared" si="8"/>
        <v>265</v>
      </c>
      <c r="AI60" s="45">
        <f t="shared" si="8"/>
        <v>276</v>
      </c>
      <c r="AJ60" s="45">
        <f t="shared" si="8"/>
        <v>287</v>
      </c>
      <c r="AK60" s="45">
        <f t="shared" si="8"/>
        <v>298</v>
      </c>
      <c r="AL60" s="45">
        <f t="shared" si="8"/>
        <v>309</v>
      </c>
      <c r="AM60" s="45">
        <f t="shared" si="8"/>
        <v>320</v>
      </c>
      <c r="AN60" s="45">
        <f t="shared" si="8"/>
        <v>331</v>
      </c>
    </row>
    <row r="61" spans="1:40" x14ac:dyDescent="0.25">
      <c r="A61" s="68" t="s">
        <v>128</v>
      </c>
      <c r="B61" s="180">
        <v>10325</v>
      </c>
      <c r="C61" s="68">
        <v>6</v>
      </c>
      <c r="D61" s="1">
        <v>960</v>
      </c>
      <c r="E61" s="1">
        <v>76</v>
      </c>
      <c r="F61" s="1">
        <v>4</v>
      </c>
      <c r="G61" s="1">
        <v>1040</v>
      </c>
      <c r="H61" s="177">
        <v>1036</v>
      </c>
      <c r="I61" s="176">
        <v>173.33330000000001</v>
      </c>
      <c r="J61" s="178">
        <v>172.7</v>
      </c>
      <c r="K61" s="45">
        <f t="shared" si="9"/>
        <v>11</v>
      </c>
      <c r="L61" s="45">
        <f t="shared" si="9"/>
        <v>22</v>
      </c>
      <c r="M61" s="45">
        <f t="shared" si="9"/>
        <v>32</v>
      </c>
      <c r="N61" s="45">
        <f t="shared" si="9"/>
        <v>43</v>
      </c>
      <c r="O61" s="45">
        <f t="shared" si="9"/>
        <v>54</v>
      </c>
      <c r="P61" s="45">
        <f t="shared" si="9"/>
        <v>65</v>
      </c>
      <c r="Q61" s="45">
        <f t="shared" si="9"/>
        <v>76</v>
      </c>
      <c r="R61" s="45">
        <f t="shared" si="9"/>
        <v>86</v>
      </c>
      <c r="S61" s="45">
        <f t="shared" si="9"/>
        <v>97</v>
      </c>
      <c r="T61" s="45">
        <f t="shared" si="9"/>
        <v>108</v>
      </c>
      <c r="U61" s="45">
        <f t="shared" si="9"/>
        <v>119</v>
      </c>
      <c r="V61" s="45">
        <f t="shared" si="9"/>
        <v>130</v>
      </c>
      <c r="W61" s="45">
        <f t="shared" si="9"/>
        <v>140</v>
      </c>
      <c r="X61" s="45">
        <f t="shared" si="9"/>
        <v>151</v>
      </c>
      <c r="Y61" s="45">
        <f t="shared" si="9"/>
        <v>162</v>
      </c>
      <c r="Z61" s="45">
        <f t="shared" si="9"/>
        <v>173</v>
      </c>
      <c r="AA61" s="45">
        <f t="shared" si="8"/>
        <v>183</v>
      </c>
      <c r="AB61" s="45">
        <f t="shared" si="8"/>
        <v>194</v>
      </c>
      <c r="AC61" s="45">
        <f t="shared" si="8"/>
        <v>205</v>
      </c>
      <c r="AD61" s="45">
        <f t="shared" si="8"/>
        <v>216</v>
      </c>
      <c r="AE61" s="45">
        <f t="shared" si="8"/>
        <v>227</v>
      </c>
      <c r="AF61" s="45">
        <f t="shared" si="8"/>
        <v>237</v>
      </c>
      <c r="AG61" s="45">
        <f t="shared" si="8"/>
        <v>248</v>
      </c>
      <c r="AH61" s="45">
        <f t="shared" si="8"/>
        <v>259</v>
      </c>
      <c r="AI61" s="45">
        <f t="shared" si="8"/>
        <v>270</v>
      </c>
      <c r="AJ61" s="45">
        <f t="shared" si="8"/>
        <v>281</v>
      </c>
      <c r="AK61" s="45">
        <f t="shared" si="8"/>
        <v>291</v>
      </c>
      <c r="AL61" s="45">
        <f t="shared" si="8"/>
        <v>302</v>
      </c>
      <c r="AM61" s="45">
        <f t="shared" si="8"/>
        <v>313</v>
      </c>
      <c r="AN61" s="45">
        <f t="shared" si="8"/>
        <v>324</v>
      </c>
    </row>
    <row r="62" spans="1:40" x14ac:dyDescent="0.25">
      <c r="A62" s="68" t="s">
        <v>128</v>
      </c>
      <c r="B62" s="180">
        <v>90101</v>
      </c>
      <c r="C62" s="68">
        <v>0</v>
      </c>
      <c r="D62" s="1">
        <v>0</v>
      </c>
      <c r="E62" s="1">
        <v>0</v>
      </c>
      <c r="F62" s="1">
        <v>0</v>
      </c>
      <c r="G62" s="1">
        <v>0</v>
      </c>
      <c r="H62" s="177">
        <v>0</v>
      </c>
      <c r="I62" s="176">
        <v>0</v>
      </c>
      <c r="J62" s="178" t="e">
        <v>#DIV/0!</v>
      </c>
      <c r="K62" s="45">
        <f t="shared" si="9"/>
        <v>0</v>
      </c>
      <c r="L62" s="45">
        <f t="shared" si="9"/>
        <v>0</v>
      </c>
      <c r="M62" s="45">
        <f t="shared" si="9"/>
        <v>0</v>
      </c>
      <c r="N62" s="45">
        <f t="shared" si="9"/>
        <v>0</v>
      </c>
      <c r="O62" s="45">
        <f t="shared" si="9"/>
        <v>0</v>
      </c>
      <c r="P62" s="45">
        <f t="shared" si="9"/>
        <v>0</v>
      </c>
      <c r="Q62" s="45">
        <f t="shared" si="9"/>
        <v>0</v>
      </c>
      <c r="R62" s="45">
        <f t="shared" si="9"/>
        <v>0</v>
      </c>
      <c r="S62" s="45">
        <f t="shared" si="9"/>
        <v>0</v>
      </c>
      <c r="T62" s="45">
        <f t="shared" si="9"/>
        <v>0</v>
      </c>
      <c r="U62" s="45">
        <f t="shared" si="9"/>
        <v>0</v>
      </c>
      <c r="V62" s="45">
        <f t="shared" si="9"/>
        <v>0</v>
      </c>
      <c r="W62" s="45">
        <f t="shared" si="9"/>
        <v>0</v>
      </c>
      <c r="X62" s="45">
        <f t="shared" si="9"/>
        <v>0</v>
      </c>
      <c r="Y62" s="45">
        <f t="shared" si="9"/>
        <v>0</v>
      </c>
      <c r="Z62" s="45">
        <f t="shared" si="9"/>
        <v>0</v>
      </c>
      <c r="AA62" s="45">
        <f t="shared" si="8"/>
        <v>0</v>
      </c>
      <c r="AB62" s="45">
        <f t="shared" si="8"/>
        <v>0</v>
      </c>
      <c r="AC62" s="45">
        <f t="shared" si="8"/>
        <v>0</v>
      </c>
      <c r="AD62" s="45">
        <f t="shared" si="8"/>
        <v>0</v>
      </c>
      <c r="AE62" s="45">
        <f t="shared" si="8"/>
        <v>0</v>
      </c>
      <c r="AF62" s="45">
        <f t="shared" si="8"/>
        <v>0</v>
      </c>
      <c r="AG62" s="45">
        <f t="shared" si="8"/>
        <v>0</v>
      </c>
      <c r="AH62" s="45">
        <f t="shared" si="8"/>
        <v>0</v>
      </c>
      <c r="AI62" s="45">
        <f t="shared" si="8"/>
        <v>0</v>
      </c>
      <c r="AJ62" s="45">
        <f t="shared" si="8"/>
        <v>0</v>
      </c>
      <c r="AK62" s="45">
        <f t="shared" si="8"/>
        <v>0</v>
      </c>
      <c r="AL62" s="45">
        <f t="shared" si="8"/>
        <v>0</v>
      </c>
      <c r="AM62" s="45">
        <f t="shared" si="8"/>
        <v>0</v>
      </c>
      <c r="AN62" s="45">
        <f t="shared" si="8"/>
        <v>0</v>
      </c>
    </row>
    <row r="63" spans="1:40" x14ac:dyDescent="0.25">
      <c r="A63" s="68" t="s">
        <v>126</v>
      </c>
      <c r="B63" s="180">
        <v>40058</v>
      </c>
      <c r="C63" s="68">
        <v>2</v>
      </c>
      <c r="D63" s="1">
        <v>888</v>
      </c>
      <c r="E63" s="1">
        <v>386</v>
      </c>
      <c r="F63" s="1">
        <v>17</v>
      </c>
      <c r="G63" s="1">
        <v>1291</v>
      </c>
      <c r="H63" s="177">
        <v>1274</v>
      </c>
      <c r="I63" s="176">
        <v>645.5</v>
      </c>
      <c r="J63" s="178">
        <v>637</v>
      </c>
      <c r="K63" s="45">
        <f t="shared" si="9"/>
        <v>40</v>
      </c>
      <c r="L63" s="45">
        <f t="shared" si="9"/>
        <v>80</v>
      </c>
      <c r="M63" s="45">
        <f t="shared" si="9"/>
        <v>119</v>
      </c>
      <c r="N63" s="45">
        <f t="shared" si="9"/>
        <v>159</v>
      </c>
      <c r="O63" s="45">
        <f t="shared" si="9"/>
        <v>199</v>
      </c>
      <c r="P63" s="45">
        <f t="shared" si="9"/>
        <v>239</v>
      </c>
      <c r="Q63" s="45">
        <f t="shared" si="9"/>
        <v>279</v>
      </c>
      <c r="R63" s="45">
        <f t="shared" si="9"/>
        <v>319</v>
      </c>
      <c r="S63" s="45">
        <f t="shared" si="9"/>
        <v>358</v>
      </c>
      <c r="T63" s="45">
        <f t="shared" si="9"/>
        <v>398</v>
      </c>
      <c r="U63" s="45">
        <f t="shared" si="9"/>
        <v>438</v>
      </c>
      <c r="V63" s="45">
        <f t="shared" si="9"/>
        <v>478</v>
      </c>
      <c r="W63" s="45">
        <f t="shared" si="9"/>
        <v>518</v>
      </c>
      <c r="X63" s="45">
        <f t="shared" si="9"/>
        <v>557</v>
      </c>
      <c r="Y63" s="45">
        <f t="shared" si="9"/>
        <v>597</v>
      </c>
      <c r="Z63" s="45">
        <f t="shared" si="9"/>
        <v>637</v>
      </c>
      <c r="AA63" s="45">
        <f t="shared" si="8"/>
        <v>677</v>
      </c>
      <c r="AB63" s="45">
        <f t="shared" si="8"/>
        <v>717</v>
      </c>
      <c r="AC63" s="45">
        <f t="shared" si="8"/>
        <v>756</v>
      </c>
      <c r="AD63" s="45">
        <f t="shared" si="8"/>
        <v>796</v>
      </c>
      <c r="AE63" s="45">
        <f t="shared" si="8"/>
        <v>836</v>
      </c>
      <c r="AF63" s="45">
        <f t="shared" si="8"/>
        <v>876</v>
      </c>
      <c r="AG63" s="45">
        <f t="shared" si="8"/>
        <v>916</v>
      </c>
      <c r="AH63" s="45">
        <f t="shared" si="8"/>
        <v>956</v>
      </c>
      <c r="AI63" s="45">
        <f t="shared" si="8"/>
        <v>995</v>
      </c>
      <c r="AJ63" s="45">
        <f t="shared" si="8"/>
        <v>1035</v>
      </c>
      <c r="AK63" s="45">
        <f t="shared" si="8"/>
        <v>1075</v>
      </c>
      <c r="AL63" s="45">
        <f t="shared" si="8"/>
        <v>1115</v>
      </c>
      <c r="AM63" s="45">
        <f t="shared" si="8"/>
        <v>1155</v>
      </c>
      <c r="AN63" s="45">
        <f t="shared" si="8"/>
        <v>1194</v>
      </c>
    </row>
    <row r="64" spans="1:40" x14ac:dyDescent="0.25">
      <c r="A64" s="68" t="s">
        <v>126</v>
      </c>
      <c r="B64" s="180">
        <v>40219</v>
      </c>
      <c r="C64" s="68">
        <v>8</v>
      </c>
      <c r="D64" s="1">
        <v>3420</v>
      </c>
      <c r="E64" s="1">
        <v>1533</v>
      </c>
      <c r="F64" s="1">
        <v>124</v>
      </c>
      <c r="G64" s="1">
        <v>5077</v>
      </c>
      <c r="H64" s="177">
        <v>4953</v>
      </c>
      <c r="I64" s="176">
        <v>634.625</v>
      </c>
      <c r="J64" s="178">
        <v>619.1</v>
      </c>
      <c r="K64" s="45">
        <f t="shared" si="9"/>
        <v>39</v>
      </c>
      <c r="L64" s="45">
        <f t="shared" si="9"/>
        <v>77</v>
      </c>
      <c r="M64" s="45">
        <f t="shared" si="9"/>
        <v>116</v>
      </c>
      <c r="N64" s="45">
        <f t="shared" si="9"/>
        <v>155</v>
      </c>
      <c r="O64" s="45">
        <f t="shared" si="9"/>
        <v>193</v>
      </c>
      <c r="P64" s="45">
        <f t="shared" si="9"/>
        <v>232</v>
      </c>
      <c r="Q64" s="45">
        <f t="shared" si="9"/>
        <v>271</v>
      </c>
      <c r="R64" s="45">
        <f t="shared" si="9"/>
        <v>310</v>
      </c>
      <c r="S64" s="45">
        <f t="shared" si="9"/>
        <v>348</v>
      </c>
      <c r="T64" s="45">
        <f t="shared" si="9"/>
        <v>387</v>
      </c>
      <c r="U64" s="45">
        <f t="shared" si="9"/>
        <v>426</v>
      </c>
      <c r="V64" s="45">
        <f t="shared" si="9"/>
        <v>464</v>
      </c>
      <c r="W64" s="45">
        <f t="shared" si="9"/>
        <v>503</v>
      </c>
      <c r="X64" s="45">
        <f t="shared" si="9"/>
        <v>542</v>
      </c>
      <c r="Y64" s="45">
        <f t="shared" si="9"/>
        <v>580</v>
      </c>
      <c r="Z64" s="45">
        <f t="shared" si="9"/>
        <v>619</v>
      </c>
      <c r="AA64" s="45">
        <f t="shared" si="8"/>
        <v>658</v>
      </c>
      <c r="AB64" s="45">
        <f t="shared" si="8"/>
        <v>696</v>
      </c>
      <c r="AC64" s="45">
        <f t="shared" si="8"/>
        <v>735</v>
      </c>
      <c r="AD64" s="45">
        <f t="shared" si="8"/>
        <v>774</v>
      </c>
      <c r="AE64" s="45">
        <f t="shared" si="8"/>
        <v>813</v>
      </c>
      <c r="AF64" s="45">
        <f t="shared" si="8"/>
        <v>851</v>
      </c>
      <c r="AG64" s="45">
        <f t="shared" si="8"/>
        <v>890</v>
      </c>
      <c r="AH64" s="45">
        <f t="shared" si="8"/>
        <v>929</v>
      </c>
      <c r="AI64" s="45">
        <f t="shared" si="8"/>
        <v>967</v>
      </c>
      <c r="AJ64" s="45">
        <f t="shared" si="8"/>
        <v>1006</v>
      </c>
      <c r="AK64" s="45">
        <f t="shared" si="8"/>
        <v>1045</v>
      </c>
      <c r="AL64" s="45">
        <f t="shared" si="8"/>
        <v>1083</v>
      </c>
      <c r="AM64" s="45">
        <f t="shared" si="8"/>
        <v>1122</v>
      </c>
      <c r="AN64" s="45">
        <f t="shared" si="8"/>
        <v>1161</v>
      </c>
    </row>
    <row r="65" spans="1:40" x14ac:dyDescent="0.25">
      <c r="A65" s="68" t="s">
        <v>126</v>
      </c>
      <c r="B65" s="180">
        <v>40243</v>
      </c>
      <c r="C65" s="68">
        <v>7</v>
      </c>
      <c r="D65" s="1">
        <v>1932</v>
      </c>
      <c r="E65" s="1">
        <v>224</v>
      </c>
      <c r="F65" s="1">
        <v>15</v>
      </c>
      <c r="G65" s="1">
        <v>2171</v>
      </c>
      <c r="H65" s="177">
        <v>2156</v>
      </c>
      <c r="I65" s="176">
        <v>310.1429</v>
      </c>
      <c r="J65" s="178">
        <v>308</v>
      </c>
      <c r="K65" s="45">
        <f t="shared" si="9"/>
        <v>19</v>
      </c>
      <c r="L65" s="45">
        <f t="shared" si="9"/>
        <v>39</v>
      </c>
      <c r="M65" s="45">
        <f t="shared" si="9"/>
        <v>58</v>
      </c>
      <c r="N65" s="45">
        <f t="shared" si="9"/>
        <v>77</v>
      </c>
      <c r="O65" s="45">
        <f t="shared" si="9"/>
        <v>96</v>
      </c>
      <c r="P65" s="45">
        <f t="shared" si="9"/>
        <v>116</v>
      </c>
      <c r="Q65" s="45">
        <f t="shared" si="9"/>
        <v>135</v>
      </c>
      <c r="R65" s="45">
        <f t="shared" si="9"/>
        <v>154</v>
      </c>
      <c r="S65" s="45">
        <f t="shared" si="9"/>
        <v>173</v>
      </c>
      <c r="T65" s="45">
        <f t="shared" si="9"/>
        <v>193</v>
      </c>
      <c r="U65" s="45">
        <f t="shared" si="9"/>
        <v>212</v>
      </c>
      <c r="V65" s="45">
        <f t="shared" si="9"/>
        <v>231</v>
      </c>
      <c r="W65" s="45">
        <f t="shared" si="9"/>
        <v>250</v>
      </c>
      <c r="X65" s="45">
        <f t="shared" si="9"/>
        <v>270</v>
      </c>
      <c r="Y65" s="45">
        <f t="shared" si="9"/>
        <v>289</v>
      </c>
      <c r="Z65" s="45">
        <f t="shared" si="9"/>
        <v>308</v>
      </c>
      <c r="AA65" s="45">
        <f t="shared" si="8"/>
        <v>327</v>
      </c>
      <c r="AB65" s="45">
        <f t="shared" si="8"/>
        <v>347</v>
      </c>
      <c r="AC65" s="45">
        <f t="shared" si="8"/>
        <v>366</v>
      </c>
      <c r="AD65" s="45">
        <f t="shared" si="8"/>
        <v>385</v>
      </c>
      <c r="AE65" s="45">
        <f t="shared" si="8"/>
        <v>404</v>
      </c>
      <c r="AF65" s="45">
        <f t="shared" si="8"/>
        <v>424</v>
      </c>
      <c r="AG65" s="45">
        <f t="shared" si="8"/>
        <v>443</v>
      </c>
      <c r="AH65" s="45">
        <f t="shared" si="8"/>
        <v>462</v>
      </c>
      <c r="AI65" s="45">
        <f t="shared" si="8"/>
        <v>481</v>
      </c>
      <c r="AJ65" s="45">
        <f t="shared" si="8"/>
        <v>501</v>
      </c>
      <c r="AK65" s="45">
        <f t="shared" si="8"/>
        <v>520</v>
      </c>
      <c r="AL65" s="45">
        <f t="shared" si="8"/>
        <v>539</v>
      </c>
      <c r="AM65" s="45">
        <f t="shared" si="8"/>
        <v>558</v>
      </c>
      <c r="AN65" s="45">
        <f t="shared" si="8"/>
        <v>578</v>
      </c>
    </row>
    <row r="66" spans="1:40" x14ac:dyDescent="0.25">
      <c r="A66" s="68" t="s">
        <v>126</v>
      </c>
      <c r="B66" s="180">
        <v>40703</v>
      </c>
      <c r="C66" s="68">
        <v>4</v>
      </c>
      <c r="D66" s="1">
        <v>1212</v>
      </c>
      <c r="E66" s="1">
        <v>1258</v>
      </c>
      <c r="F66" s="1">
        <v>0</v>
      </c>
      <c r="G66" s="1">
        <v>2470</v>
      </c>
      <c r="H66" s="177">
        <v>2470</v>
      </c>
      <c r="I66" s="176">
        <v>617.5</v>
      </c>
      <c r="J66" s="178">
        <v>617.5</v>
      </c>
      <c r="K66" s="45">
        <f t="shared" si="9"/>
        <v>39</v>
      </c>
      <c r="L66" s="45">
        <f t="shared" si="9"/>
        <v>77</v>
      </c>
      <c r="M66" s="45">
        <f t="shared" si="9"/>
        <v>116</v>
      </c>
      <c r="N66" s="45">
        <f t="shared" si="9"/>
        <v>154</v>
      </c>
      <c r="O66" s="45">
        <f t="shared" si="9"/>
        <v>193</v>
      </c>
      <c r="P66" s="45">
        <f t="shared" si="9"/>
        <v>232</v>
      </c>
      <c r="Q66" s="45">
        <f t="shared" si="9"/>
        <v>270</v>
      </c>
      <c r="R66" s="45">
        <f t="shared" si="9"/>
        <v>309</v>
      </c>
      <c r="S66" s="45">
        <f t="shared" si="9"/>
        <v>347</v>
      </c>
      <c r="T66" s="45">
        <f t="shared" si="9"/>
        <v>386</v>
      </c>
      <c r="U66" s="45">
        <f t="shared" si="9"/>
        <v>425</v>
      </c>
      <c r="V66" s="45">
        <f t="shared" si="9"/>
        <v>463</v>
      </c>
      <c r="W66" s="45">
        <f t="shared" si="9"/>
        <v>502</v>
      </c>
      <c r="X66" s="45">
        <f t="shared" si="9"/>
        <v>540</v>
      </c>
      <c r="Y66" s="45">
        <f t="shared" si="9"/>
        <v>579</v>
      </c>
      <c r="Z66" s="45">
        <f t="shared" si="9"/>
        <v>618</v>
      </c>
      <c r="AA66" s="45">
        <f t="shared" si="8"/>
        <v>656</v>
      </c>
      <c r="AB66" s="45">
        <f t="shared" si="8"/>
        <v>695</v>
      </c>
      <c r="AC66" s="45">
        <f t="shared" si="8"/>
        <v>733</v>
      </c>
      <c r="AD66" s="45">
        <f t="shared" si="8"/>
        <v>772</v>
      </c>
      <c r="AE66" s="45">
        <f t="shared" si="8"/>
        <v>810</v>
      </c>
      <c r="AF66" s="45">
        <f t="shared" si="8"/>
        <v>849</v>
      </c>
      <c r="AG66" s="45">
        <f t="shared" si="8"/>
        <v>888</v>
      </c>
      <c r="AH66" s="45">
        <f t="shared" si="8"/>
        <v>926</v>
      </c>
      <c r="AI66" s="45">
        <f t="shared" si="8"/>
        <v>965</v>
      </c>
      <c r="AJ66" s="45">
        <f t="shared" si="8"/>
        <v>1003</v>
      </c>
      <c r="AK66" s="45">
        <f t="shared" si="8"/>
        <v>1042</v>
      </c>
      <c r="AL66" s="45">
        <f t="shared" si="8"/>
        <v>1081</v>
      </c>
      <c r="AM66" s="45">
        <f t="shared" si="8"/>
        <v>1119</v>
      </c>
      <c r="AN66" s="45">
        <f t="shared" si="8"/>
        <v>1158</v>
      </c>
    </row>
    <row r="67" spans="1:40" x14ac:dyDescent="0.25">
      <c r="A67" s="68" t="s">
        <v>126</v>
      </c>
      <c r="B67" s="180">
        <v>40921</v>
      </c>
      <c r="C67" s="68">
        <v>4</v>
      </c>
      <c r="D67" s="1">
        <v>1116</v>
      </c>
      <c r="E67" s="1">
        <v>268</v>
      </c>
      <c r="F67" s="1">
        <v>11</v>
      </c>
      <c r="G67" s="1">
        <v>1395</v>
      </c>
      <c r="H67" s="177">
        <v>1384</v>
      </c>
      <c r="I67" s="176">
        <v>348.75</v>
      </c>
      <c r="J67" s="178">
        <v>346</v>
      </c>
      <c r="K67" s="45">
        <f t="shared" si="9"/>
        <v>22</v>
      </c>
      <c r="L67" s="45">
        <f t="shared" si="9"/>
        <v>43</v>
      </c>
      <c r="M67" s="45">
        <f t="shared" si="9"/>
        <v>65</v>
      </c>
      <c r="N67" s="45">
        <f t="shared" si="9"/>
        <v>87</v>
      </c>
      <c r="O67" s="45">
        <f t="shared" si="9"/>
        <v>108</v>
      </c>
      <c r="P67" s="45">
        <f t="shared" si="9"/>
        <v>130</v>
      </c>
      <c r="Q67" s="45">
        <f t="shared" si="9"/>
        <v>151</v>
      </c>
      <c r="R67" s="45">
        <f t="shared" si="9"/>
        <v>173</v>
      </c>
      <c r="S67" s="45">
        <f t="shared" si="9"/>
        <v>195</v>
      </c>
      <c r="T67" s="45">
        <f t="shared" si="9"/>
        <v>216</v>
      </c>
      <c r="U67" s="45">
        <f t="shared" si="9"/>
        <v>238</v>
      </c>
      <c r="V67" s="45">
        <f t="shared" si="9"/>
        <v>260</v>
      </c>
      <c r="W67" s="45">
        <f t="shared" si="9"/>
        <v>281</v>
      </c>
      <c r="X67" s="45">
        <f t="shared" si="9"/>
        <v>303</v>
      </c>
      <c r="Y67" s="45">
        <f t="shared" si="9"/>
        <v>324</v>
      </c>
      <c r="Z67" s="45">
        <f t="shared" si="9"/>
        <v>346</v>
      </c>
      <c r="AA67" s="45">
        <f t="shared" si="8"/>
        <v>368</v>
      </c>
      <c r="AB67" s="45">
        <f t="shared" si="8"/>
        <v>389</v>
      </c>
      <c r="AC67" s="45">
        <f t="shared" si="8"/>
        <v>411</v>
      </c>
      <c r="AD67" s="45">
        <f t="shared" si="8"/>
        <v>433</v>
      </c>
      <c r="AE67" s="45">
        <f t="shared" si="8"/>
        <v>454</v>
      </c>
      <c r="AF67" s="45">
        <f t="shared" si="8"/>
        <v>476</v>
      </c>
      <c r="AG67" s="45">
        <f t="shared" si="8"/>
        <v>497</v>
      </c>
      <c r="AH67" s="45">
        <f t="shared" si="8"/>
        <v>519</v>
      </c>
      <c r="AI67" s="45">
        <f t="shared" si="8"/>
        <v>541</v>
      </c>
      <c r="AJ67" s="45">
        <f t="shared" si="8"/>
        <v>562</v>
      </c>
      <c r="AK67" s="45">
        <f t="shared" si="8"/>
        <v>584</v>
      </c>
      <c r="AL67" s="45">
        <f t="shared" si="8"/>
        <v>606</v>
      </c>
      <c r="AM67" s="45">
        <f t="shared" si="8"/>
        <v>627</v>
      </c>
      <c r="AN67" s="45">
        <f t="shared" si="8"/>
        <v>649</v>
      </c>
    </row>
    <row r="68" spans="1:40" x14ac:dyDescent="0.25">
      <c r="A68" s="68" t="s">
        <v>126</v>
      </c>
      <c r="B68" s="180">
        <v>40938</v>
      </c>
      <c r="C68" s="68">
        <v>7</v>
      </c>
      <c r="D68" s="1">
        <v>2064</v>
      </c>
      <c r="E68" s="1">
        <v>389</v>
      </c>
      <c r="F68" s="1">
        <v>14</v>
      </c>
      <c r="G68" s="1">
        <v>2467</v>
      </c>
      <c r="H68" s="177">
        <v>2453</v>
      </c>
      <c r="I68" s="176">
        <v>352.42860000000002</v>
      </c>
      <c r="J68" s="178">
        <v>350.4</v>
      </c>
      <c r="K68" s="45">
        <f t="shared" si="9"/>
        <v>22</v>
      </c>
      <c r="L68" s="45">
        <f t="shared" si="9"/>
        <v>44</v>
      </c>
      <c r="M68" s="45">
        <f t="shared" si="9"/>
        <v>66</v>
      </c>
      <c r="N68" s="45">
        <f t="shared" si="9"/>
        <v>88</v>
      </c>
      <c r="O68" s="45">
        <f t="shared" si="9"/>
        <v>110</v>
      </c>
      <c r="P68" s="45">
        <f t="shared" si="9"/>
        <v>131</v>
      </c>
      <c r="Q68" s="45">
        <f t="shared" si="9"/>
        <v>153</v>
      </c>
      <c r="R68" s="45">
        <f t="shared" si="9"/>
        <v>175</v>
      </c>
      <c r="S68" s="45">
        <f t="shared" si="9"/>
        <v>197</v>
      </c>
      <c r="T68" s="45">
        <f t="shared" si="9"/>
        <v>219</v>
      </c>
      <c r="U68" s="45">
        <f t="shared" si="9"/>
        <v>241</v>
      </c>
      <c r="V68" s="45">
        <f t="shared" si="9"/>
        <v>263</v>
      </c>
      <c r="W68" s="45">
        <f t="shared" si="9"/>
        <v>285</v>
      </c>
      <c r="X68" s="45">
        <f t="shared" si="9"/>
        <v>307</v>
      </c>
      <c r="Y68" s="45">
        <f t="shared" si="9"/>
        <v>329</v>
      </c>
      <c r="Z68" s="45">
        <f t="shared" si="9"/>
        <v>350</v>
      </c>
      <c r="AA68" s="45">
        <f t="shared" si="8"/>
        <v>372</v>
      </c>
      <c r="AB68" s="45">
        <f t="shared" si="8"/>
        <v>394</v>
      </c>
      <c r="AC68" s="45">
        <f t="shared" si="8"/>
        <v>416</v>
      </c>
      <c r="AD68" s="45">
        <f t="shared" si="8"/>
        <v>438</v>
      </c>
      <c r="AE68" s="45">
        <f t="shared" si="8"/>
        <v>460</v>
      </c>
      <c r="AF68" s="45">
        <f t="shared" si="8"/>
        <v>482</v>
      </c>
      <c r="AG68" s="45">
        <f t="shared" si="8"/>
        <v>504</v>
      </c>
      <c r="AH68" s="45">
        <f t="shared" si="8"/>
        <v>526</v>
      </c>
      <c r="AI68" s="45">
        <f t="shared" si="8"/>
        <v>548</v>
      </c>
      <c r="AJ68" s="45">
        <f t="shared" si="8"/>
        <v>569</v>
      </c>
      <c r="AK68" s="45">
        <f t="shared" si="8"/>
        <v>591</v>
      </c>
      <c r="AL68" s="45">
        <f t="shared" si="8"/>
        <v>613</v>
      </c>
      <c r="AM68" s="45">
        <f t="shared" si="8"/>
        <v>635</v>
      </c>
      <c r="AN68" s="45">
        <f t="shared" si="8"/>
        <v>657</v>
      </c>
    </row>
    <row r="69" spans="1:40" x14ac:dyDescent="0.25">
      <c r="A69" s="68" t="s">
        <v>126</v>
      </c>
      <c r="B69" s="180">
        <v>41203</v>
      </c>
      <c r="C69" s="68">
        <v>8</v>
      </c>
      <c r="D69" s="1">
        <v>1824</v>
      </c>
      <c r="E69" s="1">
        <v>343</v>
      </c>
      <c r="F69" s="1">
        <v>67</v>
      </c>
      <c r="G69" s="1">
        <v>2234</v>
      </c>
      <c r="H69" s="177">
        <v>2167</v>
      </c>
      <c r="I69" s="176">
        <v>279.25</v>
      </c>
      <c r="J69" s="178">
        <v>270.89999999999998</v>
      </c>
      <c r="K69" s="45">
        <f t="shared" si="9"/>
        <v>17</v>
      </c>
      <c r="L69" s="45">
        <f t="shared" si="9"/>
        <v>34</v>
      </c>
      <c r="M69" s="45">
        <f t="shared" si="9"/>
        <v>51</v>
      </c>
      <c r="N69" s="45">
        <f t="shared" si="9"/>
        <v>68</v>
      </c>
      <c r="O69" s="45">
        <f t="shared" si="9"/>
        <v>85</v>
      </c>
      <c r="P69" s="45">
        <f t="shared" si="9"/>
        <v>102</v>
      </c>
      <c r="Q69" s="45">
        <f t="shared" si="9"/>
        <v>119</v>
      </c>
      <c r="R69" s="45">
        <f t="shared" si="9"/>
        <v>135</v>
      </c>
      <c r="S69" s="45">
        <f t="shared" si="9"/>
        <v>152</v>
      </c>
      <c r="T69" s="45">
        <f t="shared" si="9"/>
        <v>169</v>
      </c>
      <c r="U69" s="45">
        <f t="shared" si="9"/>
        <v>186</v>
      </c>
      <c r="V69" s="45">
        <f t="shared" si="9"/>
        <v>203</v>
      </c>
      <c r="W69" s="45">
        <f t="shared" si="9"/>
        <v>220</v>
      </c>
      <c r="X69" s="45">
        <f t="shared" si="9"/>
        <v>237</v>
      </c>
      <c r="Y69" s="45">
        <f t="shared" si="9"/>
        <v>254</v>
      </c>
      <c r="Z69" s="45">
        <f t="shared" si="9"/>
        <v>271</v>
      </c>
      <c r="AA69" s="45">
        <f t="shared" si="8"/>
        <v>288</v>
      </c>
      <c r="AB69" s="45">
        <f t="shared" si="8"/>
        <v>305</v>
      </c>
      <c r="AC69" s="45">
        <f t="shared" si="8"/>
        <v>322</v>
      </c>
      <c r="AD69" s="45">
        <f t="shared" si="8"/>
        <v>339</v>
      </c>
      <c r="AE69" s="45">
        <f t="shared" si="8"/>
        <v>356</v>
      </c>
      <c r="AF69" s="45">
        <f t="shared" si="8"/>
        <v>372</v>
      </c>
      <c r="AG69" s="45">
        <f t="shared" si="8"/>
        <v>389</v>
      </c>
      <c r="AH69" s="45">
        <f t="shared" si="8"/>
        <v>406</v>
      </c>
      <c r="AI69" s="45">
        <f t="shared" si="8"/>
        <v>423</v>
      </c>
      <c r="AJ69" s="45">
        <f t="shared" si="8"/>
        <v>440</v>
      </c>
      <c r="AK69" s="45">
        <f t="shared" si="8"/>
        <v>457</v>
      </c>
      <c r="AL69" s="45">
        <f t="shared" si="8"/>
        <v>474</v>
      </c>
      <c r="AM69" s="45">
        <f t="shared" si="8"/>
        <v>491</v>
      </c>
      <c r="AN69" s="45">
        <f t="shared" si="8"/>
        <v>508</v>
      </c>
    </row>
    <row r="70" spans="1:40" x14ac:dyDescent="0.25">
      <c r="A70" s="68" t="s">
        <v>126</v>
      </c>
      <c r="B70" s="180">
        <v>41433</v>
      </c>
      <c r="C70" s="68">
        <v>11</v>
      </c>
      <c r="D70" s="1">
        <v>2136</v>
      </c>
      <c r="E70" s="1">
        <v>761</v>
      </c>
      <c r="F70" s="1">
        <v>80</v>
      </c>
      <c r="G70" s="1">
        <v>2977</v>
      </c>
      <c r="H70" s="177">
        <v>2897</v>
      </c>
      <c r="I70" s="176">
        <v>270.63639999999998</v>
      </c>
      <c r="J70" s="178">
        <v>263.39999999999998</v>
      </c>
      <c r="K70" s="45">
        <f t="shared" si="9"/>
        <v>16</v>
      </c>
      <c r="L70" s="45">
        <f t="shared" si="9"/>
        <v>33</v>
      </c>
      <c r="M70" s="45">
        <f t="shared" si="9"/>
        <v>49</v>
      </c>
      <c r="N70" s="45">
        <f t="shared" si="9"/>
        <v>66</v>
      </c>
      <c r="O70" s="45">
        <f t="shared" si="9"/>
        <v>82</v>
      </c>
      <c r="P70" s="45">
        <f t="shared" si="9"/>
        <v>99</v>
      </c>
      <c r="Q70" s="45">
        <f t="shared" si="9"/>
        <v>115</v>
      </c>
      <c r="R70" s="45">
        <f t="shared" si="9"/>
        <v>132</v>
      </c>
      <c r="S70" s="45">
        <f t="shared" si="9"/>
        <v>148</v>
      </c>
      <c r="T70" s="45">
        <f t="shared" si="9"/>
        <v>165</v>
      </c>
      <c r="U70" s="45">
        <f t="shared" si="9"/>
        <v>181</v>
      </c>
      <c r="V70" s="45">
        <f t="shared" si="9"/>
        <v>198</v>
      </c>
      <c r="W70" s="45">
        <f t="shared" si="9"/>
        <v>214</v>
      </c>
      <c r="X70" s="45">
        <f t="shared" si="9"/>
        <v>230</v>
      </c>
      <c r="Y70" s="45">
        <f t="shared" si="9"/>
        <v>247</v>
      </c>
      <c r="Z70" s="45">
        <f t="shared" ref="Z70:AN85" si="10">IF($G70&gt;0,ROUND($J70*Z$3/12*0.75,0),0)</f>
        <v>263</v>
      </c>
      <c r="AA70" s="45">
        <f t="shared" si="10"/>
        <v>280</v>
      </c>
      <c r="AB70" s="45">
        <f t="shared" si="10"/>
        <v>296</v>
      </c>
      <c r="AC70" s="45">
        <f t="shared" si="10"/>
        <v>313</v>
      </c>
      <c r="AD70" s="45">
        <f t="shared" si="10"/>
        <v>329</v>
      </c>
      <c r="AE70" s="45">
        <f t="shared" si="10"/>
        <v>346</v>
      </c>
      <c r="AF70" s="45">
        <f t="shared" si="10"/>
        <v>362</v>
      </c>
      <c r="AG70" s="45">
        <f t="shared" si="10"/>
        <v>379</v>
      </c>
      <c r="AH70" s="45">
        <f t="shared" si="10"/>
        <v>395</v>
      </c>
      <c r="AI70" s="45">
        <f t="shared" si="10"/>
        <v>412</v>
      </c>
      <c r="AJ70" s="45">
        <f t="shared" si="10"/>
        <v>428</v>
      </c>
      <c r="AK70" s="45">
        <f t="shared" si="10"/>
        <v>444</v>
      </c>
      <c r="AL70" s="45">
        <f t="shared" si="10"/>
        <v>461</v>
      </c>
      <c r="AM70" s="45">
        <f t="shared" si="10"/>
        <v>477</v>
      </c>
      <c r="AN70" s="45">
        <f t="shared" si="10"/>
        <v>494</v>
      </c>
    </row>
    <row r="71" spans="1:40" x14ac:dyDescent="0.25">
      <c r="A71" s="68" t="s">
        <v>126</v>
      </c>
      <c r="B71" s="180">
        <v>41435</v>
      </c>
      <c r="C71" s="68">
        <v>10</v>
      </c>
      <c r="D71" s="1">
        <v>2232</v>
      </c>
      <c r="E71" s="1">
        <v>794</v>
      </c>
      <c r="F71" s="1">
        <v>72</v>
      </c>
      <c r="G71" s="1">
        <v>3098</v>
      </c>
      <c r="H71" s="177">
        <v>3026</v>
      </c>
      <c r="I71" s="176">
        <v>309.8</v>
      </c>
      <c r="J71" s="178">
        <v>302.60000000000002</v>
      </c>
      <c r="K71" s="45">
        <f t="shared" ref="K71:Z86" si="11">IF($G71&gt;0,ROUND($J71*K$3/12*0.75,0),0)</f>
        <v>19</v>
      </c>
      <c r="L71" s="45">
        <f t="shared" si="11"/>
        <v>38</v>
      </c>
      <c r="M71" s="45">
        <f t="shared" si="11"/>
        <v>57</v>
      </c>
      <c r="N71" s="45">
        <f t="shared" si="11"/>
        <v>76</v>
      </c>
      <c r="O71" s="45">
        <f t="shared" si="11"/>
        <v>95</v>
      </c>
      <c r="P71" s="45">
        <f t="shared" si="11"/>
        <v>113</v>
      </c>
      <c r="Q71" s="45">
        <f t="shared" si="11"/>
        <v>132</v>
      </c>
      <c r="R71" s="45">
        <f t="shared" si="11"/>
        <v>151</v>
      </c>
      <c r="S71" s="45">
        <f t="shared" si="11"/>
        <v>170</v>
      </c>
      <c r="T71" s="45">
        <f t="shared" si="11"/>
        <v>189</v>
      </c>
      <c r="U71" s="45">
        <f t="shared" si="11"/>
        <v>208</v>
      </c>
      <c r="V71" s="45">
        <f t="shared" si="11"/>
        <v>227</v>
      </c>
      <c r="W71" s="45">
        <f t="shared" si="11"/>
        <v>246</v>
      </c>
      <c r="X71" s="45">
        <f t="shared" si="11"/>
        <v>265</v>
      </c>
      <c r="Y71" s="45">
        <f t="shared" si="11"/>
        <v>284</v>
      </c>
      <c r="Z71" s="45">
        <f t="shared" si="11"/>
        <v>303</v>
      </c>
      <c r="AA71" s="45">
        <f t="shared" si="10"/>
        <v>322</v>
      </c>
      <c r="AB71" s="45">
        <f t="shared" si="10"/>
        <v>340</v>
      </c>
      <c r="AC71" s="45">
        <f t="shared" si="10"/>
        <v>359</v>
      </c>
      <c r="AD71" s="45">
        <f t="shared" si="10"/>
        <v>378</v>
      </c>
      <c r="AE71" s="45">
        <f t="shared" si="10"/>
        <v>397</v>
      </c>
      <c r="AF71" s="45">
        <f t="shared" si="10"/>
        <v>416</v>
      </c>
      <c r="AG71" s="45">
        <f t="shared" si="10"/>
        <v>435</v>
      </c>
      <c r="AH71" s="45">
        <f t="shared" si="10"/>
        <v>454</v>
      </c>
      <c r="AI71" s="45">
        <f t="shared" si="10"/>
        <v>473</v>
      </c>
      <c r="AJ71" s="45">
        <f t="shared" si="10"/>
        <v>492</v>
      </c>
      <c r="AK71" s="45">
        <f t="shared" si="10"/>
        <v>511</v>
      </c>
      <c r="AL71" s="45">
        <f t="shared" si="10"/>
        <v>530</v>
      </c>
      <c r="AM71" s="45">
        <f t="shared" si="10"/>
        <v>548</v>
      </c>
      <c r="AN71" s="45">
        <f t="shared" si="10"/>
        <v>567</v>
      </c>
    </row>
    <row r="72" spans="1:40" x14ac:dyDescent="0.25">
      <c r="A72" s="68" t="s">
        <v>126</v>
      </c>
      <c r="B72" s="180">
        <v>41460</v>
      </c>
      <c r="C72" s="68">
        <v>9</v>
      </c>
      <c r="D72" s="1">
        <v>1716</v>
      </c>
      <c r="E72" s="1">
        <v>50</v>
      </c>
      <c r="F72" s="1">
        <v>18</v>
      </c>
      <c r="G72" s="1">
        <v>1784</v>
      </c>
      <c r="H72" s="177">
        <v>1766</v>
      </c>
      <c r="I72" s="176">
        <v>198.22219999999999</v>
      </c>
      <c r="J72" s="178">
        <v>196.2</v>
      </c>
      <c r="K72" s="45">
        <f t="shared" si="11"/>
        <v>12</v>
      </c>
      <c r="L72" s="45">
        <f t="shared" si="11"/>
        <v>25</v>
      </c>
      <c r="M72" s="45">
        <f t="shared" si="11"/>
        <v>37</v>
      </c>
      <c r="N72" s="45">
        <f t="shared" si="11"/>
        <v>49</v>
      </c>
      <c r="O72" s="45">
        <f t="shared" si="11"/>
        <v>61</v>
      </c>
      <c r="P72" s="45">
        <f t="shared" si="11"/>
        <v>74</v>
      </c>
      <c r="Q72" s="45">
        <f t="shared" si="11"/>
        <v>86</v>
      </c>
      <c r="R72" s="45">
        <f t="shared" si="11"/>
        <v>98</v>
      </c>
      <c r="S72" s="45">
        <f t="shared" si="11"/>
        <v>110</v>
      </c>
      <c r="T72" s="45">
        <f t="shared" si="11"/>
        <v>123</v>
      </c>
      <c r="U72" s="45">
        <f t="shared" si="11"/>
        <v>135</v>
      </c>
      <c r="V72" s="45">
        <f t="shared" si="11"/>
        <v>147</v>
      </c>
      <c r="W72" s="45">
        <f t="shared" si="11"/>
        <v>159</v>
      </c>
      <c r="X72" s="45">
        <f t="shared" si="11"/>
        <v>172</v>
      </c>
      <c r="Y72" s="45">
        <f t="shared" si="11"/>
        <v>184</v>
      </c>
      <c r="Z72" s="45">
        <f t="shared" si="11"/>
        <v>196</v>
      </c>
      <c r="AA72" s="45">
        <f t="shared" si="10"/>
        <v>208</v>
      </c>
      <c r="AB72" s="45">
        <f t="shared" si="10"/>
        <v>221</v>
      </c>
      <c r="AC72" s="45">
        <f t="shared" si="10"/>
        <v>233</v>
      </c>
      <c r="AD72" s="45">
        <f t="shared" si="10"/>
        <v>245</v>
      </c>
      <c r="AE72" s="45">
        <f t="shared" si="10"/>
        <v>258</v>
      </c>
      <c r="AF72" s="45">
        <f t="shared" si="10"/>
        <v>270</v>
      </c>
      <c r="AG72" s="45">
        <f t="shared" si="10"/>
        <v>282</v>
      </c>
      <c r="AH72" s="45">
        <f t="shared" si="10"/>
        <v>294</v>
      </c>
      <c r="AI72" s="45">
        <f t="shared" si="10"/>
        <v>307</v>
      </c>
      <c r="AJ72" s="45">
        <f t="shared" si="10"/>
        <v>319</v>
      </c>
      <c r="AK72" s="45">
        <f t="shared" si="10"/>
        <v>331</v>
      </c>
      <c r="AL72" s="45">
        <f t="shared" si="10"/>
        <v>343</v>
      </c>
      <c r="AM72" s="45">
        <f t="shared" si="10"/>
        <v>356</v>
      </c>
      <c r="AN72" s="45">
        <f t="shared" si="10"/>
        <v>368</v>
      </c>
    </row>
    <row r="73" spans="1:40" x14ac:dyDescent="0.25">
      <c r="A73" s="68" t="s">
        <v>126</v>
      </c>
      <c r="B73" s="180">
        <v>41706</v>
      </c>
      <c r="C73" s="68">
        <v>6</v>
      </c>
      <c r="D73" s="1">
        <v>1464</v>
      </c>
      <c r="E73" s="1">
        <v>1267</v>
      </c>
      <c r="F73" s="1">
        <v>55</v>
      </c>
      <c r="G73" s="1">
        <v>2786</v>
      </c>
      <c r="H73" s="177">
        <v>2731</v>
      </c>
      <c r="I73" s="176">
        <v>464.33330000000001</v>
      </c>
      <c r="J73" s="178">
        <v>455.2</v>
      </c>
      <c r="K73" s="45">
        <f t="shared" si="11"/>
        <v>28</v>
      </c>
      <c r="L73" s="45">
        <f t="shared" si="11"/>
        <v>57</v>
      </c>
      <c r="M73" s="45">
        <f t="shared" si="11"/>
        <v>85</v>
      </c>
      <c r="N73" s="45">
        <f t="shared" si="11"/>
        <v>114</v>
      </c>
      <c r="O73" s="45">
        <f t="shared" si="11"/>
        <v>142</v>
      </c>
      <c r="P73" s="45">
        <f t="shared" si="11"/>
        <v>171</v>
      </c>
      <c r="Q73" s="45">
        <f t="shared" si="11"/>
        <v>199</v>
      </c>
      <c r="R73" s="45">
        <f t="shared" si="11"/>
        <v>228</v>
      </c>
      <c r="S73" s="45">
        <f t="shared" si="11"/>
        <v>256</v>
      </c>
      <c r="T73" s="45">
        <f t="shared" si="11"/>
        <v>285</v>
      </c>
      <c r="U73" s="45">
        <f t="shared" si="11"/>
        <v>313</v>
      </c>
      <c r="V73" s="45">
        <f t="shared" si="11"/>
        <v>341</v>
      </c>
      <c r="W73" s="45">
        <f t="shared" si="11"/>
        <v>370</v>
      </c>
      <c r="X73" s="45">
        <f t="shared" si="11"/>
        <v>398</v>
      </c>
      <c r="Y73" s="45">
        <f t="shared" si="11"/>
        <v>427</v>
      </c>
      <c r="Z73" s="45">
        <f t="shared" si="11"/>
        <v>455</v>
      </c>
      <c r="AA73" s="45">
        <f t="shared" si="10"/>
        <v>484</v>
      </c>
      <c r="AB73" s="45">
        <f t="shared" si="10"/>
        <v>512</v>
      </c>
      <c r="AC73" s="45">
        <f t="shared" si="10"/>
        <v>541</v>
      </c>
      <c r="AD73" s="45">
        <f t="shared" si="10"/>
        <v>569</v>
      </c>
      <c r="AE73" s="45">
        <f t="shared" si="10"/>
        <v>597</v>
      </c>
      <c r="AF73" s="45">
        <f t="shared" si="10"/>
        <v>626</v>
      </c>
      <c r="AG73" s="45">
        <f t="shared" si="10"/>
        <v>654</v>
      </c>
      <c r="AH73" s="45">
        <f t="shared" si="10"/>
        <v>683</v>
      </c>
      <c r="AI73" s="45">
        <f t="shared" si="10"/>
        <v>711</v>
      </c>
      <c r="AJ73" s="45">
        <f t="shared" si="10"/>
        <v>740</v>
      </c>
      <c r="AK73" s="45">
        <f t="shared" si="10"/>
        <v>768</v>
      </c>
      <c r="AL73" s="45">
        <f t="shared" si="10"/>
        <v>797</v>
      </c>
      <c r="AM73" s="45">
        <f t="shared" si="10"/>
        <v>825</v>
      </c>
      <c r="AN73" s="45">
        <f t="shared" si="10"/>
        <v>854</v>
      </c>
    </row>
    <row r="74" spans="1:40" x14ac:dyDescent="0.25">
      <c r="A74" s="68" t="s">
        <v>126</v>
      </c>
      <c r="B74" s="180">
        <v>42100</v>
      </c>
      <c r="C74" s="68">
        <v>8</v>
      </c>
      <c r="D74" s="1">
        <v>1188</v>
      </c>
      <c r="E74" s="1">
        <v>849</v>
      </c>
      <c r="F74" s="1">
        <v>18</v>
      </c>
      <c r="G74" s="1">
        <v>2055</v>
      </c>
      <c r="H74" s="177">
        <v>2037</v>
      </c>
      <c r="I74" s="176">
        <v>256.875</v>
      </c>
      <c r="J74" s="178">
        <v>254.6</v>
      </c>
      <c r="K74" s="45">
        <f t="shared" si="11"/>
        <v>16</v>
      </c>
      <c r="L74" s="45">
        <f t="shared" si="11"/>
        <v>32</v>
      </c>
      <c r="M74" s="45">
        <f t="shared" si="11"/>
        <v>48</v>
      </c>
      <c r="N74" s="45">
        <f t="shared" si="11"/>
        <v>64</v>
      </c>
      <c r="O74" s="45">
        <f t="shared" si="11"/>
        <v>80</v>
      </c>
      <c r="P74" s="45">
        <f t="shared" si="11"/>
        <v>95</v>
      </c>
      <c r="Q74" s="45">
        <f t="shared" si="11"/>
        <v>111</v>
      </c>
      <c r="R74" s="45">
        <f t="shared" si="11"/>
        <v>127</v>
      </c>
      <c r="S74" s="45">
        <f t="shared" si="11"/>
        <v>143</v>
      </c>
      <c r="T74" s="45">
        <f t="shared" si="11"/>
        <v>159</v>
      </c>
      <c r="U74" s="45">
        <f t="shared" si="11"/>
        <v>175</v>
      </c>
      <c r="V74" s="45">
        <f t="shared" si="11"/>
        <v>191</v>
      </c>
      <c r="W74" s="45">
        <f t="shared" si="11"/>
        <v>207</v>
      </c>
      <c r="X74" s="45">
        <f t="shared" si="11"/>
        <v>223</v>
      </c>
      <c r="Y74" s="45">
        <f t="shared" si="11"/>
        <v>239</v>
      </c>
      <c r="Z74" s="45">
        <f t="shared" si="11"/>
        <v>255</v>
      </c>
      <c r="AA74" s="45">
        <f t="shared" si="10"/>
        <v>271</v>
      </c>
      <c r="AB74" s="45">
        <f t="shared" si="10"/>
        <v>286</v>
      </c>
      <c r="AC74" s="45">
        <f t="shared" si="10"/>
        <v>302</v>
      </c>
      <c r="AD74" s="45">
        <f t="shared" si="10"/>
        <v>318</v>
      </c>
      <c r="AE74" s="45">
        <f t="shared" si="10"/>
        <v>334</v>
      </c>
      <c r="AF74" s="45">
        <f t="shared" si="10"/>
        <v>350</v>
      </c>
      <c r="AG74" s="45">
        <f t="shared" si="10"/>
        <v>366</v>
      </c>
      <c r="AH74" s="45">
        <f t="shared" si="10"/>
        <v>382</v>
      </c>
      <c r="AI74" s="45">
        <f t="shared" si="10"/>
        <v>398</v>
      </c>
      <c r="AJ74" s="45">
        <f t="shared" si="10"/>
        <v>414</v>
      </c>
      <c r="AK74" s="45">
        <f t="shared" si="10"/>
        <v>430</v>
      </c>
      <c r="AL74" s="45">
        <f t="shared" si="10"/>
        <v>446</v>
      </c>
      <c r="AM74" s="45">
        <f t="shared" si="10"/>
        <v>461</v>
      </c>
      <c r="AN74" s="45">
        <f t="shared" si="10"/>
        <v>477</v>
      </c>
    </row>
    <row r="75" spans="1:40" x14ac:dyDescent="0.25">
      <c r="A75" s="68" t="s">
        <v>126</v>
      </c>
      <c r="B75" s="180">
        <v>44104</v>
      </c>
      <c r="C75" s="68">
        <v>10</v>
      </c>
      <c r="D75" s="1">
        <v>2472</v>
      </c>
      <c r="E75" s="1">
        <v>830</v>
      </c>
      <c r="F75" s="1">
        <v>30</v>
      </c>
      <c r="G75" s="1">
        <v>3332</v>
      </c>
      <c r="H75" s="177">
        <v>3302</v>
      </c>
      <c r="I75" s="176">
        <v>333.2</v>
      </c>
      <c r="J75" s="178">
        <v>330.2</v>
      </c>
      <c r="K75" s="45">
        <f t="shared" si="11"/>
        <v>21</v>
      </c>
      <c r="L75" s="45">
        <f t="shared" si="11"/>
        <v>41</v>
      </c>
      <c r="M75" s="45">
        <f t="shared" si="11"/>
        <v>62</v>
      </c>
      <c r="N75" s="45">
        <f t="shared" si="11"/>
        <v>83</v>
      </c>
      <c r="O75" s="45">
        <f t="shared" si="11"/>
        <v>103</v>
      </c>
      <c r="P75" s="45">
        <f t="shared" si="11"/>
        <v>124</v>
      </c>
      <c r="Q75" s="45">
        <f t="shared" si="11"/>
        <v>144</v>
      </c>
      <c r="R75" s="45">
        <f t="shared" si="11"/>
        <v>165</v>
      </c>
      <c r="S75" s="45">
        <f t="shared" si="11"/>
        <v>186</v>
      </c>
      <c r="T75" s="45">
        <f t="shared" si="11"/>
        <v>206</v>
      </c>
      <c r="U75" s="45">
        <f t="shared" si="11"/>
        <v>227</v>
      </c>
      <c r="V75" s="45">
        <f t="shared" si="11"/>
        <v>248</v>
      </c>
      <c r="W75" s="45">
        <f t="shared" si="11"/>
        <v>268</v>
      </c>
      <c r="X75" s="45">
        <f t="shared" si="11"/>
        <v>289</v>
      </c>
      <c r="Y75" s="45">
        <f t="shared" si="11"/>
        <v>310</v>
      </c>
      <c r="Z75" s="45">
        <f t="shared" si="11"/>
        <v>330</v>
      </c>
      <c r="AA75" s="45">
        <f t="shared" si="10"/>
        <v>351</v>
      </c>
      <c r="AB75" s="45">
        <f t="shared" si="10"/>
        <v>371</v>
      </c>
      <c r="AC75" s="45">
        <f t="shared" si="10"/>
        <v>392</v>
      </c>
      <c r="AD75" s="45">
        <f t="shared" si="10"/>
        <v>413</v>
      </c>
      <c r="AE75" s="45">
        <f t="shared" si="10"/>
        <v>433</v>
      </c>
      <c r="AF75" s="45">
        <f t="shared" si="10"/>
        <v>454</v>
      </c>
      <c r="AG75" s="45">
        <f t="shared" si="10"/>
        <v>475</v>
      </c>
      <c r="AH75" s="45">
        <f t="shared" si="10"/>
        <v>495</v>
      </c>
      <c r="AI75" s="45">
        <f t="shared" si="10"/>
        <v>516</v>
      </c>
      <c r="AJ75" s="45">
        <f t="shared" si="10"/>
        <v>537</v>
      </c>
      <c r="AK75" s="45">
        <f t="shared" si="10"/>
        <v>557</v>
      </c>
      <c r="AL75" s="45">
        <f t="shared" si="10"/>
        <v>578</v>
      </c>
      <c r="AM75" s="45">
        <f t="shared" si="10"/>
        <v>598</v>
      </c>
      <c r="AN75" s="45">
        <f t="shared" si="10"/>
        <v>619</v>
      </c>
    </row>
    <row r="76" spans="1:40" x14ac:dyDescent="0.25">
      <c r="A76" s="68" t="s">
        <v>126</v>
      </c>
      <c r="B76" s="180">
        <v>44105</v>
      </c>
      <c r="C76" s="68">
        <v>5</v>
      </c>
      <c r="D76" s="1">
        <v>1032</v>
      </c>
      <c r="E76" s="1">
        <v>490</v>
      </c>
      <c r="F76" s="1">
        <v>0</v>
      </c>
      <c r="G76" s="1">
        <v>1522</v>
      </c>
      <c r="H76" s="177">
        <v>1522</v>
      </c>
      <c r="I76" s="176">
        <v>304.39999999999998</v>
      </c>
      <c r="J76" s="178">
        <v>304.39999999999998</v>
      </c>
      <c r="K76" s="45">
        <f t="shared" si="11"/>
        <v>19</v>
      </c>
      <c r="L76" s="45">
        <f t="shared" si="11"/>
        <v>38</v>
      </c>
      <c r="M76" s="45">
        <f t="shared" si="11"/>
        <v>57</v>
      </c>
      <c r="N76" s="45">
        <f t="shared" si="11"/>
        <v>76</v>
      </c>
      <c r="O76" s="45">
        <f t="shared" si="11"/>
        <v>95</v>
      </c>
      <c r="P76" s="45">
        <f t="shared" si="11"/>
        <v>114</v>
      </c>
      <c r="Q76" s="45">
        <f t="shared" si="11"/>
        <v>133</v>
      </c>
      <c r="R76" s="45">
        <f t="shared" si="11"/>
        <v>152</v>
      </c>
      <c r="S76" s="45">
        <f t="shared" si="11"/>
        <v>171</v>
      </c>
      <c r="T76" s="45">
        <f t="shared" si="11"/>
        <v>190</v>
      </c>
      <c r="U76" s="45">
        <f t="shared" si="11"/>
        <v>209</v>
      </c>
      <c r="V76" s="45">
        <f t="shared" si="11"/>
        <v>228</v>
      </c>
      <c r="W76" s="45">
        <f t="shared" si="11"/>
        <v>247</v>
      </c>
      <c r="X76" s="45">
        <f t="shared" si="11"/>
        <v>266</v>
      </c>
      <c r="Y76" s="45">
        <f t="shared" si="11"/>
        <v>285</v>
      </c>
      <c r="Z76" s="45">
        <f t="shared" si="11"/>
        <v>304</v>
      </c>
      <c r="AA76" s="45">
        <f t="shared" si="10"/>
        <v>323</v>
      </c>
      <c r="AB76" s="45">
        <f t="shared" si="10"/>
        <v>342</v>
      </c>
      <c r="AC76" s="45">
        <f t="shared" si="10"/>
        <v>361</v>
      </c>
      <c r="AD76" s="45">
        <f t="shared" si="10"/>
        <v>381</v>
      </c>
      <c r="AE76" s="45">
        <f t="shared" si="10"/>
        <v>400</v>
      </c>
      <c r="AF76" s="45">
        <f t="shared" si="10"/>
        <v>419</v>
      </c>
      <c r="AG76" s="45">
        <f t="shared" si="10"/>
        <v>438</v>
      </c>
      <c r="AH76" s="45">
        <f t="shared" si="10"/>
        <v>457</v>
      </c>
      <c r="AI76" s="45">
        <f t="shared" si="10"/>
        <v>476</v>
      </c>
      <c r="AJ76" s="45">
        <f t="shared" si="10"/>
        <v>495</v>
      </c>
      <c r="AK76" s="45">
        <f t="shared" si="10"/>
        <v>514</v>
      </c>
      <c r="AL76" s="45">
        <f t="shared" si="10"/>
        <v>533</v>
      </c>
      <c r="AM76" s="45">
        <f t="shared" si="10"/>
        <v>552</v>
      </c>
      <c r="AN76" s="45">
        <f t="shared" si="10"/>
        <v>571</v>
      </c>
    </row>
    <row r="77" spans="1:40" x14ac:dyDescent="0.25">
      <c r="A77" s="68" t="s">
        <v>126</v>
      </c>
      <c r="B77" s="180">
        <v>50643</v>
      </c>
      <c r="C77" s="68">
        <v>9</v>
      </c>
      <c r="D77" s="1">
        <v>1260</v>
      </c>
      <c r="E77" s="1">
        <v>2284</v>
      </c>
      <c r="F77" s="1">
        <v>24</v>
      </c>
      <c r="G77" s="1">
        <v>3568</v>
      </c>
      <c r="H77" s="177">
        <v>3544</v>
      </c>
      <c r="I77" s="176">
        <v>396.44439999999997</v>
      </c>
      <c r="J77" s="178">
        <v>393.8</v>
      </c>
      <c r="K77" s="45">
        <f t="shared" si="11"/>
        <v>25</v>
      </c>
      <c r="L77" s="45">
        <f t="shared" si="11"/>
        <v>49</v>
      </c>
      <c r="M77" s="45">
        <f t="shared" si="11"/>
        <v>74</v>
      </c>
      <c r="N77" s="45">
        <f t="shared" si="11"/>
        <v>98</v>
      </c>
      <c r="O77" s="45">
        <f t="shared" si="11"/>
        <v>123</v>
      </c>
      <c r="P77" s="45">
        <f t="shared" si="11"/>
        <v>148</v>
      </c>
      <c r="Q77" s="45">
        <f t="shared" si="11"/>
        <v>172</v>
      </c>
      <c r="R77" s="45">
        <f t="shared" si="11"/>
        <v>197</v>
      </c>
      <c r="S77" s="45">
        <f t="shared" si="11"/>
        <v>222</v>
      </c>
      <c r="T77" s="45">
        <f t="shared" si="11"/>
        <v>246</v>
      </c>
      <c r="U77" s="45">
        <f t="shared" si="11"/>
        <v>271</v>
      </c>
      <c r="V77" s="45">
        <f t="shared" si="11"/>
        <v>295</v>
      </c>
      <c r="W77" s="45">
        <f t="shared" si="11"/>
        <v>320</v>
      </c>
      <c r="X77" s="45">
        <f t="shared" si="11"/>
        <v>345</v>
      </c>
      <c r="Y77" s="45">
        <f t="shared" si="11"/>
        <v>369</v>
      </c>
      <c r="Z77" s="45">
        <f t="shared" si="11"/>
        <v>394</v>
      </c>
      <c r="AA77" s="45">
        <f t="shared" si="10"/>
        <v>418</v>
      </c>
      <c r="AB77" s="45">
        <f t="shared" si="10"/>
        <v>443</v>
      </c>
      <c r="AC77" s="45">
        <f t="shared" si="10"/>
        <v>468</v>
      </c>
      <c r="AD77" s="45">
        <f t="shared" si="10"/>
        <v>492</v>
      </c>
      <c r="AE77" s="45">
        <f t="shared" si="10"/>
        <v>517</v>
      </c>
      <c r="AF77" s="45">
        <f t="shared" si="10"/>
        <v>541</v>
      </c>
      <c r="AG77" s="45">
        <f t="shared" si="10"/>
        <v>566</v>
      </c>
      <c r="AH77" s="45">
        <f t="shared" si="10"/>
        <v>591</v>
      </c>
      <c r="AI77" s="45">
        <f t="shared" si="10"/>
        <v>615</v>
      </c>
      <c r="AJ77" s="45">
        <f t="shared" si="10"/>
        <v>640</v>
      </c>
      <c r="AK77" s="45">
        <f t="shared" si="10"/>
        <v>665</v>
      </c>
      <c r="AL77" s="45">
        <f t="shared" si="10"/>
        <v>689</v>
      </c>
      <c r="AM77" s="45">
        <f t="shared" si="10"/>
        <v>714</v>
      </c>
      <c r="AN77" s="45">
        <f t="shared" si="10"/>
        <v>738</v>
      </c>
    </row>
    <row r="78" spans="1:40" x14ac:dyDescent="0.25">
      <c r="A78" s="68" t="s">
        <v>126</v>
      </c>
      <c r="B78" s="180">
        <v>90492</v>
      </c>
      <c r="C78" s="68">
        <v>0</v>
      </c>
      <c r="D78" s="1">
        <v>0</v>
      </c>
      <c r="E78" s="1">
        <v>0</v>
      </c>
      <c r="F78" s="1">
        <v>0</v>
      </c>
      <c r="G78" s="1">
        <v>0</v>
      </c>
      <c r="H78" s="177">
        <v>0</v>
      </c>
      <c r="I78" s="176">
        <v>0</v>
      </c>
      <c r="J78" s="178" t="e">
        <v>#DIV/0!</v>
      </c>
      <c r="K78" s="45">
        <f t="shared" si="11"/>
        <v>0</v>
      </c>
      <c r="L78" s="45">
        <f t="shared" si="11"/>
        <v>0</v>
      </c>
      <c r="M78" s="45">
        <f t="shared" si="11"/>
        <v>0</v>
      </c>
      <c r="N78" s="45">
        <f t="shared" si="11"/>
        <v>0</v>
      </c>
      <c r="O78" s="45">
        <f t="shared" si="11"/>
        <v>0</v>
      </c>
      <c r="P78" s="45">
        <f t="shared" si="11"/>
        <v>0</v>
      </c>
      <c r="Q78" s="45">
        <f t="shared" si="11"/>
        <v>0</v>
      </c>
      <c r="R78" s="45">
        <f t="shared" si="11"/>
        <v>0</v>
      </c>
      <c r="S78" s="45">
        <f t="shared" si="11"/>
        <v>0</v>
      </c>
      <c r="T78" s="45">
        <f t="shared" si="11"/>
        <v>0</v>
      </c>
      <c r="U78" s="45">
        <f t="shared" si="11"/>
        <v>0</v>
      </c>
      <c r="V78" s="45">
        <f t="shared" si="11"/>
        <v>0</v>
      </c>
      <c r="W78" s="45">
        <f t="shared" si="11"/>
        <v>0</v>
      </c>
      <c r="X78" s="45">
        <f t="shared" si="11"/>
        <v>0</v>
      </c>
      <c r="Y78" s="45">
        <f t="shared" si="11"/>
        <v>0</v>
      </c>
      <c r="Z78" s="45">
        <f t="shared" si="11"/>
        <v>0</v>
      </c>
      <c r="AA78" s="45">
        <f t="shared" si="10"/>
        <v>0</v>
      </c>
      <c r="AB78" s="45">
        <f t="shared" si="10"/>
        <v>0</v>
      </c>
      <c r="AC78" s="45">
        <f t="shared" si="10"/>
        <v>0</v>
      </c>
      <c r="AD78" s="45">
        <f t="shared" si="10"/>
        <v>0</v>
      </c>
      <c r="AE78" s="45">
        <f t="shared" si="10"/>
        <v>0</v>
      </c>
      <c r="AF78" s="45">
        <f t="shared" si="10"/>
        <v>0</v>
      </c>
      <c r="AG78" s="45">
        <f t="shared" si="10"/>
        <v>0</v>
      </c>
      <c r="AH78" s="45">
        <f t="shared" si="10"/>
        <v>0</v>
      </c>
      <c r="AI78" s="45">
        <f t="shared" si="10"/>
        <v>0</v>
      </c>
      <c r="AJ78" s="45">
        <f t="shared" si="10"/>
        <v>0</v>
      </c>
      <c r="AK78" s="45">
        <f t="shared" si="10"/>
        <v>0</v>
      </c>
      <c r="AL78" s="45">
        <f t="shared" si="10"/>
        <v>0</v>
      </c>
      <c r="AM78" s="45">
        <f t="shared" si="10"/>
        <v>0</v>
      </c>
      <c r="AN78" s="45">
        <f t="shared" si="10"/>
        <v>0</v>
      </c>
    </row>
    <row r="79" spans="1:40" x14ac:dyDescent="0.25">
      <c r="A79" s="68" t="s">
        <v>124</v>
      </c>
      <c r="B79" s="180">
        <v>40031</v>
      </c>
      <c r="C79" s="68">
        <v>7</v>
      </c>
      <c r="D79" s="1">
        <v>2400</v>
      </c>
      <c r="E79" s="1">
        <v>345</v>
      </c>
      <c r="F79" s="1">
        <v>21</v>
      </c>
      <c r="G79" s="1">
        <v>2766</v>
      </c>
      <c r="H79" s="177">
        <v>2745</v>
      </c>
      <c r="I79" s="176">
        <v>395.1429</v>
      </c>
      <c r="J79" s="178">
        <v>392.1</v>
      </c>
      <c r="K79" s="45">
        <f t="shared" si="11"/>
        <v>25</v>
      </c>
      <c r="L79" s="45">
        <f t="shared" si="11"/>
        <v>49</v>
      </c>
      <c r="M79" s="45">
        <f t="shared" si="11"/>
        <v>74</v>
      </c>
      <c r="N79" s="45">
        <f t="shared" si="11"/>
        <v>98</v>
      </c>
      <c r="O79" s="45">
        <f t="shared" si="11"/>
        <v>123</v>
      </c>
      <c r="P79" s="45">
        <f t="shared" si="11"/>
        <v>147</v>
      </c>
      <c r="Q79" s="45">
        <f t="shared" si="11"/>
        <v>172</v>
      </c>
      <c r="R79" s="45">
        <f t="shared" si="11"/>
        <v>196</v>
      </c>
      <c r="S79" s="45">
        <f t="shared" si="11"/>
        <v>221</v>
      </c>
      <c r="T79" s="45">
        <f t="shared" si="11"/>
        <v>245</v>
      </c>
      <c r="U79" s="45">
        <f t="shared" si="11"/>
        <v>270</v>
      </c>
      <c r="V79" s="45">
        <f t="shared" si="11"/>
        <v>294</v>
      </c>
      <c r="W79" s="45">
        <f t="shared" si="11"/>
        <v>319</v>
      </c>
      <c r="X79" s="45">
        <f t="shared" si="11"/>
        <v>343</v>
      </c>
      <c r="Y79" s="45">
        <f t="shared" si="11"/>
        <v>368</v>
      </c>
      <c r="Z79" s="45">
        <f t="shared" si="11"/>
        <v>392</v>
      </c>
      <c r="AA79" s="45">
        <f t="shared" si="10"/>
        <v>417</v>
      </c>
      <c r="AB79" s="45">
        <f t="shared" si="10"/>
        <v>441</v>
      </c>
      <c r="AC79" s="45">
        <f t="shared" si="10"/>
        <v>466</v>
      </c>
      <c r="AD79" s="45">
        <f t="shared" si="10"/>
        <v>490</v>
      </c>
      <c r="AE79" s="45">
        <f t="shared" si="10"/>
        <v>515</v>
      </c>
      <c r="AF79" s="45">
        <f t="shared" si="10"/>
        <v>539</v>
      </c>
      <c r="AG79" s="45">
        <f t="shared" si="10"/>
        <v>564</v>
      </c>
      <c r="AH79" s="45">
        <f t="shared" si="10"/>
        <v>588</v>
      </c>
      <c r="AI79" s="45">
        <f t="shared" si="10"/>
        <v>613</v>
      </c>
      <c r="AJ79" s="45">
        <f t="shared" si="10"/>
        <v>637</v>
      </c>
      <c r="AK79" s="45">
        <f t="shared" si="10"/>
        <v>662</v>
      </c>
      <c r="AL79" s="45">
        <f t="shared" si="10"/>
        <v>686</v>
      </c>
      <c r="AM79" s="45">
        <f t="shared" si="10"/>
        <v>711</v>
      </c>
      <c r="AN79" s="45">
        <f t="shared" si="10"/>
        <v>735</v>
      </c>
    </row>
    <row r="80" spans="1:40" x14ac:dyDescent="0.25">
      <c r="A80" s="68" t="s">
        <v>124</v>
      </c>
      <c r="B80" s="180">
        <v>40324</v>
      </c>
      <c r="C80" s="68">
        <v>8</v>
      </c>
      <c r="D80" s="1">
        <v>1800</v>
      </c>
      <c r="E80" s="1">
        <v>871</v>
      </c>
      <c r="F80" s="1">
        <v>75</v>
      </c>
      <c r="G80" s="1">
        <v>2746</v>
      </c>
      <c r="H80" s="177">
        <v>2671</v>
      </c>
      <c r="I80" s="176">
        <v>343.25</v>
      </c>
      <c r="J80" s="178">
        <v>333.9</v>
      </c>
      <c r="K80" s="45">
        <f t="shared" si="11"/>
        <v>21</v>
      </c>
      <c r="L80" s="45">
        <f t="shared" si="11"/>
        <v>42</v>
      </c>
      <c r="M80" s="45">
        <f t="shared" si="11"/>
        <v>63</v>
      </c>
      <c r="N80" s="45">
        <f t="shared" si="11"/>
        <v>83</v>
      </c>
      <c r="O80" s="45">
        <f t="shared" si="11"/>
        <v>104</v>
      </c>
      <c r="P80" s="45">
        <f t="shared" si="11"/>
        <v>125</v>
      </c>
      <c r="Q80" s="45">
        <f t="shared" si="11"/>
        <v>146</v>
      </c>
      <c r="R80" s="45">
        <f t="shared" si="11"/>
        <v>167</v>
      </c>
      <c r="S80" s="45">
        <f t="shared" si="11"/>
        <v>188</v>
      </c>
      <c r="T80" s="45">
        <f t="shared" si="11"/>
        <v>209</v>
      </c>
      <c r="U80" s="45">
        <f t="shared" si="11"/>
        <v>230</v>
      </c>
      <c r="V80" s="45">
        <f t="shared" si="11"/>
        <v>250</v>
      </c>
      <c r="W80" s="45">
        <f t="shared" si="11"/>
        <v>271</v>
      </c>
      <c r="X80" s="45">
        <f t="shared" si="11"/>
        <v>292</v>
      </c>
      <c r="Y80" s="45">
        <f t="shared" si="11"/>
        <v>313</v>
      </c>
      <c r="Z80" s="45">
        <f t="shared" si="11"/>
        <v>334</v>
      </c>
      <c r="AA80" s="45">
        <f t="shared" si="10"/>
        <v>355</v>
      </c>
      <c r="AB80" s="45">
        <f t="shared" si="10"/>
        <v>376</v>
      </c>
      <c r="AC80" s="45">
        <f t="shared" si="10"/>
        <v>397</v>
      </c>
      <c r="AD80" s="45">
        <f t="shared" si="10"/>
        <v>417</v>
      </c>
      <c r="AE80" s="45">
        <f t="shared" si="10"/>
        <v>438</v>
      </c>
      <c r="AF80" s="45">
        <f t="shared" si="10"/>
        <v>459</v>
      </c>
      <c r="AG80" s="45">
        <f t="shared" si="10"/>
        <v>480</v>
      </c>
      <c r="AH80" s="45">
        <f t="shared" si="10"/>
        <v>501</v>
      </c>
      <c r="AI80" s="45">
        <f t="shared" si="10"/>
        <v>522</v>
      </c>
      <c r="AJ80" s="45">
        <f t="shared" si="10"/>
        <v>543</v>
      </c>
      <c r="AK80" s="45">
        <f t="shared" si="10"/>
        <v>563</v>
      </c>
      <c r="AL80" s="45">
        <f t="shared" si="10"/>
        <v>584</v>
      </c>
      <c r="AM80" s="45">
        <f t="shared" si="10"/>
        <v>605</v>
      </c>
      <c r="AN80" s="45">
        <f t="shared" si="10"/>
        <v>626</v>
      </c>
    </row>
    <row r="81" spans="1:40" x14ac:dyDescent="0.25">
      <c r="A81" s="68" t="s">
        <v>124</v>
      </c>
      <c r="B81" s="180">
        <v>40748</v>
      </c>
      <c r="C81" s="68">
        <v>4</v>
      </c>
      <c r="D81" s="1">
        <v>24</v>
      </c>
      <c r="E81" s="1">
        <v>1894</v>
      </c>
      <c r="F81" s="1">
        <v>94</v>
      </c>
      <c r="G81" s="1">
        <v>2012</v>
      </c>
      <c r="H81" s="177">
        <v>1918</v>
      </c>
      <c r="I81" s="176">
        <v>503</v>
      </c>
      <c r="J81" s="178">
        <v>479.5</v>
      </c>
      <c r="K81" s="45">
        <f t="shared" si="11"/>
        <v>30</v>
      </c>
      <c r="L81" s="45">
        <f t="shared" si="11"/>
        <v>60</v>
      </c>
      <c r="M81" s="45">
        <f t="shared" si="11"/>
        <v>90</v>
      </c>
      <c r="N81" s="45">
        <f t="shared" si="11"/>
        <v>120</v>
      </c>
      <c r="O81" s="45">
        <f t="shared" si="11"/>
        <v>150</v>
      </c>
      <c r="P81" s="45">
        <f t="shared" si="11"/>
        <v>180</v>
      </c>
      <c r="Q81" s="45">
        <f t="shared" si="11"/>
        <v>210</v>
      </c>
      <c r="R81" s="45">
        <f t="shared" si="11"/>
        <v>240</v>
      </c>
      <c r="S81" s="45">
        <f t="shared" si="11"/>
        <v>270</v>
      </c>
      <c r="T81" s="45">
        <f t="shared" si="11"/>
        <v>300</v>
      </c>
      <c r="U81" s="45">
        <f t="shared" si="11"/>
        <v>330</v>
      </c>
      <c r="V81" s="45">
        <f t="shared" si="11"/>
        <v>360</v>
      </c>
      <c r="W81" s="45">
        <f t="shared" si="11"/>
        <v>390</v>
      </c>
      <c r="X81" s="45">
        <f t="shared" si="11"/>
        <v>420</v>
      </c>
      <c r="Y81" s="45">
        <f t="shared" si="11"/>
        <v>450</v>
      </c>
      <c r="Z81" s="45">
        <f t="shared" si="11"/>
        <v>480</v>
      </c>
      <c r="AA81" s="45">
        <f t="shared" si="10"/>
        <v>509</v>
      </c>
      <c r="AB81" s="45">
        <f t="shared" si="10"/>
        <v>539</v>
      </c>
      <c r="AC81" s="45">
        <f t="shared" si="10"/>
        <v>569</v>
      </c>
      <c r="AD81" s="45">
        <f t="shared" si="10"/>
        <v>599</v>
      </c>
      <c r="AE81" s="45">
        <f t="shared" si="10"/>
        <v>629</v>
      </c>
      <c r="AF81" s="45">
        <f t="shared" si="10"/>
        <v>659</v>
      </c>
      <c r="AG81" s="45">
        <f t="shared" si="10"/>
        <v>689</v>
      </c>
      <c r="AH81" s="45">
        <f t="shared" si="10"/>
        <v>719</v>
      </c>
      <c r="AI81" s="45">
        <f t="shared" si="10"/>
        <v>749</v>
      </c>
      <c r="AJ81" s="45">
        <f t="shared" si="10"/>
        <v>779</v>
      </c>
      <c r="AK81" s="45">
        <f t="shared" si="10"/>
        <v>809</v>
      </c>
      <c r="AL81" s="45">
        <f t="shared" si="10"/>
        <v>839</v>
      </c>
      <c r="AM81" s="45">
        <f t="shared" si="10"/>
        <v>869</v>
      </c>
      <c r="AN81" s="45">
        <f t="shared" si="10"/>
        <v>899</v>
      </c>
    </row>
    <row r="82" spans="1:40" x14ac:dyDescent="0.25">
      <c r="A82" s="68" t="s">
        <v>124</v>
      </c>
      <c r="B82" s="180">
        <v>40950</v>
      </c>
      <c r="C82" s="68">
        <v>6</v>
      </c>
      <c r="D82" s="1">
        <v>1728</v>
      </c>
      <c r="E82" s="1">
        <v>492</v>
      </c>
      <c r="F82" s="1">
        <v>70</v>
      </c>
      <c r="G82" s="1">
        <v>2290</v>
      </c>
      <c r="H82" s="177">
        <v>2220</v>
      </c>
      <c r="I82" s="176">
        <v>381.66669999999999</v>
      </c>
      <c r="J82" s="178">
        <v>370</v>
      </c>
      <c r="K82" s="45">
        <f t="shared" si="11"/>
        <v>23</v>
      </c>
      <c r="L82" s="45">
        <f t="shared" si="11"/>
        <v>46</v>
      </c>
      <c r="M82" s="45">
        <f t="shared" si="11"/>
        <v>69</v>
      </c>
      <c r="N82" s="45">
        <f t="shared" si="11"/>
        <v>93</v>
      </c>
      <c r="O82" s="45">
        <f t="shared" si="11"/>
        <v>116</v>
      </c>
      <c r="P82" s="45">
        <f t="shared" si="11"/>
        <v>139</v>
      </c>
      <c r="Q82" s="45">
        <f t="shared" si="11"/>
        <v>162</v>
      </c>
      <c r="R82" s="45">
        <f t="shared" si="11"/>
        <v>185</v>
      </c>
      <c r="S82" s="45">
        <f t="shared" si="11"/>
        <v>208</v>
      </c>
      <c r="T82" s="45">
        <f t="shared" si="11"/>
        <v>231</v>
      </c>
      <c r="U82" s="45">
        <f t="shared" si="11"/>
        <v>254</v>
      </c>
      <c r="V82" s="45">
        <f t="shared" si="11"/>
        <v>278</v>
      </c>
      <c r="W82" s="45">
        <f t="shared" si="11"/>
        <v>301</v>
      </c>
      <c r="X82" s="45">
        <f t="shared" si="11"/>
        <v>324</v>
      </c>
      <c r="Y82" s="45">
        <f t="shared" si="11"/>
        <v>347</v>
      </c>
      <c r="Z82" s="45">
        <f t="shared" si="11"/>
        <v>370</v>
      </c>
      <c r="AA82" s="45">
        <f t="shared" si="10"/>
        <v>393</v>
      </c>
      <c r="AB82" s="45">
        <f t="shared" si="10"/>
        <v>416</v>
      </c>
      <c r="AC82" s="45">
        <f t="shared" si="10"/>
        <v>439</v>
      </c>
      <c r="AD82" s="45">
        <f t="shared" si="10"/>
        <v>463</v>
      </c>
      <c r="AE82" s="45">
        <f t="shared" si="10"/>
        <v>486</v>
      </c>
      <c r="AF82" s="45">
        <f t="shared" si="10"/>
        <v>509</v>
      </c>
      <c r="AG82" s="45">
        <f t="shared" si="10"/>
        <v>532</v>
      </c>
      <c r="AH82" s="45">
        <f t="shared" si="10"/>
        <v>555</v>
      </c>
      <c r="AI82" s="45">
        <f t="shared" si="10"/>
        <v>578</v>
      </c>
      <c r="AJ82" s="45">
        <f t="shared" si="10"/>
        <v>601</v>
      </c>
      <c r="AK82" s="45">
        <f t="shared" si="10"/>
        <v>624</v>
      </c>
      <c r="AL82" s="45">
        <f t="shared" si="10"/>
        <v>648</v>
      </c>
      <c r="AM82" s="45">
        <f t="shared" si="10"/>
        <v>671</v>
      </c>
      <c r="AN82" s="45">
        <f t="shared" si="10"/>
        <v>694</v>
      </c>
    </row>
    <row r="83" spans="1:40" x14ac:dyDescent="0.25">
      <c r="A83" s="68" t="s">
        <v>124</v>
      </c>
      <c r="B83" s="180">
        <v>44221</v>
      </c>
      <c r="C83" s="68">
        <v>2</v>
      </c>
      <c r="D83" s="1">
        <v>288</v>
      </c>
      <c r="E83" s="1">
        <v>-169</v>
      </c>
      <c r="F83" s="1">
        <v>3</v>
      </c>
      <c r="G83" s="1">
        <v>122</v>
      </c>
      <c r="H83" s="177">
        <v>119</v>
      </c>
      <c r="I83" s="176">
        <v>61</v>
      </c>
      <c r="J83" s="178">
        <v>59.5</v>
      </c>
      <c r="K83" s="45">
        <f t="shared" si="11"/>
        <v>4</v>
      </c>
      <c r="L83" s="45">
        <f t="shared" si="11"/>
        <v>7</v>
      </c>
      <c r="M83" s="45">
        <f t="shared" si="11"/>
        <v>11</v>
      </c>
      <c r="N83" s="45">
        <f t="shared" si="11"/>
        <v>15</v>
      </c>
      <c r="O83" s="45">
        <f t="shared" si="11"/>
        <v>19</v>
      </c>
      <c r="P83" s="45">
        <f t="shared" si="11"/>
        <v>22</v>
      </c>
      <c r="Q83" s="45">
        <f t="shared" si="11"/>
        <v>26</v>
      </c>
      <c r="R83" s="45">
        <f t="shared" si="11"/>
        <v>30</v>
      </c>
      <c r="S83" s="45">
        <f t="shared" si="11"/>
        <v>33</v>
      </c>
      <c r="T83" s="45">
        <f t="shared" si="11"/>
        <v>37</v>
      </c>
      <c r="U83" s="45">
        <f t="shared" si="11"/>
        <v>41</v>
      </c>
      <c r="V83" s="45">
        <f t="shared" si="11"/>
        <v>45</v>
      </c>
      <c r="W83" s="45">
        <f t="shared" si="11"/>
        <v>48</v>
      </c>
      <c r="X83" s="45">
        <f t="shared" si="11"/>
        <v>52</v>
      </c>
      <c r="Y83" s="45">
        <f t="shared" si="11"/>
        <v>56</v>
      </c>
      <c r="Z83" s="45">
        <f t="shared" si="11"/>
        <v>60</v>
      </c>
      <c r="AA83" s="45">
        <f t="shared" si="10"/>
        <v>63</v>
      </c>
      <c r="AB83" s="45">
        <f t="shared" si="10"/>
        <v>67</v>
      </c>
      <c r="AC83" s="45">
        <f t="shared" si="10"/>
        <v>71</v>
      </c>
      <c r="AD83" s="45">
        <f t="shared" si="10"/>
        <v>74</v>
      </c>
      <c r="AE83" s="45">
        <f t="shared" si="10"/>
        <v>78</v>
      </c>
      <c r="AF83" s="45">
        <f t="shared" si="10"/>
        <v>82</v>
      </c>
      <c r="AG83" s="45">
        <f t="shared" si="10"/>
        <v>86</v>
      </c>
      <c r="AH83" s="45">
        <f t="shared" si="10"/>
        <v>89</v>
      </c>
      <c r="AI83" s="45">
        <f t="shared" si="10"/>
        <v>93</v>
      </c>
      <c r="AJ83" s="45">
        <f t="shared" si="10"/>
        <v>97</v>
      </c>
      <c r="AK83" s="45">
        <f t="shared" si="10"/>
        <v>100</v>
      </c>
      <c r="AL83" s="45">
        <f t="shared" si="10"/>
        <v>104</v>
      </c>
      <c r="AM83" s="45">
        <f t="shared" si="10"/>
        <v>108</v>
      </c>
      <c r="AN83" s="45">
        <f t="shared" si="10"/>
        <v>112</v>
      </c>
    </row>
    <row r="84" spans="1:40" x14ac:dyDescent="0.25">
      <c r="A84" s="68" t="s">
        <v>124</v>
      </c>
      <c r="B84" s="180">
        <v>50634</v>
      </c>
      <c r="C84" s="68">
        <v>17</v>
      </c>
      <c r="D84" s="1">
        <v>4368</v>
      </c>
      <c r="E84" s="1">
        <v>-238</v>
      </c>
      <c r="F84" s="1">
        <v>46</v>
      </c>
      <c r="G84" s="1">
        <v>4176</v>
      </c>
      <c r="H84" s="177">
        <v>4130</v>
      </c>
      <c r="I84" s="176">
        <v>245.64709999999999</v>
      </c>
      <c r="J84" s="178">
        <v>242.9</v>
      </c>
      <c r="K84" s="45">
        <f t="shared" si="11"/>
        <v>15</v>
      </c>
      <c r="L84" s="45">
        <f t="shared" si="11"/>
        <v>30</v>
      </c>
      <c r="M84" s="45">
        <f t="shared" si="11"/>
        <v>46</v>
      </c>
      <c r="N84" s="45">
        <f t="shared" si="11"/>
        <v>61</v>
      </c>
      <c r="O84" s="45">
        <f t="shared" si="11"/>
        <v>76</v>
      </c>
      <c r="P84" s="45">
        <f t="shared" si="11"/>
        <v>91</v>
      </c>
      <c r="Q84" s="45">
        <f t="shared" si="11"/>
        <v>106</v>
      </c>
      <c r="R84" s="45">
        <f t="shared" si="11"/>
        <v>121</v>
      </c>
      <c r="S84" s="45">
        <f t="shared" si="11"/>
        <v>137</v>
      </c>
      <c r="T84" s="45">
        <f t="shared" si="11"/>
        <v>152</v>
      </c>
      <c r="U84" s="45">
        <f t="shared" si="11"/>
        <v>167</v>
      </c>
      <c r="V84" s="45">
        <f t="shared" si="11"/>
        <v>182</v>
      </c>
      <c r="W84" s="45">
        <f t="shared" si="11"/>
        <v>197</v>
      </c>
      <c r="X84" s="45">
        <f t="shared" si="11"/>
        <v>213</v>
      </c>
      <c r="Y84" s="45">
        <f t="shared" si="11"/>
        <v>228</v>
      </c>
      <c r="Z84" s="45">
        <f t="shared" si="11"/>
        <v>243</v>
      </c>
      <c r="AA84" s="45">
        <f t="shared" si="10"/>
        <v>258</v>
      </c>
      <c r="AB84" s="45">
        <f t="shared" si="10"/>
        <v>273</v>
      </c>
      <c r="AC84" s="45">
        <f t="shared" si="10"/>
        <v>288</v>
      </c>
      <c r="AD84" s="45">
        <f t="shared" si="10"/>
        <v>304</v>
      </c>
      <c r="AE84" s="45">
        <f t="shared" si="10"/>
        <v>319</v>
      </c>
      <c r="AF84" s="45">
        <f t="shared" si="10"/>
        <v>334</v>
      </c>
      <c r="AG84" s="45">
        <f t="shared" si="10"/>
        <v>349</v>
      </c>
      <c r="AH84" s="45">
        <f t="shared" si="10"/>
        <v>364</v>
      </c>
      <c r="AI84" s="45">
        <f t="shared" si="10"/>
        <v>380</v>
      </c>
      <c r="AJ84" s="45">
        <f t="shared" si="10"/>
        <v>395</v>
      </c>
      <c r="AK84" s="45">
        <f t="shared" si="10"/>
        <v>410</v>
      </c>
      <c r="AL84" s="45">
        <f t="shared" si="10"/>
        <v>425</v>
      </c>
      <c r="AM84" s="45">
        <f t="shared" si="10"/>
        <v>440</v>
      </c>
      <c r="AN84" s="45">
        <f t="shared" si="10"/>
        <v>455</v>
      </c>
    </row>
    <row r="85" spans="1:40" x14ac:dyDescent="0.25">
      <c r="A85" s="68" t="s">
        <v>124</v>
      </c>
      <c r="B85" s="180">
        <v>50636</v>
      </c>
      <c r="C85" s="68">
        <v>21</v>
      </c>
      <c r="D85" s="1">
        <v>4404</v>
      </c>
      <c r="E85" s="1">
        <v>2502</v>
      </c>
      <c r="F85" s="1">
        <v>47</v>
      </c>
      <c r="G85" s="1">
        <v>6953</v>
      </c>
      <c r="H85" s="177">
        <v>6906</v>
      </c>
      <c r="I85" s="176">
        <v>331.09519999999998</v>
      </c>
      <c r="J85" s="178">
        <v>328.9</v>
      </c>
      <c r="K85" s="45">
        <f t="shared" si="11"/>
        <v>21</v>
      </c>
      <c r="L85" s="45">
        <f t="shared" si="11"/>
        <v>41</v>
      </c>
      <c r="M85" s="45">
        <f t="shared" si="11"/>
        <v>62</v>
      </c>
      <c r="N85" s="45">
        <f t="shared" si="11"/>
        <v>82</v>
      </c>
      <c r="O85" s="45">
        <f t="shared" si="11"/>
        <v>103</v>
      </c>
      <c r="P85" s="45">
        <f t="shared" si="11"/>
        <v>123</v>
      </c>
      <c r="Q85" s="45">
        <f t="shared" si="11"/>
        <v>144</v>
      </c>
      <c r="R85" s="45">
        <f t="shared" si="11"/>
        <v>164</v>
      </c>
      <c r="S85" s="45">
        <f t="shared" si="11"/>
        <v>185</v>
      </c>
      <c r="T85" s="45">
        <f t="shared" si="11"/>
        <v>206</v>
      </c>
      <c r="U85" s="45">
        <f t="shared" si="11"/>
        <v>226</v>
      </c>
      <c r="V85" s="45">
        <f t="shared" si="11"/>
        <v>247</v>
      </c>
      <c r="W85" s="45">
        <f t="shared" si="11"/>
        <v>267</v>
      </c>
      <c r="X85" s="45">
        <f t="shared" si="11"/>
        <v>288</v>
      </c>
      <c r="Y85" s="45">
        <f t="shared" si="11"/>
        <v>308</v>
      </c>
      <c r="Z85" s="45">
        <f t="shared" si="11"/>
        <v>329</v>
      </c>
      <c r="AA85" s="45">
        <f t="shared" si="10"/>
        <v>349</v>
      </c>
      <c r="AB85" s="45">
        <f t="shared" si="10"/>
        <v>370</v>
      </c>
      <c r="AC85" s="45">
        <f t="shared" si="10"/>
        <v>391</v>
      </c>
      <c r="AD85" s="45">
        <f t="shared" si="10"/>
        <v>411</v>
      </c>
      <c r="AE85" s="45">
        <f t="shared" si="10"/>
        <v>432</v>
      </c>
      <c r="AF85" s="45">
        <f t="shared" si="10"/>
        <v>452</v>
      </c>
      <c r="AG85" s="45">
        <f t="shared" si="10"/>
        <v>473</v>
      </c>
      <c r="AH85" s="45">
        <f t="shared" si="10"/>
        <v>493</v>
      </c>
      <c r="AI85" s="45">
        <f t="shared" si="10"/>
        <v>514</v>
      </c>
      <c r="AJ85" s="45">
        <f t="shared" si="10"/>
        <v>534</v>
      </c>
      <c r="AK85" s="45">
        <f t="shared" si="10"/>
        <v>555</v>
      </c>
      <c r="AL85" s="45">
        <f t="shared" si="10"/>
        <v>576</v>
      </c>
      <c r="AM85" s="45">
        <f t="shared" si="10"/>
        <v>596</v>
      </c>
      <c r="AN85" s="45">
        <f t="shared" si="10"/>
        <v>617</v>
      </c>
    </row>
    <row r="86" spans="1:40" x14ac:dyDescent="0.25">
      <c r="A86" s="68" t="s">
        <v>124</v>
      </c>
      <c r="B86" s="180">
        <v>50720</v>
      </c>
      <c r="C86" s="68">
        <v>13</v>
      </c>
      <c r="D86" s="1">
        <v>2580</v>
      </c>
      <c r="E86" s="1">
        <v>1759</v>
      </c>
      <c r="F86" s="1">
        <v>104</v>
      </c>
      <c r="G86" s="1">
        <v>4443</v>
      </c>
      <c r="H86" s="177">
        <v>4339</v>
      </c>
      <c r="I86" s="176">
        <v>341.76920000000001</v>
      </c>
      <c r="J86" s="178">
        <v>333.8</v>
      </c>
      <c r="K86" s="45">
        <f t="shared" si="11"/>
        <v>21</v>
      </c>
      <c r="L86" s="45">
        <f t="shared" si="11"/>
        <v>42</v>
      </c>
      <c r="M86" s="45">
        <f t="shared" si="11"/>
        <v>63</v>
      </c>
      <c r="N86" s="45">
        <f t="shared" si="11"/>
        <v>83</v>
      </c>
      <c r="O86" s="45">
        <f t="shared" si="11"/>
        <v>104</v>
      </c>
      <c r="P86" s="45">
        <f t="shared" si="11"/>
        <v>125</v>
      </c>
      <c r="Q86" s="45">
        <f t="shared" si="11"/>
        <v>146</v>
      </c>
      <c r="R86" s="45">
        <f t="shared" si="11"/>
        <v>167</v>
      </c>
      <c r="S86" s="45">
        <f t="shared" si="11"/>
        <v>188</v>
      </c>
      <c r="T86" s="45">
        <f t="shared" si="11"/>
        <v>209</v>
      </c>
      <c r="U86" s="45">
        <f t="shared" si="11"/>
        <v>229</v>
      </c>
      <c r="V86" s="45">
        <f t="shared" si="11"/>
        <v>250</v>
      </c>
      <c r="W86" s="45">
        <f t="shared" si="11"/>
        <v>271</v>
      </c>
      <c r="X86" s="45">
        <f t="shared" si="11"/>
        <v>292</v>
      </c>
      <c r="Y86" s="45">
        <f t="shared" si="11"/>
        <v>313</v>
      </c>
      <c r="Z86" s="45">
        <f t="shared" ref="Z86:AN101" si="12">IF($G86&gt;0,ROUND($J86*Z$3/12*0.75,0),0)</f>
        <v>334</v>
      </c>
      <c r="AA86" s="45">
        <f t="shared" si="12"/>
        <v>355</v>
      </c>
      <c r="AB86" s="45">
        <f t="shared" si="12"/>
        <v>376</v>
      </c>
      <c r="AC86" s="45">
        <f t="shared" si="12"/>
        <v>396</v>
      </c>
      <c r="AD86" s="45">
        <f t="shared" si="12"/>
        <v>417</v>
      </c>
      <c r="AE86" s="45">
        <f t="shared" si="12"/>
        <v>438</v>
      </c>
      <c r="AF86" s="45">
        <f t="shared" si="12"/>
        <v>459</v>
      </c>
      <c r="AG86" s="45">
        <f t="shared" si="12"/>
        <v>480</v>
      </c>
      <c r="AH86" s="45">
        <f t="shared" si="12"/>
        <v>501</v>
      </c>
      <c r="AI86" s="45">
        <f t="shared" si="12"/>
        <v>522</v>
      </c>
      <c r="AJ86" s="45">
        <f t="shared" si="12"/>
        <v>542</v>
      </c>
      <c r="AK86" s="45">
        <f t="shared" si="12"/>
        <v>563</v>
      </c>
      <c r="AL86" s="45">
        <f t="shared" si="12"/>
        <v>584</v>
      </c>
      <c r="AM86" s="45">
        <f t="shared" si="12"/>
        <v>605</v>
      </c>
      <c r="AN86" s="45">
        <f t="shared" si="12"/>
        <v>626</v>
      </c>
    </row>
    <row r="87" spans="1:40" x14ac:dyDescent="0.25">
      <c r="A87" s="68" t="s">
        <v>124</v>
      </c>
      <c r="B87" s="180">
        <v>50721</v>
      </c>
      <c r="C87" s="68">
        <v>3</v>
      </c>
      <c r="D87" s="1">
        <v>924</v>
      </c>
      <c r="E87" s="1">
        <v>411</v>
      </c>
      <c r="F87" s="1">
        <v>7</v>
      </c>
      <c r="G87" s="1">
        <v>1342</v>
      </c>
      <c r="H87" s="177">
        <v>1335</v>
      </c>
      <c r="I87" s="176">
        <v>447.33330000000001</v>
      </c>
      <c r="J87" s="178">
        <v>445</v>
      </c>
      <c r="K87" s="45">
        <f t="shared" ref="K87:Z102" si="13">IF($G87&gt;0,ROUND($J87*K$3/12*0.75,0),0)</f>
        <v>28</v>
      </c>
      <c r="L87" s="45">
        <f t="shared" si="13"/>
        <v>56</v>
      </c>
      <c r="M87" s="45">
        <f t="shared" si="13"/>
        <v>83</v>
      </c>
      <c r="N87" s="45">
        <f t="shared" si="13"/>
        <v>111</v>
      </c>
      <c r="O87" s="45">
        <f t="shared" si="13"/>
        <v>139</v>
      </c>
      <c r="P87" s="45">
        <f t="shared" si="13"/>
        <v>167</v>
      </c>
      <c r="Q87" s="45">
        <f t="shared" si="13"/>
        <v>195</v>
      </c>
      <c r="R87" s="45">
        <f t="shared" si="13"/>
        <v>223</v>
      </c>
      <c r="S87" s="45">
        <f t="shared" si="13"/>
        <v>250</v>
      </c>
      <c r="T87" s="45">
        <f t="shared" si="13"/>
        <v>278</v>
      </c>
      <c r="U87" s="45">
        <f t="shared" si="13"/>
        <v>306</v>
      </c>
      <c r="V87" s="45">
        <f t="shared" si="13"/>
        <v>334</v>
      </c>
      <c r="W87" s="45">
        <f t="shared" si="13"/>
        <v>362</v>
      </c>
      <c r="X87" s="45">
        <f t="shared" si="13"/>
        <v>389</v>
      </c>
      <c r="Y87" s="45">
        <f t="shared" si="13"/>
        <v>417</v>
      </c>
      <c r="Z87" s="45">
        <f t="shared" si="13"/>
        <v>445</v>
      </c>
      <c r="AA87" s="45">
        <f t="shared" si="12"/>
        <v>473</v>
      </c>
      <c r="AB87" s="45">
        <f t="shared" si="12"/>
        <v>501</v>
      </c>
      <c r="AC87" s="45">
        <f t="shared" si="12"/>
        <v>528</v>
      </c>
      <c r="AD87" s="45">
        <f t="shared" si="12"/>
        <v>556</v>
      </c>
      <c r="AE87" s="45">
        <f t="shared" si="12"/>
        <v>584</v>
      </c>
      <c r="AF87" s="45">
        <f t="shared" si="12"/>
        <v>612</v>
      </c>
      <c r="AG87" s="45">
        <f t="shared" si="12"/>
        <v>640</v>
      </c>
      <c r="AH87" s="45">
        <f t="shared" si="12"/>
        <v>668</v>
      </c>
      <c r="AI87" s="45">
        <f t="shared" si="12"/>
        <v>695</v>
      </c>
      <c r="AJ87" s="45">
        <f t="shared" si="12"/>
        <v>723</v>
      </c>
      <c r="AK87" s="45">
        <f t="shared" si="12"/>
        <v>751</v>
      </c>
      <c r="AL87" s="45">
        <f t="shared" si="12"/>
        <v>779</v>
      </c>
      <c r="AM87" s="45">
        <f t="shared" si="12"/>
        <v>807</v>
      </c>
      <c r="AN87" s="45">
        <f t="shared" si="12"/>
        <v>834</v>
      </c>
    </row>
    <row r="88" spans="1:40" x14ac:dyDescent="0.25">
      <c r="A88" s="68" t="s">
        <v>124</v>
      </c>
      <c r="B88" s="180">
        <v>50722</v>
      </c>
      <c r="C88" s="68">
        <v>10</v>
      </c>
      <c r="D88" s="1">
        <v>2760</v>
      </c>
      <c r="E88" s="1">
        <v>670</v>
      </c>
      <c r="F88" s="1">
        <v>15</v>
      </c>
      <c r="G88" s="1">
        <v>3445</v>
      </c>
      <c r="H88" s="177">
        <v>3430</v>
      </c>
      <c r="I88" s="176">
        <v>344.5</v>
      </c>
      <c r="J88" s="178">
        <v>343</v>
      </c>
      <c r="K88" s="45">
        <f t="shared" si="13"/>
        <v>21</v>
      </c>
      <c r="L88" s="45">
        <f t="shared" si="13"/>
        <v>43</v>
      </c>
      <c r="M88" s="45">
        <f t="shared" si="13"/>
        <v>64</v>
      </c>
      <c r="N88" s="45">
        <f t="shared" si="13"/>
        <v>86</v>
      </c>
      <c r="O88" s="45">
        <f t="shared" si="13"/>
        <v>107</v>
      </c>
      <c r="P88" s="45">
        <f t="shared" si="13"/>
        <v>129</v>
      </c>
      <c r="Q88" s="45">
        <f t="shared" si="13"/>
        <v>150</v>
      </c>
      <c r="R88" s="45">
        <f t="shared" si="13"/>
        <v>172</v>
      </c>
      <c r="S88" s="45">
        <f t="shared" si="13"/>
        <v>193</v>
      </c>
      <c r="T88" s="45">
        <f t="shared" si="13"/>
        <v>214</v>
      </c>
      <c r="U88" s="45">
        <f t="shared" si="13"/>
        <v>236</v>
      </c>
      <c r="V88" s="45">
        <f t="shared" si="13"/>
        <v>257</v>
      </c>
      <c r="W88" s="45">
        <f t="shared" si="13"/>
        <v>279</v>
      </c>
      <c r="X88" s="45">
        <f t="shared" si="13"/>
        <v>300</v>
      </c>
      <c r="Y88" s="45">
        <f t="shared" si="13"/>
        <v>322</v>
      </c>
      <c r="Z88" s="45">
        <f t="shared" si="13"/>
        <v>343</v>
      </c>
      <c r="AA88" s="45">
        <f t="shared" si="12"/>
        <v>364</v>
      </c>
      <c r="AB88" s="45">
        <f t="shared" si="12"/>
        <v>386</v>
      </c>
      <c r="AC88" s="45">
        <f t="shared" si="12"/>
        <v>407</v>
      </c>
      <c r="AD88" s="45">
        <f t="shared" si="12"/>
        <v>429</v>
      </c>
      <c r="AE88" s="45">
        <f t="shared" si="12"/>
        <v>450</v>
      </c>
      <c r="AF88" s="45">
        <f t="shared" si="12"/>
        <v>472</v>
      </c>
      <c r="AG88" s="45">
        <f t="shared" si="12"/>
        <v>493</v>
      </c>
      <c r="AH88" s="45">
        <f t="shared" si="12"/>
        <v>515</v>
      </c>
      <c r="AI88" s="45">
        <f t="shared" si="12"/>
        <v>536</v>
      </c>
      <c r="AJ88" s="45">
        <f t="shared" si="12"/>
        <v>557</v>
      </c>
      <c r="AK88" s="45">
        <f t="shared" si="12"/>
        <v>579</v>
      </c>
      <c r="AL88" s="45">
        <f t="shared" si="12"/>
        <v>600</v>
      </c>
      <c r="AM88" s="45">
        <f t="shared" si="12"/>
        <v>622</v>
      </c>
      <c r="AN88" s="45">
        <f t="shared" si="12"/>
        <v>643</v>
      </c>
    </row>
    <row r="89" spans="1:40" x14ac:dyDescent="0.25">
      <c r="A89" s="68" t="s">
        <v>124</v>
      </c>
      <c r="B89" s="180">
        <v>50724</v>
      </c>
      <c r="C89" s="68">
        <v>12</v>
      </c>
      <c r="D89" s="1">
        <v>2688</v>
      </c>
      <c r="E89" s="1">
        <v>950</v>
      </c>
      <c r="F89" s="1">
        <v>80</v>
      </c>
      <c r="G89" s="1">
        <v>3718</v>
      </c>
      <c r="H89" s="177">
        <v>3638</v>
      </c>
      <c r="I89" s="176">
        <v>309.83330000000001</v>
      </c>
      <c r="J89" s="178">
        <v>303.2</v>
      </c>
      <c r="K89" s="45">
        <f t="shared" si="13"/>
        <v>19</v>
      </c>
      <c r="L89" s="45">
        <f t="shared" si="13"/>
        <v>38</v>
      </c>
      <c r="M89" s="45">
        <f t="shared" si="13"/>
        <v>57</v>
      </c>
      <c r="N89" s="45">
        <f t="shared" si="13"/>
        <v>76</v>
      </c>
      <c r="O89" s="45">
        <f t="shared" si="13"/>
        <v>95</v>
      </c>
      <c r="P89" s="45">
        <f t="shared" si="13"/>
        <v>114</v>
      </c>
      <c r="Q89" s="45">
        <f t="shared" si="13"/>
        <v>133</v>
      </c>
      <c r="R89" s="45">
        <f t="shared" si="13"/>
        <v>152</v>
      </c>
      <c r="S89" s="45">
        <f t="shared" si="13"/>
        <v>171</v>
      </c>
      <c r="T89" s="45">
        <f t="shared" si="13"/>
        <v>190</v>
      </c>
      <c r="U89" s="45">
        <f t="shared" si="13"/>
        <v>208</v>
      </c>
      <c r="V89" s="45">
        <f t="shared" si="13"/>
        <v>227</v>
      </c>
      <c r="W89" s="45">
        <f t="shared" si="13"/>
        <v>246</v>
      </c>
      <c r="X89" s="45">
        <f t="shared" si="13"/>
        <v>265</v>
      </c>
      <c r="Y89" s="45">
        <f t="shared" si="13"/>
        <v>284</v>
      </c>
      <c r="Z89" s="45">
        <f t="shared" si="13"/>
        <v>303</v>
      </c>
      <c r="AA89" s="45">
        <f t="shared" si="12"/>
        <v>322</v>
      </c>
      <c r="AB89" s="45">
        <f t="shared" si="12"/>
        <v>341</v>
      </c>
      <c r="AC89" s="45">
        <f t="shared" si="12"/>
        <v>360</v>
      </c>
      <c r="AD89" s="45">
        <f t="shared" si="12"/>
        <v>379</v>
      </c>
      <c r="AE89" s="45">
        <f t="shared" si="12"/>
        <v>398</v>
      </c>
      <c r="AF89" s="45">
        <f t="shared" si="12"/>
        <v>417</v>
      </c>
      <c r="AG89" s="45">
        <f t="shared" si="12"/>
        <v>436</v>
      </c>
      <c r="AH89" s="45">
        <f t="shared" si="12"/>
        <v>455</v>
      </c>
      <c r="AI89" s="45">
        <f t="shared" si="12"/>
        <v>474</v>
      </c>
      <c r="AJ89" s="45">
        <f t="shared" si="12"/>
        <v>493</v>
      </c>
      <c r="AK89" s="45">
        <f t="shared" si="12"/>
        <v>512</v>
      </c>
      <c r="AL89" s="45">
        <f t="shared" si="12"/>
        <v>531</v>
      </c>
      <c r="AM89" s="45">
        <f t="shared" si="12"/>
        <v>550</v>
      </c>
      <c r="AN89" s="45">
        <f t="shared" si="12"/>
        <v>569</v>
      </c>
    </row>
    <row r="90" spans="1:40" x14ac:dyDescent="0.25">
      <c r="A90" s="68" t="s">
        <v>124</v>
      </c>
      <c r="B90" s="180">
        <v>90503</v>
      </c>
      <c r="C90" s="68">
        <v>0</v>
      </c>
      <c r="D90" s="1">
        <v>0</v>
      </c>
      <c r="E90" s="1">
        <v>0</v>
      </c>
      <c r="F90" s="1">
        <v>0</v>
      </c>
      <c r="G90" s="1">
        <v>0</v>
      </c>
      <c r="H90" s="177">
        <v>0</v>
      </c>
      <c r="I90" s="176">
        <v>0</v>
      </c>
      <c r="J90" s="178" t="e">
        <v>#DIV/0!</v>
      </c>
      <c r="K90" s="45">
        <f t="shared" si="13"/>
        <v>0</v>
      </c>
      <c r="L90" s="45">
        <f t="shared" si="13"/>
        <v>0</v>
      </c>
      <c r="M90" s="45">
        <f t="shared" si="13"/>
        <v>0</v>
      </c>
      <c r="N90" s="45">
        <f t="shared" si="13"/>
        <v>0</v>
      </c>
      <c r="O90" s="45">
        <f t="shared" si="13"/>
        <v>0</v>
      </c>
      <c r="P90" s="45">
        <f t="shared" si="13"/>
        <v>0</v>
      </c>
      <c r="Q90" s="45">
        <f t="shared" si="13"/>
        <v>0</v>
      </c>
      <c r="R90" s="45">
        <f t="shared" si="13"/>
        <v>0</v>
      </c>
      <c r="S90" s="45">
        <f t="shared" si="13"/>
        <v>0</v>
      </c>
      <c r="T90" s="45">
        <f t="shared" si="13"/>
        <v>0</v>
      </c>
      <c r="U90" s="45">
        <f t="shared" si="13"/>
        <v>0</v>
      </c>
      <c r="V90" s="45">
        <f t="shared" si="13"/>
        <v>0</v>
      </c>
      <c r="W90" s="45">
        <f t="shared" si="13"/>
        <v>0</v>
      </c>
      <c r="X90" s="45">
        <f t="shared" si="13"/>
        <v>0</v>
      </c>
      <c r="Y90" s="45">
        <f t="shared" si="13"/>
        <v>0</v>
      </c>
      <c r="Z90" s="45">
        <f t="shared" si="13"/>
        <v>0</v>
      </c>
      <c r="AA90" s="45">
        <f t="shared" si="12"/>
        <v>0</v>
      </c>
      <c r="AB90" s="45">
        <f t="shared" si="12"/>
        <v>0</v>
      </c>
      <c r="AC90" s="45">
        <f t="shared" si="12"/>
        <v>0</v>
      </c>
      <c r="AD90" s="45">
        <f t="shared" si="12"/>
        <v>0</v>
      </c>
      <c r="AE90" s="45">
        <f t="shared" si="12"/>
        <v>0</v>
      </c>
      <c r="AF90" s="45">
        <f t="shared" si="12"/>
        <v>0</v>
      </c>
      <c r="AG90" s="45">
        <f t="shared" si="12"/>
        <v>0</v>
      </c>
      <c r="AH90" s="45">
        <f t="shared" si="12"/>
        <v>0</v>
      </c>
      <c r="AI90" s="45">
        <f t="shared" si="12"/>
        <v>0</v>
      </c>
      <c r="AJ90" s="45">
        <f t="shared" si="12"/>
        <v>0</v>
      </c>
      <c r="AK90" s="45">
        <f t="shared" si="12"/>
        <v>0</v>
      </c>
      <c r="AL90" s="45">
        <f t="shared" si="12"/>
        <v>0</v>
      </c>
      <c r="AM90" s="45">
        <f t="shared" si="12"/>
        <v>0</v>
      </c>
      <c r="AN90" s="45">
        <f t="shared" si="12"/>
        <v>0</v>
      </c>
    </row>
    <row r="91" spans="1:40" x14ac:dyDescent="0.25">
      <c r="A91" s="68" t="s">
        <v>122</v>
      </c>
      <c r="B91" s="180">
        <v>72241</v>
      </c>
      <c r="C91" s="68">
        <v>8</v>
      </c>
      <c r="D91" s="1">
        <v>1668</v>
      </c>
      <c r="E91" s="1">
        <v>600</v>
      </c>
      <c r="F91" s="1">
        <v>10</v>
      </c>
      <c r="G91" s="1">
        <v>2278</v>
      </c>
      <c r="H91" s="177">
        <v>2268</v>
      </c>
      <c r="I91" s="176">
        <v>284.75</v>
      </c>
      <c r="J91" s="178">
        <v>283.5</v>
      </c>
      <c r="K91" s="45">
        <f t="shared" si="13"/>
        <v>18</v>
      </c>
      <c r="L91" s="45">
        <f t="shared" si="13"/>
        <v>35</v>
      </c>
      <c r="M91" s="45">
        <f t="shared" si="13"/>
        <v>53</v>
      </c>
      <c r="N91" s="45">
        <f t="shared" si="13"/>
        <v>71</v>
      </c>
      <c r="O91" s="45">
        <f t="shared" si="13"/>
        <v>89</v>
      </c>
      <c r="P91" s="45">
        <f t="shared" si="13"/>
        <v>106</v>
      </c>
      <c r="Q91" s="45">
        <f t="shared" si="13"/>
        <v>124</v>
      </c>
      <c r="R91" s="45">
        <f t="shared" si="13"/>
        <v>142</v>
      </c>
      <c r="S91" s="45">
        <f t="shared" si="13"/>
        <v>159</v>
      </c>
      <c r="T91" s="45">
        <f t="shared" si="13"/>
        <v>177</v>
      </c>
      <c r="U91" s="45">
        <f t="shared" si="13"/>
        <v>195</v>
      </c>
      <c r="V91" s="45">
        <f t="shared" si="13"/>
        <v>213</v>
      </c>
      <c r="W91" s="45">
        <f t="shared" si="13"/>
        <v>230</v>
      </c>
      <c r="X91" s="45">
        <f t="shared" si="13"/>
        <v>248</v>
      </c>
      <c r="Y91" s="45">
        <f t="shared" si="13"/>
        <v>266</v>
      </c>
      <c r="Z91" s="45">
        <f t="shared" si="13"/>
        <v>284</v>
      </c>
      <c r="AA91" s="45">
        <f t="shared" si="12"/>
        <v>301</v>
      </c>
      <c r="AB91" s="45">
        <f t="shared" si="12"/>
        <v>319</v>
      </c>
      <c r="AC91" s="45">
        <f t="shared" si="12"/>
        <v>337</v>
      </c>
      <c r="AD91" s="45">
        <f t="shared" si="12"/>
        <v>354</v>
      </c>
      <c r="AE91" s="45">
        <f t="shared" si="12"/>
        <v>372</v>
      </c>
      <c r="AF91" s="45">
        <f t="shared" si="12"/>
        <v>390</v>
      </c>
      <c r="AG91" s="45">
        <f t="shared" si="12"/>
        <v>408</v>
      </c>
      <c r="AH91" s="45">
        <f t="shared" si="12"/>
        <v>425</v>
      </c>
      <c r="AI91" s="45">
        <f t="shared" si="12"/>
        <v>443</v>
      </c>
      <c r="AJ91" s="45">
        <f t="shared" si="12"/>
        <v>461</v>
      </c>
      <c r="AK91" s="45">
        <f t="shared" si="12"/>
        <v>478</v>
      </c>
      <c r="AL91" s="45">
        <f t="shared" si="12"/>
        <v>496</v>
      </c>
      <c r="AM91" s="45">
        <f t="shared" si="12"/>
        <v>514</v>
      </c>
      <c r="AN91" s="45">
        <f t="shared" si="12"/>
        <v>532</v>
      </c>
    </row>
    <row r="92" spans="1:40" x14ac:dyDescent="0.25">
      <c r="A92" s="68" t="s">
        <v>122</v>
      </c>
      <c r="B92" s="180">
        <v>72244</v>
      </c>
      <c r="C92" s="68">
        <v>5</v>
      </c>
      <c r="D92" s="1">
        <v>2700</v>
      </c>
      <c r="E92" s="1">
        <v>147</v>
      </c>
      <c r="F92" s="1">
        <v>16</v>
      </c>
      <c r="G92" s="1">
        <v>2863</v>
      </c>
      <c r="H92" s="177">
        <v>2847</v>
      </c>
      <c r="I92" s="176">
        <v>572.6</v>
      </c>
      <c r="J92" s="178">
        <v>569.4</v>
      </c>
      <c r="K92" s="45">
        <f t="shared" si="13"/>
        <v>36</v>
      </c>
      <c r="L92" s="45">
        <f t="shared" si="13"/>
        <v>71</v>
      </c>
      <c r="M92" s="45">
        <f t="shared" si="13"/>
        <v>107</v>
      </c>
      <c r="N92" s="45">
        <f t="shared" si="13"/>
        <v>142</v>
      </c>
      <c r="O92" s="45">
        <f t="shared" si="13"/>
        <v>178</v>
      </c>
      <c r="P92" s="45">
        <f t="shared" si="13"/>
        <v>214</v>
      </c>
      <c r="Q92" s="45">
        <f t="shared" si="13"/>
        <v>249</v>
      </c>
      <c r="R92" s="45">
        <f t="shared" si="13"/>
        <v>285</v>
      </c>
      <c r="S92" s="45">
        <f t="shared" si="13"/>
        <v>320</v>
      </c>
      <c r="T92" s="45">
        <f t="shared" si="13"/>
        <v>356</v>
      </c>
      <c r="U92" s="45">
        <f t="shared" si="13"/>
        <v>391</v>
      </c>
      <c r="V92" s="45">
        <f t="shared" si="13"/>
        <v>427</v>
      </c>
      <c r="W92" s="45">
        <f t="shared" si="13"/>
        <v>463</v>
      </c>
      <c r="X92" s="45">
        <f t="shared" si="13"/>
        <v>498</v>
      </c>
      <c r="Y92" s="45">
        <f t="shared" si="13"/>
        <v>534</v>
      </c>
      <c r="Z92" s="45">
        <f t="shared" si="13"/>
        <v>569</v>
      </c>
      <c r="AA92" s="45">
        <f t="shared" si="12"/>
        <v>605</v>
      </c>
      <c r="AB92" s="45">
        <f t="shared" si="12"/>
        <v>641</v>
      </c>
      <c r="AC92" s="45">
        <f t="shared" si="12"/>
        <v>676</v>
      </c>
      <c r="AD92" s="45">
        <f t="shared" si="12"/>
        <v>712</v>
      </c>
      <c r="AE92" s="45">
        <f t="shared" si="12"/>
        <v>747</v>
      </c>
      <c r="AF92" s="45">
        <f t="shared" si="12"/>
        <v>783</v>
      </c>
      <c r="AG92" s="45">
        <f t="shared" si="12"/>
        <v>819</v>
      </c>
      <c r="AH92" s="45">
        <f t="shared" si="12"/>
        <v>854</v>
      </c>
      <c r="AI92" s="45">
        <f t="shared" si="12"/>
        <v>890</v>
      </c>
      <c r="AJ92" s="45">
        <f t="shared" si="12"/>
        <v>925</v>
      </c>
      <c r="AK92" s="45">
        <f t="shared" si="12"/>
        <v>961</v>
      </c>
      <c r="AL92" s="45">
        <f t="shared" si="12"/>
        <v>996</v>
      </c>
      <c r="AM92" s="45">
        <f t="shared" si="12"/>
        <v>1032</v>
      </c>
      <c r="AN92" s="45">
        <f t="shared" si="12"/>
        <v>1068</v>
      </c>
    </row>
    <row r="93" spans="1:40" x14ac:dyDescent="0.25">
      <c r="A93" s="68" t="s">
        <v>122</v>
      </c>
      <c r="B93" s="180">
        <v>72245</v>
      </c>
      <c r="C93" s="68">
        <v>9</v>
      </c>
      <c r="D93" s="1">
        <v>0</v>
      </c>
      <c r="E93" s="1">
        <v>2905</v>
      </c>
      <c r="F93" s="1">
        <v>27</v>
      </c>
      <c r="G93" s="1">
        <v>2932</v>
      </c>
      <c r="H93" s="177">
        <v>2905</v>
      </c>
      <c r="I93" s="176">
        <v>325.77780000000001</v>
      </c>
      <c r="J93" s="178">
        <v>322.8</v>
      </c>
      <c r="K93" s="45">
        <f t="shared" si="13"/>
        <v>20</v>
      </c>
      <c r="L93" s="45">
        <f t="shared" si="13"/>
        <v>40</v>
      </c>
      <c r="M93" s="45">
        <f t="shared" si="13"/>
        <v>61</v>
      </c>
      <c r="N93" s="45">
        <f t="shared" si="13"/>
        <v>81</v>
      </c>
      <c r="O93" s="45">
        <f t="shared" si="13"/>
        <v>101</v>
      </c>
      <c r="P93" s="45">
        <f t="shared" si="13"/>
        <v>121</v>
      </c>
      <c r="Q93" s="45">
        <f t="shared" si="13"/>
        <v>141</v>
      </c>
      <c r="R93" s="45">
        <f t="shared" si="13"/>
        <v>161</v>
      </c>
      <c r="S93" s="45">
        <f t="shared" si="13"/>
        <v>182</v>
      </c>
      <c r="T93" s="45">
        <f t="shared" si="13"/>
        <v>202</v>
      </c>
      <c r="U93" s="45">
        <f t="shared" si="13"/>
        <v>222</v>
      </c>
      <c r="V93" s="45">
        <f t="shared" si="13"/>
        <v>242</v>
      </c>
      <c r="W93" s="45">
        <f t="shared" si="13"/>
        <v>262</v>
      </c>
      <c r="X93" s="45">
        <f t="shared" si="13"/>
        <v>282</v>
      </c>
      <c r="Y93" s="45">
        <f t="shared" si="13"/>
        <v>303</v>
      </c>
      <c r="Z93" s="45">
        <f t="shared" si="13"/>
        <v>323</v>
      </c>
      <c r="AA93" s="45">
        <f t="shared" si="12"/>
        <v>343</v>
      </c>
      <c r="AB93" s="45">
        <f t="shared" si="12"/>
        <v>363</v>
      </c>
      <c r="AC93" s="45">
        <f t="shared" si="12"/>
        <v>383</v>
      </c>
      <c r="AD93" s="45">
        <f t="shared" si="12"/>
        <v>404</v>
      </c>
      <c r="AE93" s="45">
        <f t="shared" si="12"/>
        <v>424</v>
      </c>
      <c r="AF93" s="45">
        <f t="shared" si="12"/>
        <v>444</v>
      </c>
      <c r="AG93" s="45">
        <f t="shared" si="12"/>
        <v>464</v>
      </c>
      <c r="AH93" s="45">
        <f t="shared" si="12"/>
        <v>484</v>
      </c>
      <c r="AI93" s="45">
        <f t="shared" si="12"/>
        <v>504</v>
      </c>
      <c r="AJ93" s="45">
        <f t="shared" si="12"/>
        <v>525</v>
      </c>
      <c r="AK93" s="45">
        <f t="shared" si="12"/>
        <v>545</v>
      </c>
      <c r="AL93" s="45">
        <f t="shared" si="12"/>
        <v>565</v>
      </c>
      <c r="AM93" s="45">
        <f t="shared" si="12"/>
        <v>585</v>
      </c>
      <c r="AN93" s="45">
        <f t="shared" si="12"/>
        <v>605</v>
      </c>
    </row>
    <row r="94" spans="1:40" x14ac:dyDescent="0.25">
      <c r="A94" s="68" t="s">
        <v>122</v>
      </c>
      <c r="B94" s="180">
        <v>90652</v>
      </c>
      <c r="C94" s="68">
        <v>0</v>
      </c>
      <c r="D94" s="1">
        <v>0</v>
      </c>
      <c r="E94" s="1">
        <v>0</v>
      </c>
      <c r="F94" s="1">
        <v>0</v>
      </c>
      <c r="G94" s="1">
        <v>0</v>
      </c>
      <c r="H94" s="177">
        <v>0</v>
      </c>
      <c r="I94" s="176">
        <v>0</v>
      </c>
      <c r="J94" s="178" t="e">
        <v>#DIV/0!</v>
      </c>
      <c r="K94" s="45">
        <f t="shared" si="13"/>
        <v>0</v>
      </c>
      <c r="L94" s="45">
        <f t="shared" si="13"/>
        <v>0</v>
      </c>
      <c r="M94" s="45">
        <f t="shared" si="13"/>
        <v>0</v>
      </c>
      <c r="N94" s="45">
        <f t="shared" si="13"/>
        <v>0</v>
      </c>
      <c r="O94" s="45">
        <f t="shared" si="13"/>
        <v>0</v>
      </c>
      <c r="P94" s="45">
        <f t="shared" si="13"/>
        <v>0</v>
      </c>
      <c r="Q94" s="45">
        <f t="shared" si="13"/>
        <v>0</v>
      </c>
      <c r="R94" s="45">
        <f t="shared" si="13"/>
        <v>0</v>
      </c>
      <c r="S94" s="45">
        <f t="shared" si="13"/>
        <v>0</v>
      </c>
      <c r="T94" s="45">
        <f t="shared" si="13"/>
        <v>0</v>
      </c>
      <c r="U94" s="45">
        <f t="shared" si="13"/>
        <v>0</v>
      </c>
      <c r="V94" s="45">
        <f t="shared" si="13"/>
        <v>0</v>
      </c>
      <c r="W94" s="45">
        <f t="shared" si="13"/>
        <v>0</v>
      </c>
      <c r="X94" s="45">
        <f t="shared" si="13"/>
        <v>0</v>
      </c>
      <c r="Y94" s="45">
        <f t="shared" si="13"/>
        <v>0</v>
      </c>
      <c r="Z94" s="45">
        <f t="shared" si="13"/>
        <v>0</v>
      </c>
      <c r="AA94" s="45">
        <f t="shared" si="12"/>
        <v>0</v>
      </c>
      <c r="AB94" s="45">
        <f t="shared" si="12"/>
        <v>0</v>
      </c>
      <c r="AC94" s="45">
        <f t="shared" si="12"/>
        <v>0</v>
      </c>
      <c r="AD94" s="45">
        <f t="shared" si="12"/>
        <v>0</v>
      </c>
      <c r="AE94" s="45">
        <f t="shared" si="12"/>
        <v>0</v>
      </c>
      <c r="AF94" s="45">
        <f t="shared" si="12"/>
        <v>0</v>
      </c>
      <c r="AG94" s="45">
        <f t="shared" si="12"/>
        <v>0</v>
      </c>
      <c r="AH94" s="45">
        <f t="shared" si="12"/>
        <v>0</v>
      </c>
      <c r="AI94" s="45">
        <f t="shared" si="12"/>
        <v>0</v>
      </c>
      <c r="AJ94" s="45">
        <f t="shared" si="12"/>
        <v>0</v>
      </c>
      <c r="AK94" s="45">
        <f t="shared" si="12"/>
        <v>0</v>
      </c>
      <c r="AL94" s="45">
        <f t="shared" si="12"/>
        <v>0</v>
      </c>
      <c r="AM94" s="45">
        <f t="shared" si="12"/>
        <v>0</v>
      </c>
      <c r="AN94" s="45">
        <f t="shared" si="12"/>
        <v>0</v>
      </c>
    </row>
    <row r="95" spans="1:40" x14ac:dyDescent="0.25">
      <c r="A95" s="68" t="s">
        <v>120</v>
      </c>
      <c r="B95" s="180">
        <v>76323</v>
      </c>
      <c r="C95" s="68">
        <v>2</v>
      </c>
      <c r="D95" s="1">
        <v>0</v>
      </c>
      <c r="E95" s="1">
        <v>128</v>
      </c>
      <c r="F95" s="1">
        <v>0</v>
      </c>
      <c r="G95" s="1">
        <v>128</v>
      </c>
      <c r="H95" s="177">
        <v>128</v>
      </c>
      <c r="I95" s="176">
        <v>64</v>
      </c>
      <c r="J95" s="178">
        <v>64</v>
      </c>
      <c r="K95" s="45">
        <f t="shared" si="13"/>
        <v>4</v>
      </c>
      <c r="L95" s="45">
        <f t="shared" si="13"/>
        <v>8</v>
      </c>
      <c r="M95" s="45">
        <f t="shared" si="13"/>
        <v>12</v>
      </c>
      <c r="N95" s="45">
        <f t="shared" si="13"/>
        <v>16</v>
      </c>
      <c r="O95" s="45">
        <f t="shared" si="13"/>
        <v>20</v>
      </c>
      <c r="P95" s="45">
        <f t="shared" si="13"/>
        <v>24</v>
      </c>
      <c r="Q95" s="45">
        <f t="shared" si="13"/>
        <v>28</v>
      </c>
      <c r="R95" s="45">
        <f t="shared" si="13"/>
        <v>32</v>
      </c>
      <c r="S95" s="45">
        <f t="shared" si="13"/>
        <v>36</v>
      </c>
      <c r="T95" s="45">
        <f t="shared" si="13"/>
        <v>40</v>
      </c>
      <c r="U95" s="45">
        <f t="shared" si="13"/>
        <v>44</v>
      </c>
      <c r="V95" s="45">
        <f t="shared" si="13"/>
        <v>48</v>
      </c>
      <c r="W95" s="45">
        <f t="shared" si="13"/>
        <v>52</v>
      </c>
      <c r="X95" s="45">
        <f t="shared" si="13"/>
        <v>56</v>
      </c>
      <c r="Y95" s="45">
        <f t="shared" si="13"/>
        <v>60</v>
      </c>
      <c r="Z95" s="45">
        <f t="shared" si="13"/>
        <v>64</v>
      </c>
      <c r="AA95" s="45">
        <f t="shared" si="12"/>
        <v>68</v>
      </c>
      <c r="AB95" s="45">
        <f t="shared" si="12"/>
        <v>72</v>
      </c>
      <c r="AC95" s="45">
        <f t="shared" si="12"/>
        <v>76</v>
      </c>
      <c r="AD95" s="45">
        <f t="shared" si="12"/>
        <v>80</v>
      </c>
      <c r="AE95" s="45">
        <f t="shared" si="12"/>
        <v>84</v>
      </c>
      <c r="AF95" s="45">
        <f t="shared" si="12"/>
        <v>88</v>
      </c>
      <c r="AG95" s="45">
        <f t="shared" si="12"/>
        <v>92</v>
      </c>
      <c r="AH95" s="45">
        <f t="shared" si="12"/>
        <v>96</v>
      </c>
      <c r="AI95" s="45">
        <f t="shared" si="12"/>
        <v>100</v>
      </c>
      <c r="AJ95" s="45">
        <f t="shared" si="12"/>
        <v>104</v>
      </c>
      <c r="AK95" s="45">
        <f t="shared" si="12"/>
        <v>108</v>
      </c>
      <c r="AL95" s="45">
        <f t="shared" si="12"/>
        <v>112</v>
      </c>
      <c r="AM95" s="45">
        <f t="shared" si="12"/>
        <v>116</v>
      </c>
      <c r="AN95" s="45">
        <f t="shared" si="12"/>
        <v>120</v>
      </c>
    </row>
    <row r="96" spans="1:40" x14ac:dyDescent="0.25">
      <c r="A96" s="68" t="s">
        <v>120</v>
      </c>
      <c r="B96" s="180">
        <v>80013</v>
      </c>
      <c r="C96" s="68">
        <v>0</v>
      </c>
      <c r="D96" s="1">
        <v>0</v>
      </c>
      <c r="E96" s="1">
        <v>0</v>
      </c>
      <c r="F96" s="1">
        <v>0</v>
      </c>
      <c r="G96" s="1">
        <v>0</v>
      </c>
      <c r="H96" s="177">
        <v>0</v>
      </c>
      <c r="I96" s="176">
        <v>0</v>
      </c>
      <c r="J96" s="178" t="e">
        <v>#DIV/0!</v>
      </c>
      <c r="K96" s="45">
        <f t="shared" si="13"/>
        <v>0</v>
      </c>
      <c r="L96" s="45">
        <f t="shared" si="13"/>
        <v>0</v>
      </c>
      <c r="M96" s="45">
        <f t="shared" si="13"/>
        <v>0</v>
      </c>
      <c r="N96" s="45">
        <f t="shared" si="13"/>
        <v>0</v>
      </c>
      <c r="O96" s="45">
        <f t="shared" si="13"/>
        <v>0</v>
      </c>
      <c r="P96" s="45">
        <f t="shared" si="13"/>
        <v>0</v>
      </c>
      <c r="Q96" s="45">
        <f t="shared" si="13"/>
        <v>0</v>
      </c>
      <c r="R96" s="45">
        <f t="shared" si="13"/>
        <v>0</v>
      </c>
      <c r="S96" s="45">
        <f t="shared" si="13"/>
        <v>0</v>
      </c>
      <c r="T96" s="45">
        <f t="shared" si="13"/>
        <v>0</v>
      </c>
      <c r="U96" s="45">
        <f t="shared" si="13"/>
        <v>0</v>
      </c>
      <c r="V96" s="45">
        <f t="shared" si="13"/>
        <v>0</v>
      </c>
      <c r="W96" s="45">
        <f t="shared" si="13"/>
        <v>0</v>
      </c>
      <c r="X96" s="45">
        <f t="shared" si="13"/>
        <v>0</v>
      </c>
      <c r="Y96" s="45">
        <f t="shared" si="13"/>
        <v>0</v>
      </c>
      <c r="Z96" s="45">
        <f t="shared" si="13"/>
        <v>0</v>
      </c>
      <c r="AA96" s="45">
        <f t="shared" si="12"/>
        <v>0</v>
      </c>
      <c r="AB96" s="45">
        <f t="shared" si="12"/>
        <v>0</v>
      </c>
      <c r="AC96" s="45">
        <f t="shared" si="12"/>
        <v>0</v>
      </c>
      <c r="AD96" s="45">
        <f t="shared" si="12"/>
        <v>0</v>
      </c>
      <c r="AE96" s="45">
        <f t="shared" si="12"/>
        <v>0</v>
      </c>
      <c r="AF96" s="45">
        <f t="shared" si="12"/>
        <v>0</v>
      </c>
      <c r="AG96" s="45">
        <f t="shared" si="12"/>
        <v>0</v>
      </c>
      <c r="AH96" s="45">
        <f t="shared" si="12"/>
        <v>0</v>
      </c>
      <c r="AI96" s="45">
        <f t="shared" si="12"/>
        <v>0</v>
      </c>
      <c r="AJ96" s="45">
        <f t="shared" si="12"/>
        <v>0</v>
      </c>
      <c r="AK96" s="45">
        <f t="shared" si="12"/>
        <v>0</v>
      </c>
      <c r="AL96" s="45">
        <f t="shared" si="12"/>
        <v>0</v>
      </c>
      <c r="AM96" s="45">
        <f t="shared" si="12"/>
        <v>0</v>
      </c>
      <c r="AN96" s="45">
        <f t="shared" si="12"/>
        <v>0</v>
      </c>
    </row>
    <row r="97" spans="1:40" x14ac:dyDescent="0.25">
      <c r="A97" s="68" t="s">
        <v>118</v>
      </c>
      <c r="B97" s="180">
        <v>40747</v>
      </c>
      <c r="C97" s="68">
        <v>5</v>
      </c>
      <c r="D97" s="1">
        <v>804</v>
      </c>
      <c r="E97" s="1">
        <v>100</v>
      </c>
      <c r="F97" s="1">
        <v>10</v>
      </c>
      <c r="G97" s="1">
        <v>914</v>
      </c>
      <c r="H97" s="177">
        <v>904</v>
      </c>
      <c r="I97" s="176">
        <v>182.8</v>
      </c>
      <c r="J97" s="178">
        <v>180.8</v>
      </c>
      <c r="K97" s="45">
        <f t="shared" si="13"/>
        <v>11</v>
      </c>
      <c r="L97" s="45">
        <f t="shared" si="13"/>
        <v>23</v>
      </c>
      <c r="M97" s="45">
        <f t="shared" si="13"/>
        <v>34</v>
      </c>
      <c r="N97" s="45">
        <f t="shared" si="13"/>
        <v>45</v>
      </c>
      <c r="O97" s="45">
        <f t="shared" si="13"/>
        <v>57</v>
      </c>
      <c r="P97" s="45">
        <f t="shared" si="13"/>
        <v>68</v>
      </c>
      <c r="Q97" s="45">
        <f t="shared" si="13"/>
        <v>79</v>
      </c>
      <c r="R97" s="45">
        <f t="shared" si="13"/>
        <v>90</v>
      </c>
      <c r="S97" s="45">
        <f t="shared" si="13"/>
        <v>102</v>
      </c>
      <c r="T97" s="45">
        <f t="shared" si="13"/>
        <v>113</v>
      </c>
      <c r="U97" s="45">
        <f t="shared" si="13"/>
        <v>124</v>
      </c>
      <c r="V97" s="45">
        <f t="shared" si="13"/>
        <v>136</v>
      </c>
      <c r="W97" s="45">
        <f t="shared" si="13"/>
        <v>147</v>
      </c>
      <c r="X97" s="45">
        <f t="shared" si="13"/>
        <v>158</v>
      </c>
      <c r="Y97" s="45">
        <f t="shared" si="13"/>
        <v>170</v>
      </c>
      <c r="Z97" s="45">
        <f t="shared" si="13"/>
        <v>181</v>
      </c>
      <c r="AA97" s="45">
        <f t="shared" si="12"/>
        <v>192</v>
      </c>
      <c r="AB97" s="45">
        <f t="shared" si="12"/>
        <v>203</v>
      </c>
      <c r="AC97" s="45">
        <f t="shared" si="12"/>
        <v>215</v>
      </c>
      <c r="AD97" s="45">
        <f t="shared" si="12"/>
        <v>226</v>
      </c>
      <c r="AE97" s="45">
        <f t="shared" si="12"/>
        <v>237</v>
      </c>
      <c r="AF97" s="45">
        <f t="shared" si="12"/>
        <v>249</v>
      </c>
      <c r="AG97" s="45">
        <f t="shared" si="12"/>
        <v>260</v>
      </c>
      <c r="AH97" s="45">
        <f t="shared" si="12"/>
        <v>271</v>
      </c>
      <c r="AI97" s="45">
        <f t="shared" si="12"/>
        <v>283</v>
      </c>
      <c r="AJ97" s="45">
        <f t="shared" si="12"/>
        <v>294</v>
      </c>
      <c r="AK97" s="45">
        <f t="shared" si="12"/>
        <v>305</v>
      </c>
      <c r="AL97" s="45">
        <f t="shared" si="12"/>
        <v>316</v>
      </c>
      <c r="AM97" s="45">
        <f t="shared" si="12"/>
        <v>328</v>
      </c>
      <c r="AN97" s="45">
        <f t="shared" si="12"/>
        <v>339</v>
      </c>
    </row>
    <row r="98" spans="1:40" x14ac:dyDescent="0.25">
      <c r="A98" s="68" t="s">
        <v>118</v>
      </c>
      <c r="B98" s="180">
        <v>41505</v>
      </c>
      <c r="C98" s="68">
        <v>1</v>
      </c>
      <c r="D98" s="1">
        <v>0</v>
      </c>
      <c r="E98" s="1">
        <v>500</v>
      </c>
      <c r="F98" s="1">
        <v>4</v>
      </c>
      <c r="G98" s="1">
        <v>504</v>
      </c>
      <c r="H98" s="177">
        <v>500</v>
      </c>
      <c r="I98" s="176">
        <v>504</v>
      </c>
      <c r="J98" s="178">
        <v>500</v>
      </c>
      <c r="K98" s="45">
        <f t="shared" si="13"/>
        <v>31</v>
      </c>
      <c r="L98" s="45">
        <f t="shared" si="13"/>
        <v>63</v>
      </c>
      <c r="M98" s="45">
        <f t="shared" si="13"/>
        <v>94</v>
      </c>
      <c r="N98" s="45">
        <f t="shared" si="13"/>
        <v>125</v>
      </c>
      <c r="O98" s="45">
        <f t="shared" si="13"/>
        <v>156</v>
      </c>
      <c r="P98" s="45">
        <f t="shared" si="13"/>
        <v>188</v>
      </c>
      <c r="Q98" s="45">
        <f t="shared" si="13"/>
        <v>219</v>
      </c>
      <c r="R98" s="45">
        <f t="shared" si="13"/>
        <v>250</v>
      </c>
      <c r="S98" s="45">
        <f t="shared" si="13"/>
        <v>281</v>
      </c>
      <c r="T98" s="45">
        <f t="shared" si="13"/>
        <v>313</v>
      </c>
      <c r="U98" s="45">
        <f t="shared" si="13"/>
        <v>344</v>
      </c>
      <c r="V98" s="45">
        <f t="shared" si="13"/>
        <v>375</v>
      </c>
      <c r="W98" s="45">
        <f t="shared" si="13"/>
        <v>406</v>
      </c>
      <c r="X98" s="45">
        <f t="shared" si="13"/>
        <v>438</v>
      </c>
      <c r="Y98" s="45">
        <f t="shared" si="13"/>
        <v>469</v>
      </c>
      <c r="Z98" s="45">
        <f t="shared" si="13"/>
        <v>500</v>
      </c>
      <c r="AA98" s="45">
        <f t="shared" si="12"/>
        <v>531</v>
      </c>
      <c r="AB98" s="45">
        <f t="shared" si="12"/>
        <v>563</v>
      </c>
      <c r="AC98" s="45">
        <f t="shared" si="12"/>
        <v>594</v>
      </c>
      <c r="AD98" s="45">
        <f t="shared" si="12"/>
        <v>625</v>
      </c>
      <c r="AE98" s="45">
        <f t="shared" si="12"/>
        <v>656</v>
      </c>
      <c r="AF98" s="45">
        <f t="shared" si="12"/>
        <v>688</v>
      </c>
      <c r="AG98" s="45">
        <f t="shared" si="12"/>
        <v>719</v>
      </c>
      <c r="AH98" s="45">
        <f t="shared" si="12"/>
        <v>750</v>
      </c>
      <c r="AI98" s="45">
        <f t="shared" si="12"/>
        <v>781</v>
      </c>
      <c r="AJ98" s="45">
        <f t="shared" si="12"/>
        <v>813</v>
      </c>
      <c r="AK98" s="45">
        <f t="shared" si="12"/>
        <v>844</v>
      </c>
      <c r="AL98" s="45">
        <f t="shared" si="12"/>
        <v>875</v>
      </c>
      <c r="AM98" s="45">
        <f t="shared" si="12"/>
        <v>906</v>
      </c>
      <c r="AN98" s="45">
        <f t="shared" si="12"/>
        <v>938</v>
      </c>
    </row>
    <row r="99" spans="1:40" x14ac:dyDescent="0.25">
      <c r="A99" s="68" t="s">
        <v>118</v>
      </c>
      <c r="B99" s="180">
        <v>90456</v>
      </c>
      <c r="C99" s="68">
        <v>0</v>
      </c>
      <c r="D99" s="1">
        <v>0</v>
      </c>
      <c r="E99" s="1">
        <v>0</v>
      </c>
      <c r="F99" s="1">
        <v>0</v>
      </c>
      <c r="G99" s="1">
        <v>0</v>
      </c>
      <c r="H99" s="177">
        <v>0</v>
      </c>
      <c r="I99" s="176">
        <v>0</v>
      </c>
      <c r="J99" s="178" t="e">
        <v>#DIV/0!</v>
      </c>
      <c r="K99" s="45">
        <f t="shared" si="13"/>
        <v>0</v>
      </c>
      <c r="L99" s="45">
        <f t="shared" si="13"/>
        <v>0</v>
      </c>
      <c r="M99" s="45">
        <f t="shared" si="13"/>
        <v>0</v>
      </c>
      <c r="N99" s="45">
        <f t="shared" si="13"/>
        <v>0</v>
      </c>
      <c r="O99" s="45">
        <f t="shared" si="13"/>
        <v>0</v>
      </c>
      <c r="P99" s="45">
        <f t="shared" si="13"/>
        <v>0</v>
      </c>
      <c r="Q99" s="45">
        <f t="shared" si="13"/>
        <v>0</v>
      </c>
      <c r="R99" s="45">
        <f t="shared" si="13"/>
        <v>0</v>
      </c>
      <c r="S99" s="45">
        <f t="shared" si="13"/>
        <v>0</v>
      </c>
      <c r="T99" s="45">
        <f t="shared" si="13"/>
        <v>0</v>
      </c>
      <c r="U99" s="45">
        <f t="shared" si="13"/>
        <v>0</v>
      </c>
      <c r="V99" s="45">
        <f t="shared" si="13"/>
        <v>0</v>
      </c>
      <c r="W99" s="45">
        <f t="shared" si="13"/>
        <v>0</v>
      </c>
      <c r="X99" s="45">
        <f t="shared" si="13"/>
        <v>0</v>
      </c>
      <c r="Y99" s="45">
        <f t="shared" si="13"/>
        <v>0</v>
      </c>
      <c r="Z99" s="45">
        <f t="shared" si="13"/>
        <v>0</v>
      </c>
      <c r="AA99" s="45">
        <f t="shared" si="12"/>
        <v>0</v>
      </c>
      <c r="AB99" s="45">
        <f t="shared" si="12"/>
        <v>0</v>
      </c>
      <c r="AC99" s="45">
        <f t="shared" si="12"/>
        <v>0</v>
      </c>
      <c r="AD99" s="45">
        <f t="shared" si="12"/>
        <v>0</v>
      </c>
      <c r="AE99" s="45">
        <f t="shared" si="12"/>
        <v>0</v>
      </c>
      <c r="AF99" s="45">
        <f t="shared" si="12"/>
        <v>0</v>
      </c>
      <c r="AG99" s="45">
        <f t="shared" si="12"/>
        <v>0</v>
      </c>
      <c r="AH99" s="45">
        <f t="shared" si="12"/>
        <v>0</v>
      </c>
      <c r="AI99" s="45">
        <f t="shared" si="12"/>
        <v>0</v>
      </c>
      <c r="AJ99" s="45">
        <f t="shared" si="12"/>
        <v>0</v>
      </c>
      <c r="AK99" s="45">
        <f t="shared" si="12"/>
        <v>0</v>
      </c>
      <c r="AL99" s="45">
        <f t="shared" si="12"/>
        <v>0</v>
      </c>
      <c r="AM99" s="45">
        <f t="shared" si="12"/>
        <v>0</v>
      </c>
      <c r="AN99" s="45">
        <f t="shared" si="12"/>
        <v>0</v>
      </c>
    </row>
    <row r="100" spans="1:40" x14ac:dyDescent="0.25">
      <c r="A100" s="68" t="s">
        <v>116</v>
      </c>
      <c r="B100" s="180">
        <v>20310</v>
      </c>
      <c r="C100" s="68">
        <v>6</v>
      </c>
      <c r="D100" s="1">
        <v>2208</v>
      </c>
      <c r="E100" s="1">
        <v>-237</v>
      </c>
      <c r="F100" s="1">
        <v>35</v>
      </c>
      <c r="G100" s="1">
        <v>2006</v>
      </c>
      <c r="H100" s="177">
        <v>1971</v>
      </c>
      <c r="I100" s="176">
        <v>334.33330000000001</v>
      </c>
      <c r="J100" s="178">
        <v>328.5</v>
      </c>
      <c r="K100" s="45">
        <f t="shared" si="13"/>
        <v>21</v>
      </c>
      <c r="L100" s="45">
        <f t="shared" si="13"/>
        <v>41</v>
      </c>
      <c r="M100" s="45">
        <f t="shared" si="13"/>
        <v>62</v>
      </c>
      <c r="N100" s="45">
        <f t="shared" si="13"/>
        <v>82</v>
      </c>
      <c r="O100" s="45">
        <f t="shared" si="13"/>
        <v>103</v>
      </c>
      <c r="P100" s="45">
        <f t="shared" si="13"/>
        <v>123</v>
      </c>
      <c r="Q100" s="45">
        <f t="shared" si="13"/>
        <v>144</v>
      </c>
      <c r="R100" s="45">
        <f t="shared" si="13"/>
        <v>164</v>
      </c>
      <c r="S100" s="45">
        <f t="shared" si="13"/>
        <v>185</v>
      </c>
      <c r="T100" s="45">
        <f t="shared" si="13"/>
        <v>205</v>
      </c>
      <c r="U100" s="45">
        <f t="shared" si="13"/>
        <v>226</v>
      </c>
      <c r="V100" s="45">
        <f t="shared" si="13"/>
        <v>246</v>
      </c>
      <c r="W100" s="45">
        <f t="shared" si="13"/>
        <v>267</v>
      </c>
      <c r="X100" s="45">
        <f t="shared" si="13"/>
        <v>287</v>
      </c>
      <c r="Y100" s="45">
        <f t="shared" si="13"/>
        <v>308</v>
      </c>
      <c r="Z100" s="45">
        <f t="shared" si="13"/>
        <v>329</v>
      </c>
      <c r="AA100" s="45">
        <f t="shared" si="12"/>
        <v>349</v>
      </c>
      <c r="AB100" s="45">
        <f t="shared" si="12"/>
        <v>370</v>
      </c>
      <c r="AC100" s="45">
        <f t="shared" si="12"/>
        <v>390</v>
      </c>
      <c r="AD100" s="45">
        <f t="shared" si="12"/>
        <v>411</v>
      </c>
      <c r="AE100" s="45">
        <f t="shared" si="12"/>
        <v>431</v>
      </c>
      <c r="AF100" s="45">
        <f t="shared" si="12"/>
        <v>452</v>
      </c>
      <c r="AG100" s="45">
        <f t="shared" si="12"/>
        <v>472</v>
      </c>
      <c r="AH100" s="45">
        <f t="shared" si="12"/>
        <v>493</v>
      </c>
      <c r="AI100" s="45">
        <f t="shared" si="12"/>
        <v>513</v>
      </c>
      <c r="AJ100" s="45">
        <f t="shared" si="12"/>
        <v>534</v>
      </c>
      <c r="AK100" s="45">
        <f t="shared" si="12"/>
        <v>554</v>
      </c>
      <c r="AL100" s="45">
        <f t="shared" si="12"/>
        <v>575</v>
      </c>
      <c r="AM100" s="45">
        <f t="shared" si="12"/>
        <v>595</v>
      </c>
      <c r="AN100" s="45">
        <f t="shared" si="12"/>
        <v>616</v>
      </c>
    </row>
    <row r="101" spans="1:40" x14ac:dyDescent="0.25">
      <c r="A101" s="68" t="s">
        <v>116</v>
      </c>
      <c r="B101" s="180">
        <v>20819</v>
      </c>
      <c r="C101" s="68">
        <v>7</v>
      </c>
      <c r="D101" s="1">
        <v>2868</v>
      </c>
      <c r="E101" s="1">
        <v>1599</v>
      </c>
      <c r="F101" s="1">
        <v>1</v>
      </c>
      <c r="G101" s="1">
        <v>4468</v>
      </c>
      <c r="H101" s="177">
        <v>4467</v>
      </c>
      <c r="I101" s="176">
        <v>638.28570000000002</v>
      </c>
      <c r="J101" s="178">
        <v>638.1</v>
      </c>
      <c r="K101" s="45">
        <f t="shared" si="13"/>
        <v>40</v>
      </c>
      <c r="L101" s="45">
        <f t="shared" si="13"/>
        <v>80</v>
      </c>
      <c r="M101" s="45">
        <f t="shared" si="13"/>
        <v>120</v>
      </c>
      <c r="N101" s="45">
        <f t="shared" si="13"/>
        <v>160</v>
      </c>
      <c r="O101" s="45">
        <f t="shared" si="13"/>
        <v>199</v>
      </c>
      <c r="P101" s="45">
        <f t="shared" si="13"/>
        <v>239</v>
      </c>
      <c r="Q101" s="45">
        <f t="shared" si="13"/>
        <v>279</v>
      </c>
      <c r="R101" s="45">
        <f t="shared" si="13"/>
        <v>319</v>
      </c>
      <c r="S101" s="45">
        <f t="shared" si="13"/>
        <v>359</v>
      </c>
      <c r="T101" s="45">
        <f t="shared" si="13"/>
        <v>399</v>
      </c>
      <c r="U101" s="45">
        <f t="shared" si="13"/>
        <v>439</v>
      </c>
      <c r="V101" s="45">
        <f t="shared" si="13"/>
        <v>479</v>
      </c>
      <c r="W101" s="45">
        <f t="shared" si="13"/>
        <v>518</v>
      </c>
      <c r="X101" s="45">
        <f t="shared" si="13"/>
        <v>558</v>
      </c>
      <c r="Y101" s="45">
        <f t="shared" si="13"/>
        <v>598</v>
      </c>
      <c r="Z101" s="45">
        <f t="shared" si="13"/>
        <v>638</v>
      </c>
      <c r="AA101" s="45">
        <f t="shared" si="12"/>
        <v>678</v>
      </c>
      <c r="AB101" s="45">
        <f t="shared" si="12"/>
        <v>718</v>
      </c>
      <c r="AC101" s="45">
        <f t="shared" si="12"/>
        <v>758</v>
      </c>
      <c r="AD101" s="45">
        <f t="shared" si="12"/>
        <v>798</v>
      </c>
      <c r="AE101" s="45">
        <f t="shared" si="12"/>
        <v>838</v>
      </c>
      <c r="AF101" s="45">
        <f t="shared" si="12"/>
        <v>877</v>
      </c>
      <c r="AG101" s="45">
        <f t="shared" si="12"/>
        <v>917</v>
      </c>
      <c r="AH101" s="45">
        <f t="shared" si="12"/>
        <v>957</v>
      </c>
      <c r="AI101" s="45">
        <f t="shared" si="12"/>
        <v>997</v>
      </c>
      <c r="AJ101" s="45">
        <f t="shared" si="12"/>
        <v>1037</v>
      </c>
      <c r="AK101" s="45">
        <f t="shared" si="12"/>
        <v>1077</v>
      </c>
      <c r="AL101" s="45">
        <f t="shared" si="12"/>
        <v>1117</v>
      </c>
      <c r="AM101" s="45">
        <f t="shared" si="12"/>
        <v>1157</v>
      </c>
      <c r="AN101" s="45">
        <f t="shared" si="12"/>
        <v>1196</v>
      </c>
    </row>
    <row r="102" spans="1:40" x14ac:dyDescent="0.25">
      <c r="A102" s="68" t="s">
        <v>116</v>
      </c>
      <c r="B102" s="180">
        <v>90257</v>
      </c>
      <c r="C102" s="68">
        <v>4</v>
      </c>
      <c r="D102" s="1">
        <v>1284</v>
      </c>
      <c r="E102" s="1">
        <v>956</v>
      </c>
      <c r="F102" s="1">
        <v>28</v>
      </c>
      <c r="G102" s="1">
        <v>2268</v>
      </c>
      <c r="H102" s="177">
        <v>2240</v>
      </c>
      <c r="I102" s="176">
        <v>567</v>
      </c>
      <c r="J102" s="178">
        <v>560</v>
      </c>
      <c r="K102" s="45">
        <f t="shared" si="13"/>
        <v>35</v>
      </c>
      <c r="L102" s="45">
        <f t="shared" si="13"/>
        <v>70</v>
      </c>
      <c r="M102" s="45">
        <f t="shared" si="13"/>
        <v>105</v>
      </c>
      <c r="N102" s="45">
        <f t="shared" si="13"/>
        <v>140</v>
      </c>
      <c r="O102" s="45">
        <f t="shared" si="13"/>
        <v>175</v>
      </c>
      <c r="P102" s="45">
        <f t="shared" si="13"/>
        <v>210</v>
      </c>
      <c r="Q102" s="45">
        <f t="shared" si="13"/>
        <v>245</v>
      </c>
      <c r="R102" s="45">
        <f t="shared" si="13"/>
        <v>280</v>
      </c>
      <c r="S102" s="45">
        <f t="shared" si="13"/>
        <v>315</v>
      </c>
      <c r="T102" s="45">
        <f t="shared" si="13"/>
        <v>350</v>
      </c>
      <c r="U102" s="45">
        <f t="shared" si="13"/>
        <v>385</v>
      </c>
      <c r="V102" s="45">
        <f t="shared" si="13"/>
        <v>420</v>
      </c>
      <c r="W102" s="45">
        <f t="shared" si="13"/>
        <v>455</v>
      </c>
      <c r="X102" s="45">
        <f t="shared" si="13"/>
        <v>490</v>
      </c>
      <c r="Y102" s="45">
        <f t="shared" si="13"/>
        <v>525</v>
      </c>
      <c r="Z102" s="45">
        <f t="shared" ref="Z102:AN117" si="14">IF($G102&gt;0,ROUND($J102*Z$3/12*0.75,0),0)</f>
        <v>560</v>
      </c>
      <c r="AA102" s="45">
        <f t="shared" si="14"/>
        <v>595</v>
      </c>
      <c r="AB102" s="45">
        <f t="shared" si="14"/>
        <v>630</v>
      </c>
      <c r="AC102" s="45">
        <f t="shared" si="14"/>
        <v>665</v>
      </c>
      <c r="AD102" s="45">
        <f t="shared" si="14"/>
        <v>700</v>
      </c>
      <c r="AE102" s="45">
        <f t="shared" si="14"/>
        <v>735</v>
      </c>
      <c r="AF102" s="45">
        <f t="shared" si="14"/>
        <v>770</v>
      </c>
      <c r="AG102" s="45">
        <f t="shared" si="14"/>
        <v>805</v>
      </c>
      <c r="AH102" s="45">
        <f t="shared" si="14"/>
        <v>840</v>
      </c>
      <c r="AI102" s="45">
        <f t="shared" si="14"/>
        <v>875</v>
      </c>
      <c r="AJ102" s="45">
        <f t="shared" si="14"/>
        <v>910</v>
      </c>
      <c r="AK102" s="45">
        <f t="shared" si="14"/>
        <v>945</v>
      </c>
      <c r="AL102" s="45">
        <f t="shared" si="14"/>
        <v>980</v>
      </c>
      <c r="AM102" s="45">
        <f t="shared" si="14"/>
        <v>1015</v>
      </c>
      <c r="AN102" s="45">
        <f t="shared" si="14"/>
        <v>1050</v>
      </c>
    </row>
    <row r="103" spans="1:40" x14ac:dyDescent="0.25">
      <c r="A103" s="68" t="s">
        <v>114</v>
      </c>
      <c r="B103" s="180">
        <v>40149</v>
      </c>
      <c r="C103" s="68">
        <v>0</v>
      </c>
      <c r="D103" s="1">
        <v>0</v>
      </c>
      <c r="E103" s="1">
        <v>0</v>
      </c>
      <c r="F103" s="1">
        <v>0</v>
      </c>
      <c r="G103" s="1">
        <v>0</v>
      </c>
      <c r="H103" s="177">
        <v>0</v>
      </c>
      <c r="I103" s="176">
        <v>0</v>
      </c>
      <c r="J103" s="178" t="e">
        <v>#DIV/0!</v>
      </c>
      <c r="K103" s="45">
        <f t="shared" ref="K103:Z118" si="15">IF($G103&gt;0,ROUND($J103*K$3/12*0.75,0),0)</f>
        <v>0</v>
      </c>
      <c r="L103" s="45">
        <f t="shared" si="15"/>
        <v>0</v>
      </c>
      <c r="M103" s="45">
        <f t="shared" si="15"/>
        <v>0</v>
      </c>
      <c r="N103" s="45">
        <f t="shared" si="15"/>
        <v>0</v>
      </c>
      <c r="O103" s="45">
        <f t="shared" si="15"/>
        <v>0</v>
      </c>
      <c r="P103" s="45">
        <f t="shared" si="15"/>
        <v>0</v>
      </c>
      <c r="Q103" s="45">
        <f t="shared" si="15"/>
        <v>0</v>
      </c>
      <c r="R103" s="45">
        <f t="shared" si="15"/>
        <v>0</v>
      </c>
      <c r="S103" s="45">
        <f t="shared" si="15"/>
        <v>0</v>
      </c>
      <c r="T103" s="45">
        <f t="shared" si="15"/>
        <v>0</v>
      </c>
      <c r="U103" s="45">
        <f t="shared" si="15"/>
        <v>0</v>
      </c>
      <c r="V103" s="45">
        <f t="shared" si="15"/>
        <v>0</v>
      </c>
      <c r="W103" s="45">
        <f t="shared" si="15"/>
        <v>0</v>
      </c>
      <c r="X103" s="45">
        <f t="shared" si="15"/>
        <v>0</v>
      </c>
      <c r="Y103" s="45">
        <f t="shared" si="15"/>
        <v>0</v>
      </c>
      <c r="Z103" s="45">
        <f t="shared" si="15"/>
        <v>0</v>
      </c>
      <c r="AA103" s="45">
        <f t="shared" si="14"/>
        <v>0</v>
      </c>
      <c r="AB103" s="45">
        <f t="shared" si="14"/>
        <v>0</v>
      </c>
      <c r="AC103" s="45">
        <f t="shared" si="14"/>
        <v>0</v>
      </c>
      <c r="AD103" s="45">
        <f t="shared" si="14"/>
        <v>0</v>
      </c>
      <c r="AE103" s="45">
        <f t="shared" si="14"/>
        <v>0</v>
      </c>
      <c r="AF103" s="45">
        <f t="shared" si="14"/>
        <v>0</v>
      </c>
      <c r="AG103" s="45">
        <f t="shared" si="14"/>
        <v>0</v>
      </c>
      <c r="AH103" s="45">
        <f t="shared" si="14"/>
        <v>0</v>
      </c>
      <c r="AI103" s="45">
        <f t="shared" si="14"/>
        <v>0</v>
      </c>
      <c r="AJ103" s="45">
        <f t="shared" si="14"/>
        <v>0</v>
      </c>
      <c r="AK103" s="45">
        <f t="shared" si="14"/>
        <v>0</v>
      </c>
      <c r="AL103" s="45">
        <f t="shared" si="14"/>
        <v>0</v>
      </c>
      <c r="AM103" s="45">
        <f t="shared" si="14"/>
        <v>0</v>
      </c>
      <c r="AN103" s="45">
        <f t="shared" si="14"/>
        <v>0</v>
      </c>
    </row>
    <row r="104" spans="1:40" x14ac:dyDescent="0.25">
      <c r="A104" s="68" t="s">
        <v>114</v>
      </c>
      <c r="B104" s="180">
        <v>40214</v>
      </c>
      <c r="C104" s="68">
        <v>1</v>
      </c>
      <c r="D104" s="1">
        <v>288</v>
      </c>
      <c r="E104" s="1">
        <v>-29</v>
      </c>
      <c r="F104" s="1">
        <v>0</v>
      </c>
      <c r="G104" s="1">
        <v>259</v>
      </c>
      <c r="H104" s="177">
        <v>259</v>
      </c>
      <c r="I104" s="176">
        <v>259</v>
      </c>
      <c r="J104" s="178">
        <v>259</v>
      </c>
      <c r="K104" s="45">
        <f t="shared" si="15"/>
        <v>16</v>
      </c>
      <c r="L104" s="45">
        <f t="shared" si="15"/>
        <v>32</v>
      </c>
      <c r="M104" s="45">
        <f t="shared" si="15"/>
        <v>49</v>
      </c>
      <c r="N104" s="45">
        <f t="shared" si="15"/>
        <v>65</v>
      </c>
      <c r="O104" s="45">
        <f t="shared" si="15"/>
        <v>81</v>
      </c>
      <c r="P104" s="45">
        <f t="shared" si="15"/>
        <v>97</v>
      </c>
      <c r="Q104" s="45">
        <f t="shared" si="15"/>
        <v>113</v>
      </c>
      <c r="R104" s="45">
        <f t="shared" si="15"/>
        <v>130</v>
      </c>
      <c r="S104" s="45">
        <f t="shared" si="15"/>
        <v>146</v>
      </c>
      <c r="T104" s="45">
        <f t="shared" si="15"/>
        <v>162</v>
      </c>
      <c r="U104" s="45">
        <f t="shared" si="15"/>
        <v>178</v>
      </c>
      <c r="V104" s="45">
        <f t="shared" si="15"/>
        <v>194</v>
      </c>
      <c r="W104" s="45">
        <f t="shared" si="15"/>
        <v>210</v>
      </c>
      <c r="X104" s="45">
        <f t="shared" si="15"/>
        <v>227</v>
      </c>
      <c r="Y104" s="45">
        <f t="shared" si="15"/>
        <v>243</v>
      </c>
      <c r="Z104" s="45">
        <f t="shared" si="15"/>
        <v>259</v>
      </c>
      <c r="AA104" s="45">
        <f t="shared" si="14"/>
        <v>275</v>
      </c>
      <c r="AB104" s="45">
        <f t="shared" si="14"/>
        <v>291</v>
      </c>
      <c r="AC104" s="45">
        <f t="shared" si="14"/>
        <v>308</v>
      </c>
      <c r="AD104" s="45">
        <f t="shared" si="14"/>
        <v>324</v>
      </c>
      <c r="AE104" s="45">
        <f t="shared" si="14"/>
        <v>340</v>
      </c>
      <c r="AF104" s="45">
        <f t="shared" si="14"/>
        <v>356</v>
      </c>
      <c r="AG104" s="45">
        <f t="shared" si="14"/>
        <v>372</v>
      </c>
      <c r="AH104" s="45">
        <f t="shared" si="14"/>
        <v>389</v>
      </c>
      <c r="AI104" s="45">
        <f t="shared" si="14"/>
        <v>405</v>
      </c>
      <c r="AJ104" s="45">
        <f t="shared" si="14"/>
        <v>421</v>
      </c>
      <c r="AK104" s="45">
        <f t="shared" si="14"/>
        <v>437</v>
      </c>
      <c r="AL104" s="45">
        <f t="shared" si="14"/>
        <v>453</v>
      </c>
      <c r="AM104" s="45">
        <f t="shared" si="14"/>
        <v>469</v>
      </c>
      <c r="AN104" s="45">
        <f t="shared" si="14"/>
        <v>486</v>
      </c>
    </row>
    <row r="105" spans="1:40" x14ac:dyDescent="0.25">
      <c r="A105" s="68" t="s">
        <v>114</v>
      </c>
      <c r="B105" s="180">
        <v>40262</v>
      </c>
      <c r="C105" s="68">
        <v>5</v>
      </c>
      <c r="D105" s="1">
        <v>720</v>
      </c>
      <c r="E105" s="1">
        <v>507</v>
      </c>
      <c r="F105" s="1">
        <v>0</v>
      </c>
      <c r="G105" s="1">
        <v>1227</v>
      </c>
      <c r="H105" s="177">
        <v>1227</v>
      </c>
      <c r="I105" s="176">
        <v>245.4</v>
      </c>
      <c r="J105" s="178">
        <v>245.4</v>
      </c>
      <c r="K105" s="45">
        <f t="shared" si="15"/>
        <v>15</v>
      </c>
      <c r="L105" s="45">
        <f t="shared" si="15"/>
        <v>31</v>
      </c>
      <c r="M105" s="45">
        <f t="shared" si="15"/>
        <v>46</v>
      </c>
      <c r="N105" s="45">
        <f t="shared" si="15"/>
        <v>61</v>
      </c>
      <c r="O105" s="45">
        <f t="shared" si="15"/>
        <v>77</v>
      </c>
      <c r="P105" s="45">
        <f t="shared" si="15"/>
        <v>92</v>
      </c>
      <c r="Q105" s="45">
        <f t="shared" si="15"/>
        <v>107</v>
      </c>
      <c r="R105" s="45">
        <f t="shared" si="15"/>
        <v>123</v>
      </c>
      <c r="S105" s="45">
        <f t="shared" si="15"/>
        <v>138</v>
      </c>
      <c r="T105" s="45">
        <f t="shared" si="15"/>
        <v>153</v>
      </c>
      <c r="U105" s="45">
        <f t="shared" si="15"/>
        <v>169</v>
      </c>
      <c r="V105" s="45">
        <f t="shared" si="15"/>
        <v>184</v>
      </c>
      <c r="W105" s="45">
        <f t="shared" si="15"/>
        <v>199</v>
      </c>
      <c r="X105" s="45">
        <f t="shared" si="15"/>
        <v>215</v>
      </c>
      <c r="Y105" s="45">
        <f t="shared" si="15"/>
        <v>230</v>
      </c>
      <c r="Z105" s="45">
        <f t="shared" si="15"/>
        <v>245</v>
      </c>
      <c r="AA105" s="45">
        <f t="shared" si="14"/>
        <v>261</v>
      </c>
      <c r="AB105" s="45">
        <f t="shared" si="14"/>
        <v>276</v>
      </c>
      <c r="AC105" s="45">
        <f t="shared" si="14"/>
        <v>291</v>
      </c>
      <c r="AD105" s="45">
        <f t="shared" si="14"/>
        <v>307</v>
      </c>
      <c r="AE105" s="45">
        <f t="shared" si="14"/>
        <v>322</v>
      </c>
      <c r="AF105" s="45">
        <f t="shared" si="14"/>
        <v>337</v>
      </c>
      <c r="AG105" s="45">
        <f t="shared" si="14"/>
        <v>353</v>
      </c>
      <c r="AH105" s="45">
        <f t="shared" si="14"/>
        <v>368</v>
      </c>
      <c r="AI105" s="45">
        <f t="shared" si="14"/>
        <v>383</v>
      </c>
      <c r="AJ105" s="45">
        <f t="shared" si="14"/>
        <v>399</v>
      </c>
      <c r="AK105" s="45">
        <f t="shared" si="14"/>
        <v>414</v>
      </c>
      <c r="AL105" s="45">
        <f t="shared" si="14"/>
        <v>429</v>
      </c>
      <c r="AM105" s="45">
        <f t="shared" si="14"/>
        <v>445</v>
      </c>
      <c r="AN105" s="45">
        <f t="shared" si="14"/>
        <v>460</v>
      </c>
    </row>
    <row r="106" spans="1:40" x14ac:dyDescent="0.25">
      <c r="A106" s="68" t="s">
        <v>114</v>
      </c>
      <c r="B106" s="180">
        <v>40290</v>
      </c>
      <c r="C106" s="68">
        <v>6</v>
      </c>
      <c r="D106" s="1">
        <v>420</v>
      </c>
      <c r="E106" s="1">
        <v>279</v>
      </c>
      <c r="F106" s="1">
        <v>15</v>
      </c>
      <c r="G106" s="1">
        <v>714</v>
      </c>
      <c r="H106" s="177">
        <v>699</v>
      </c>
      <c r="I106" s="176">
        <v>119</v>
      </c>
      <c r="J106" s="178">
        <v>116.5</v>
      </c>
      <c r="K106" s="45">
        <f t="shared" si="15"/>
        <v>7</v>
      </c>
      <c r="L106" s="45">
        <f t="shared" si="15"/>
        <v>15</v>
      </c>
      <c r="M106" s="45">
        <f t="shared" si="15"/>
        <v>22</v>
      </c>
      <c r="N106" s="45">
        <f t="shared" si="15"/>
        <v>29</v>
      </c>
      <c r="O106" s="45">
        <f t="shared" si="15"/>
        <v>36</v>
      </c>
      <c r="P106" s="45">
        <f t="shared" si="15"/>
        <v>44</v>
      </c>
      <c r="Q106" s="45">
        <f t="shared" si="15"/>
        <v>51</v>
      </c>
      <c r="R106" s="45">
        <f t="shared" si="15"/>
        <v>58</v>
      </c>
      <c r="S106" s="45">
        <f t="shared" si="15"/>
        <v>66</v>
      </c>
      <c r="T106" s="45">
        <f t="shared" si="15"/>
        <v>73</v>
      </c>
      <c r="U106" s="45">
        <f t="shared" si="15"/>
        <v>80</v>
      </c>
      <c r="V106" s="45">
        <f t="shared" si="15"/>
        <v>87</v>
      </c>
      <c r="W106" s="45">
        <f t="shared" si="15"/>
        <v>95</v>
      </c>
      <c r="X106" s="45">
        <f t="shared" si="15"/>
        <v>102</v>
      </c>
      <c r="Y106" s="45">
        <f t="shared" si="15"/>
        <v>109</v>
      </c>
      <c r="Z106" s="45">
        <f t="shared" si="15"/>
        <v>117</v>
      </c>
      <c r="AA106" s="45">
        <f t="shared" si="14"/>
        <v>124</v>
      </c>
      <c r="AB106" s="45">
        <f t="shared" si="14"/>
        <v>131</v>
      </c>
      <c r="AC106" s="45">
        <f t="shared" si="14"/>
        <v>138</v>
      </c>
      <c r="AD106" s="45">
        <f t="shared" si="14"/>
        <v>146</v>
      </c>
      <c r="AE106" s="45">
        <f t="shared" si="14"/>
        <v>153</v>
      </c>
      <c r="AF106" s="45">
        <f t="shared" si="14"/>
        <v>160</v>
      </c>
      <c r="AG106" s="45">
        <f t="shared" si="14"/>
        <v>167</v>
      </c>
      <c r="AH106" s="45">
        <f t="shared" si="14"/>
        <v>175</v>
      </c>
      <c r="AI106" s="45">
        <f t="shared" si="14"/>
        <v>182</v>
      </c>
      <c r="AJ106" s="45">
        <f t="shared" si="14"/>
        <v>189</v>
      </c>
      <c r="AK106" s="45">
        <f t="shared" si="14"/>
        <v>197</v>
      </c>
      <c r="AL106" s="45">
        <f t="shared" si="14"/>
        <v>204</v>
      </c>
      <c r="AM106" s="45">
        <f t="shared" si="14"/>
        <v>211</v>
      </c>
      <c r="AN106" s="45">
        <f t="shared" si="14"/>
        <v>218</v>
      </c>
    </row>
    <row r="107" spans="1:40" x14ac:dyDescent="0.25">
      <c r="A107" s="68" t="s">
        <v>114</v>
      </c>
      <c r="B107" s="180">
        <v>40723</v>
      </c>
      <c r="C107" s="68">
        <v>7</v>
      </c>
      <c r="D107" s="1">
        <v>888</v>
      </c>
      <c r="E107" s="1">
        <v>1156</v>
      </c>
      <c r="F107" s="1">
        <v>0</v>
      </c>
      <c r="G107" s="1">
        <v>2044</v>
      </c>
      <c r="H107" s="177">
        <v>2044</v>
      </c>
      <c r="I107" s="176">
        <v>292</v>
      </c>
      <c r="J107" s="178">
        <v>292</v>
      </c>
      <c r="K107" s="45">
        <f t="shared" si="15"/>
        <v>18</v>
      </c>
      <c r="L107" s="45">
        <f t="shared" si="15"/>
        <v>37</v>
      </c>
      <c r="M107" s="45">
        <f t="shared" si="15"/>
        <v>55</v>
      </c>
      <c r="N107" s="45">
        <f t="shared" si="15"/>
        <v>73</v>
      </c>
      <c r="O107" s="45">
        <f t="shared" si="15"/>
        <v>91</v>
      </c>
      <c r="P107" s="45">
        <f t="shared" si="15"/>
        <v>110</v>
      </c>
      <c r="Q107" s="45">
        <f t="shared" si="15"/>
        <v>128</v>
      </c>
      <c r="R107" s="45">
        <f t="shared" si="15"/>
        <v>146</v>
      </c>
      <c r="S107" s="45">
        <f t="shared" si="15"/>
        <v>164</v>
      </c>
      <c r="T107" s="45">
        <f t="shared" si="15"/>
        <v>183</v>
      </c>
      <c r="U107" s="45">
        <f t="shared" si="15"/>
        <v>201</v>
      </c>
      <c r="V107" s="45">
        <f t="shared" si="15"/>
        <v>219</v>
      </c>
      <c r="W107" s="45">
        <f t="shared" si="15"/>
        <v>237</v>
      </c>
      <c r="X107" s="45">
        <f t="shared" si="15"/>
        <v>256</v>
      </c>
      <c r="Y107" s="45">
        <f t="shared" si="15"/>
        <v>274</v>
      </c>
      <c r="Z107" s="45">
        <f t="shared" si="15"/>
        <v>292</v>
      </c>
      <c r="AA107" s="45">
        <f t="shared" si="14"/>
        <v>310</v>
      </c>
      <c r="AB107" s="45">
        <f t="shared" si="14"/>
        <v>329</v>
      </c>
      <c r="AC107" s="45">
        <f t="shared" si="14"/>
        <v>347</v>
      </c>
      <c r="AD107" s="45">
        <f t="shared" si="14"/>
        <v>365</v>
      </c>
      <c r="AE107" s="45">
        <f t="shared" si="14"/>
        <v>383</v>
      </c>
      <c r="AF107" s="45">
        <f t="shared" si="14"/>
        <v>402</v>
      </c>
      <c r="AG107" s="45">
        <f t="shared" si="14"/>
        <v>420</v>
      </c>
      <c r="AH107" s="45">
        <f t="shared" si="14"/>
        <v>438</v>
      </c>
      <c r="AI107" s="45">
        <f t="shared" si="14"/>
        <v>456</v>
      </c>
      <c r="AJ107" s="45">
        <f t="shared" si="14"/>
        <v>475</v>
      </c>
      <c r="AK107" s="45">
        <f t="shared" si="14"/>
        <v>493</v>
      </c>
      <c r="AL107" s="45">
        <f t="shared" si="14"/>
        <v>511</v>
      </c>
      <c r="AM107" s="45">
        <f t="shared" si="14"/>
        <v>529</v>
      </c>
      <c r="AN107" s="45">
        <f t="shared" si="14"/>
        <v>548</v>
      </c>
    </row>
    <row r="108" spans="1:40" x14ac:dyDescent="0.25">
      <c r="A108" s="68" t="s">
        <v>114</v>
      </c>
      <c r="B108" s="180">
        <v>40733</v>
      </c>
      <c r="C108" s="68">
        <v>6</v>
      </c>
      <c r="D108" s="1">
        <v>888</v>
      </c>
      <c r="E108" s="1">
        <v>40</v>
      </c>
      <c r="F108" s="1">
        <v>11</v>
      </c>
      <c r="G108" s="1">
        <v>939</v>
      </c>
      <c r="H108" s="177">
        <v>928</v>
      </c>
      <c r="I108" s="176">
        <v>156.5</v>
      </c>
      <c r="J108" s="178">
        <v>154.69999999999999</v>
      </c>
      <c r="K108" s="45">
        <f t="shared" si="15"/>
        <v>10</v>
      </c>
      <c r="L108" s="45">
        <f t="shared" si="15"/>
        <v>19</v>
      </c>
      <c r="M108" s="45">
        <f t="shared" si="15"/>
        <v>29</v>
      </c>
      <c r="N108" s="45">
        <f t="shared" si="15"/>
        <v>39</v>
      </c>
      <c r="O108" s="45">
        <f t="shared" si="15"/>
        <v>48</v>
      </c>
      <c r="P108" s="45">
        <f t="shared" si="15"/>
        <v>58</v>
      </c>
      <c r="Q108" s="45">
        <f t="shared" si="15"/>
        <v>68</v>
      </c>
      <c r="R108" s="45">
        <f t="shared" si="15"/>
        <v>77</v>
      </c>
      <c r="S108" s="45">
        <f t="shared" si="15"/>
        <v>87</v>
      </c>
      <c r="T108" s="45">
        <f t="shared" si="15"/>
        <v>97</v>
      </c>
      <c r="U108" s="45">
        <f t="shared" si="15"/>
        <v>106</v>
      </c>
      <c r="V108" s="45">
        <f t="shared" si="15"/>
        <v>116</v>
      </c>
      <c r="W108" s="45">
        <f t="shared" si="15"/>
        <v>126</v>
      </c>
      <c r="X108" s="45">
        <f t="shared" si="15"/>
        <v>135</v>
      </c>
      <c r="Y108" s="45">
        <f t="shared" si="15"/>
        <v>145</v>
      </c>
      <c r="Z108" s="45">
        <f t="shared" si="15"/>
        <v>155</v>
      </c>
      <c r="AA108" s="45">
        <f t="shared" si="14"/>
        <v>164</v>
      </c>
      <c r="AB108" s="45">
        <f t="shared" si="14"/>
        <v>174</v>
      </c>
      <c r="AC108" s="45">
        <f t="shared" si="14"/>
        <v>184</v>
      </c>
      <c r="AD108" s="45">
        <f t="shared" si="14"/>
        <v>193</v>
      </c>
      <c r="AE108" s="45">
        <f t="shared" si="14"/>
        <v>203</v>
      </c>
      <c r="AF108" s="45">
        <f t="shared" si="14"/>
        <v>213</v>
      </c>
      <c r="AG108" s="45">
        <f t="shared" si="14"/>
        <v>222</v>
      </c>
      <c r="AH108" s="45">
        <f t="shared" si="14"/>
        <v>232</v>
      </c>
      <c r="AI108" s="45">
        <f t="shared" si="14"/>
        <v>242</v>
      </c>
      <c r="AJ108" s="45">
        <f t="shared" si="14"/>
        <v>251</v>
      </c>
      <c r="AK108" s="45">
        <f t="shared" si="14"/>
        <v>261</v>
      </c>
      <c r="AL108" s="45">
        <f t="shared" si="14"/>
        <v>271</v>
      </c>
      <c r="AM108" s="45">
        <f t="shared" si="14"/>
        <v>280</v>
      </c>
      <c r="AN108" s="45">
        <f t="shared" si="14"/>
        <v>290</v>
      </c>
    </row>
    <row r="109" spans="1:40" x14ac:dyDescent="0.25">
      <c r="A109" s="68" t="s">
        <v>114</v>
      </c>
      <c r="B109" s="180">
        <v>40742</v>
      </c>
      <c r="C109" s="68">
        <v>6</v>
      </c>
      <c r="D109" s="1">
        <v>1896</v>
      </c>
      <c r="E109" s="1">
        <v>703</v>
      </c>
      <c r="F109" s="1">
        <v>48</v>
      </c>
      <c r="G109" s="1">
        <v>2647</v>
      </c>
      <c r="H109" s="177">
        <v>2599</v>
      </c>
      <c r="I109" s="176">
        <v>441.16669999999999</v>
      </c>
      <c r="J109" s="178">
        <v>433.2</v>
      </c>
      <c r="K109" s="45">
        <f t="shared" si="15"/>
        <v>27</v>
      </c>
      <c r="L109" s="45">
        <f t="shared" si="15"/>
        <v>54</v>
      </c>
      <c r="M109" s="45">
        <f t="shared" si="15"/>
        <v>81</v>
      </c>
      <c r="N109" s="45">
        <f t="shared" si="15"/>
        <v>108</v>
      </c>
      <c r="O109" s="45">
        <f t="shared" si="15"/>
        <v>135</v>
      </c>
      <c r="P109" s="45">
        <f t="shared" si="15"/>
        <v>162</v>
      </c>
      <c r="Q109" s="45">
        <f t="shared" si="15"/>
        <v>190</v>
      </c>
      <c r="R109" s="45">
        <f t="shared" si="15"/>
        <v>217</v>
      </c>
      <c r="S109" s="45">
        <f t="shared" si="15"/>
        <v>244</v>
      </c>
      <c r="T109" s="45">
        <f t="shared" si="15"/>
        <v>271</v>
      </c>
      <c r="U109" s="45">
        <f t="shared" si="15"/>
        <v>298</v>
      </c>
      <c r="V109" s="45">
        <f t="shared" si="15"/>
        <v>325</v>
      </c>
      <c r="W109" s="45">
        <f t="shared" si="15"/>
        <v>352</v>
      </c>
      <c r="X109" s="45">
        <f t="shared" si="15"/>
        <v>379</v>
      </c>
      <c r="Y109" s="45">
        <f t="shared" si="15"/>
        <v>406</v>
      </c>
      <c r="Z109" s="45">
        <f t="shared" si="15"/>
        <v>433</v>
      </c>
      <c r="AA109" s="45">
        <f t="shared" si="14"/>
        <v>460</v>
      </c>
      <c r="AB109" s="45">
        <f t="shared" si="14"/>
        <v>487</v>
      </c>
      <c r="AC109" s="45">
        <f t="shared" si="14"/>
        <v>514</v>
      </c>
      <c r="AD109" s="45">
        <f t="shared" si="14"/>
        <v>542</v>
      </c>
      <c r="AE109" s="45">
        <f t="shared" si="14"/>
        <v>569</v>
      </c>
      <c r="AF109" s="45">
        <f t="shared" si="14"/>
        <v>596</v>
      </c>
      <c r="AG109" s="45">
        <f t="shared" si="14"/>
        <v>623</v>
      </c>
      <c r="AH109" s="45">
        <f t="shared" si="14"/>
        <v>650</v>
      </c>
      <c r="AI109" s="45">
        <f t="shared" si="14"/>
        <v>677</v>
      </c>
      <c r="AJ109" s="45">
        <f t="shared" si="14"/>
        <v>704</v>
      </c>
      <c r="AK109" s="45">
        <f t="shared" si="14"/>
        <v>731</v>
      </c>
      <c r="AL109" s="45">
        <f t="shared" si="14"/>
        <v>758</v>
      </c>
      <c r="AM109" s="45">
        <f t="shared" si="14"/>
        <v>785</v>
      </c>
      <c r="AN109" s="45">
        <f t="shared" si="14"/>
        <v>812</v>
      </c>
    </row>
    <row r="110" spans="1:40" x14ac:dyDescent="0.25">
      <c r="A110" s="68" t="s">
        <v>114</v>
      </c>
      <c r="B110" s="180">
        <v>40943</v>
      </c>
      <c r="C110" s="68">
        <v>10</v>
      </c>
      <c r="D110" s="1">
        <v>1836</v>
      </c>
      <c r="E110" s="1">
        <v>793</v>
      </c>
      <c r="F110" s="1">
        <v>118</v>
      </c>
      <c r="G110" s="1">
        <v>2747</v>
      </c>
      <c r="H110" s="177">
        <v>2629</v>
      </c>
      <c r="I110" s="176">
        <v>274.7</v>
      </c>
      <c r="J110" s="178">
        <v>262.89999999999998</v>
      </c>
      <c r="K110" s="45">
        <f t="shared" si="15"/>
        <v>16</v>
      </c>
      <c r="L110" s="45">
        <f t="shared" si="15"/>
        <v>33</v>
      </c>
      <c r="M110" s="45">
        <f t="shared" si="15"/>
        <v>49</v>
      </c>
      <c r="N110" s="45">
        <f t="shared" si="15"/>
        <v>66</v>
      </c>
      <c r="O110" s="45">
        <f t="shared" si="15"/>
        <v>82</v>
      </c>
      <c r="P110" s="45">
        <f t="shared" si="15"/>
        <v>99</v>
      </c>
      <c r="Q110" s="45">
        <f t="shared" si="15"/>
        <v>115</v>
      </c>
      <c r="R110" s="45">
        <f t="shared" si="15"/>
        <v>131</v>
      </c>
      <c r="S110" s="45">
        <f t="shared" si="15"/>
        <v>148</v>
      </c>
      <c r="T110" s="45">
        <f t="shared" si="15"/>
        <v>164</v>
      </c>
      <c r="U110" s="45">
        <f t="shared" si="15"/>
        <v>181</v>
      </c>
      <c r="V110" s="45">
        <f t="shared" si="15"/>
        <v>197</v>
      </c>
      <c r="W110" s="45">
        <f t="shared" si="15"/>
        <v>214</v>
      </c>
      <c r="X110" s="45">
        <f t="shared" si="15"/>
        <v>230</v>
      </c>
      <c r="Y110" s="45">
        <f t="shared" si="15"/>
        <v>246</v>
      </c>
      <c r="Z110" s="45">
        <f t="shared" si="15"/>
        <v>263</v>
      </c>
      <c r="AA110" s="45">
        <f t="shared" si="14"/>
        <v>279</v>
      </c>
      <c r="AB110" s="45">
        <f t="shared" si="14"/>
        <v>296</v>
      </c>
      <c r="AC110" s="45">
        <f t="shared" si="14"/>
        <v>312</v>
      </c>
      <c r="AD110" s="45">
        <f t="shared" si="14"/>
        <v>329</v>
      </c>
      <c r="AE110" s="45">
        <f t="shared" si="14"/>
        <v>345</v>
      </c>
      <c r="AF110" s="45">
        <f t="shared" si="14"/>
        <v>361</v>
      </c>
      <c r="AG110" s="45">
        <f t="shared" si="14"/>
        <v>378</v>
      </c>
      <c r="AH110" s="45">
        <f t="shared" si="14"/>
        <v>394</v>
      </c>
      <c r="AI110" s="45">
        <f t="shared" si="14"/>
        <v>411</v>
      </c>
      <c r="AJ110" s="45">
        <f t="shared" si="14"/>
        <v>427</v>
      </c>
      <c r="AK110" s="45">
        <f t="shared" si="14"/>
        <v>444</v>
      </c>
      <c r="AL110" s="45">
        <f t="shared" si="14"/>
        <v>460</v>
      </c>
      <c r="AM110" s="45">
        <f t="shared" si="14"/>
        <v>477</v>
      </c>
      <c r="AN110" s="45">
        <f t="shared" si="14"/>
        <v>493</v>
      </c>
    </row>
    <row r="111" spans="1:40" x14ac:dyDescent="0.25">
      <c r="A111" s="68" t="s">
        <v>114</v>
      </c>
      <c r="B111" s="180">
        <v>41116</v>
      </c>
      <c r="C111" s="68">
        <v>0</v>
      </c>
      <c r="D111" s="1">
        <v>0</v>
      </c>
      <c r="E111" s="1">
        <v>0</v>
      </c>
      <c r="F111" s="1">
        <v>0</v>
      </c>
      <c r="G111" s="1">
        <v>0</v>
      </c>
      <c r="H111" s="177">
        <v>0</v>
      </c>
      <c r="I111" s="176">
        <v>0</v>
      </c>
      <c r="J111" s="178" t="e">
        <v>#DIV/0!</v>
      </c>
      <c r="K111" s="45">
        <f t="shared" si="15"/>
        <v>0</v>
      </c>
      <c r="L111" s="45">
        <f t="shared" si="15"/>
        <v>0</v>
      </c>
      <c r="M111" s="45">
        <f t="shared" si="15"/>
        <v>0</v>
      </c>
      <c r="N111" s="45">
        <f t="shared" si="15"/>
        <v>0</v>
      </c>
      <c r="O111" s="45">
        <f t="shared" si="15"/>
        <v>0</v>
      </c>
      <c r="P111" s="45">
        <f t="shared" si="15"/>
        <v>0</v>
      </c>
      <c r="Q111" s="45">
        <f t="shared" si="15"/>
        <v>0</v>
      </c>
      <c r="R111" s="45">
        <f t="shared" si="15"/>
        <v>0</v>
      </c>
      <c r="S111" s="45">
        <f t="shared" si="15"/>
        <v>0</v>
      </c>
      <c r="T111" s="45">
        <f t="shared" si="15"/>
        <v>0</v>
      </c>
      <c r="U111" s="45">
        <f t="shared" si="15"/>
        <v>0</v>
      </c>
      <c r="V111" s="45">
        <f t="shared" si="15"/>
        <v>0</v>
      </c>
      <c r="W111" s="45">
        <f t="shared" si="15"/>
        <v>0</v>
      </c>
      <c r="X111" s="45">
        <f t="shared" si="15"/>
        <v>0</v>
      </c>
      <c r="Y111" s="45">
        <f t="shared" si="15"/>
        <v>0</v>
      </c>
      <c r="Z111" s="45">
        <f t="shared" si="15"/>
        <v>0</v>
      </c>
      <c r="AA111" s="45">
        <f t="shared" si="14"/>
        <v>0</v>
      </c>
      <c r="AB111" s="45">
        <f t="shared" si="14"/>
        <v>0</v>
      </c>
      <c r="AC111" s="45">
        <f t="shared" si="14"/>
        <v>0</v>
      </c>
      <c r="AD111" s="45">
        <f t="shared" si="14"/>
        <v>0</v>
      </c>
      <c r="AE111" s="45">
        <f t="shared" si="14"/>
        <v>0</v>
      </c>
      <c r="AF111" s="45">
        <f t="shared" si="14"/>
        <v>0</v>
      </c>
      <c r="AG111" s="45">
        <f t="shared" si="14"/>
        <v>0</v>
      </c>
      <c r="AH111" s="45">
        <f t="shared" si="14"/>
        <v>0</v>
      </c>
      <c r="AI111" s="45">
        <f t="shared" si="14"/>
        <v>0</v>
      </c>
      <c r="AJ111" s="45">
        <f t="shared" si="14"/>
        <v>0</v>
      </c>
      <c r="AK111" s="45">
        <f t="shared" si="14"/>
        <v>0</v>
      </c>
      <c r="AL111" s="45">
        <f t="shared" si="14"/>
        <v>0</v>
      </c>
      <c r="AM111" s="45">
        <f t="shared" si="14"/>
        <v>0</v>
      </c>
      <c r="AN111" s="45">
        <f t="shared" si="14"/>
        <v>0</v>
      </c>
    </row>
    <row r="112" spans="1:40" x14ac:dyDescent="0.25">
      <c r="A112" s="68" t="s">
        <v>114</v>
      </c>
      <c r="B112" s="180">
        <v>41204</v>
      </c>
      <c r="C112" s="68">
        <v>8</v>
      </c>
      <c r="D112" s="1">
        <v>2724</v>
      </c>
      <c r="E112" s="1">
        <v>953</v>
      </c>
      <c r="F112" s="1">
        <v>45</v>
      </c>
      <c r="G112" s="1">
        <v>3722</v>
      </c>
      <c r="H112" s="177">
        <v>3677</v>
      </c>
      <c r="I112" s="176">
        <v>465.25</v>
      </c>
      <c r="J112" s="178">
        <v>459.6</v>
      </c>
      <c r="K112" s="45">
        <f t="shared" si="15"/>
        <v>29</v>
      </c>
      <c r="L112" s="45">
        <f t="shared" si="15"/>
        <v>57</v>
      </c>
      <c r="M112" s="45">
        <f t="shared" si="15"/>
        <v>86</v>
      </c>
      <c r="N112" s="45">
        <f t="shared" si="15"/>
        <v>115</v>
      </c>
      <c r="O112" s="45">
        <f t="shared" si="15"/>
        <v>144</v>
      </c>
      <c r="P112" s="45">
        <f t="shared" si="15"/>
        <v>172</v>
      </c>
      <c r="Q112" s="45">
        <f t="shared" si="15"/>
        <v>201</v>
      </c>
      <c r="R112" s="45">
        <f t="shared" si="15"/>
        <v>230</v>
      </c>
      <c r="S112" s="45">
        <f t="shared" si="15"/>
        <v>259</v>
      </c>
      <c r="T112" s="45">
        <f t="shared" si="15"/>
        <v>287</v>
      </c>
      <c r="U112" s="45">
        <f t="shared" si="15"/>
        <v>316</v>
      </c>
      <c r="V112" s="45">
        <f t="shared" si="15"/>
        <v>345</v>
      </c>
      <c r="W112" s="45">
        <f t="shared" si="15"/>
        <v>373</v>
      </c>
      <c r="X112" s="45">
        <f t="shared" si="15"/>
        <v>402</v>
      </c>
      <c r="Y112" s="45">
        <f t="shared" si="15"/>
        <v>431</v>
      </c>
      <c r="Z112" s="45">
        <f t="shared" si="15"/>
        <v>460</v>
      </c>
      <c r="AA112" s="45">
        <f t="shared" si="14"/>
        <v>488</v>
      </c>
      <c r="AB112" s="45">
        <f t="shared" si="14"/>
        <v>517</v>
      </c>
      <c r="AC112" s="45">
        <f t="shared" si="14"/>
        <v>546</v>
      </c>
      <c r="AD112" s="45">
        <f t="shared" si="14"/>
        <v>575</v>
      </c>
      <c r="AE112" s="45">
        <f t="shared" si="14"/>
        <v>603</v>
      </c>
      <c r="AF112" s="45">
        <f t="shared" si="14"/>
        <v>632</v>
      </c>
      <c r="AG112" s="45">
        <f t="shared" si="14"/>
        <v>661</v>
      </c>
      <c r="AH112" s="45">
        <f t="shared" si="14"/>
        <v>689</v>
      </c>
      <c r="AI112" s="45">
        <f t="shared" si="14"/>
        <v>718</v>
      </c>
      <c r="AJ112" s="45">
        <f t="shared" si="14"/>
        <v>747</v>
      </c>
      <c r="AK112" s="45">
        <f t="shared" si="14"/>
        <v>776</v>
      </c>
      <c r="AL112" s="45">
        <f t="shared" si="14"/>
        <v>804</v>
      </c>
      <c r="AM112" s="45">
        <f t="shared" si="14"/>
        <v>833</v>
      </c>
      <c r="AN112" s="45">
        <f t="shared" si="14"/>
        <v>862</v>
      </c>
    </row>
    <row r="113" spans="1:40" x14ac:dyDescent="0.25">
      <c r="A113" s="68" t="s">
        <v>114</v>
      </c>
      <c r="B113" s="180">
        <v>41218</v>
      </c>
      <c r="C113" s="68">
        <v>2</v>
      </c>
      <c r="D113" s="1">
        <v>516</v>
      </c>
      <c r="E113" s="1">
        <v>35</v>
      </c>
      <c r="F113" s="1">
        <v>6</v>
      </c>
      <c r="G113" s="1">
        <v>557</v>
      </c>
      <c r="H113" s="177">
        <v>551</v>
      </c>
      <c r="I113" s="176">
        <v>278.5</v>
      </c>
      <c r="J113" s="178">
        <v>275.5</v>
      </c>
      <c r="K113" s="45">
        <f t="shared" si="15"/>
        <v>17</v>
      </c>
      <c r="L113" s="45">
        <f t="shared" si="15"/>
        <v>34</v>
      </c>
      <c r="M113" s="45">
        <f t="shared" si="15"/>
        <v>52</v>
      </c>
      <c r="N113" s="45">
        <f t="shared" si="15"/>
        <v>69</v>
      </c>
      <c r="O113" s="45">
        <f t="shared" si="15"/>
        <v>86</v>
      </c>
      <c r="P113" s="45">
        <f t="shared" si="15"/>
        <v>103</v>
      </c>
      <c r="Q113" s="45">
        <f t="shared" si="15"/>
        <v>121</v>
      </c>
      <c r="R113" s="45">
        <f t="shared" si="15"/>
        <v>138</v>
      </c>
      <c r="S113" s="45">
        <f t="shared" si="15"/>
        <v>155</v>
      </c>
      <c r="T113" s="45">
        <f t="shared" si="15"/>
        <v>172</v>
      </c>
      <c r="U113" s="45">
        <f t="shared" si="15"/>
        <v>189</v>
      </c>
      <c r="V113" s="45">
        <f t="shared" si="15"/>
        <v>207</v>
      </c>
      <c r="W113" s="45">
        <f t="shared" si="15"/>
        <v>224</v>
      </c>
      <c r="X113" s="45">
        <f t="shared" si="15"/>
        <v>241</v>
      </c>
      <c r="Y113" s="45">
        <f t="shared" si="15"/>
        <v>258</v>
      </c>
      <c r="Z113" s="45">
        <f t="shared" si="15"/>
        <v>276</v>
      </c>
      <c r="AA113" s="45">
        <f t="shared" si="14"/>
        <v>293</v>
      </c>
      <c r="AB113" s="45">
        <f t="shared" si="14"/>
        <v>310</v>
      </c>
      <c r="AC113" s="45">
        <f t="shared" si="14"/>
        <v>327</v>
      </c>
      <c r="AD113" s="45">
        <f t="shared" si="14"/>
        <v>344</v>
      </c>
      <c r="AE113" s="45">
        <f t="shared" si="14"/>
        <v>362</v>
      </c>
      <c r="AF113" s="45">
        <f t="shared" si="14"/>
        <v>379</v>
      </c>
      <c r="AG113" s="45">
        <f t="shared" si="14"/>
        <v>396</v>
      </c>
      <c r="AH113" s="45">
        <f t="shared" si="14"/>
        <v>413</v>
      </c>
      <c r="AI113" s="45">
        <f t="shared" si="14"/>
        <v>430</v>
      </c>
      <c r="AJ113" s="45">
        <f t="shared" si="14"/>
        <v>448</v>
      </c>
      <c r="AK113" s="45">
        <f t="shared" si="14"/>
        <v>465</v>
      </c>
      <c r="AL113" s="45">
        <f t="shared" si="14"/>
        <v>482</v>
      </c>
      <c r="AM113" s="45">
        <f t="shared" si="14"/>
        <v>499</v>
      </c>
      <c r="AN113" s="45">
        <f t="shared" si="14"/>
        <v>517</v>
      </c>
    </row>
    <row r="114" spans="1:40" x14ac:dyDescent="0.25">
      <c r="A114" s="68" t="s">
        <v>114</v>
      </c>
      <c r="B114" s="180">
        <v>41417</v>
      </c>
      <c r="C114" s="68">
        <v>1</v>
      </c>
      <c r="D114" s="1">
        <v>396</v>
      </c>
      <c r="E114" s="1">
        <v>212</v>
      </c>
      <c r="F114" s="1">
        <v>5</v>
      </c>
      <c r="G114" s="1">
        <v>613</v>
      </c>
      <c r="H114" s="177">
        <v>608</v>
      </c>
      <c r="I114" s="176">
        <v>613</v>
      </c>
      <c r="J114" s="178">
        <v>608</v>
      </c>
      <c r="K114" s="45">
        <f t="shared" si="15"/>
        <v>38</v>
      </c>
      <c r="L114" s="45">
        <f t="shared" si="15"/>
        <v>76</v>
      </c>
      <c r="M114" s="45">
        <f t="shared" si="15"/>
        <v>114</v>
      </c>
      <c r="N114" s="45">
        <f t="shared" si="15"/>
        <v>152</v>
      </c>
      <c r="O114" s="45">
        <f t="shared" si="15"/>
        <v>190</v>
      </c>
      <c r="P114" s="45">
        <f t="shared" si="15"/>
        <v>228</v>
      </c>
      <c r="Q114" s="45">
        <f t="shared" si="15"/>
        <v>266</v>
      </c>
      <c r="R114" s="45">
        <f t="shared" si="15"/>
        <v>304</v>
      </c>
      <c r="S114" s="45">
        <f t="shared" si="15"/>
        <v>342</v>
      </c>
      <c r="T114" s="45">
        <f t="shared" si="15"/>
        <v>380</v>
      </c>
      <c r="U114" s="45">
        <f t="shared" si="15"/>
        <v>418</v>
      </c>
      <c r="V114" s="45">
        <f t="shared" si="15"/>
        <v>456</v>
      </c>
      <c r="W114" s="45">
        <f t="shared" si="15"/>
        <v>494</v>
      </c>
      <c r="X114" s="45">
        <f t="shared" si="15"/>
        <v>532</v>
      </c>
      <c r="Y114" s="45">
        <f t="shared" si="15"/>
        <v>570</v>
      </c>
      <c r="Z114" s="45">
        <f t="shared" si="15"/>
        <v>608</v>
      </c>
      <c r="AA114" s="45">
        <f t="shared" si="14"/>
        <v>646</v>
      </c>
      <c r="AB114" s="45">
        <f t="shared" si="14"/>
        <v>684</v>
      </c>
      <c r="AC114" s="45">
        <f t="shared" si="14"/>
        <v>722</v>
      </c>
      <c r="AD114" s="45">
        <f t="shared" si="14"/>
        <v>760</v>
      </c>
      <c r="AE114" s="45">
        <f t="shared" si="14"/>
        <v>798</v>
      </c>
      <c r="AF114" s="45">
        <f t="shared" si="14"/>
        <v>836</v>
      </c>
      <c r="AG114" s="45">
        <f t="shared" si="14"/>
        <v>874</v>
      </c>
      <c r="AH114" s="45">
        <f t="shared" si="14"/>
        <v>912</v>
      </c>
      <c r="AI114" s="45">
        <f t="shared" si="14"/>
        <v>950</v>
      </c>
      <c r="AJ114" s="45">
        <f t="shared" si="14"/>
        <v>988</v>
      </c>
      <c r="AK114" s="45">
        <f t="shared" si="14"/>
        <v>1026</v>
      </c>
      <c r="AL114" s="45">
        <f t="shared" si="14"/>
        <v>1064</v>
      </c>
      <c r="AM114" s="45">
        <f t="shared" si="14"/>
        <v>1102</v>
      </c>
      <c r="AN114" s="45">
        <f t="shared" si="14"/>
        <v>1140</v>
      </c>
    </row>
    <row r="115" spans="1:40" x14ac:dyDescent="0.25">
      <c r="A115" s="68" t="s">
        <v>114</v>
      </c>
      <c r="B115" s="180">
        <v>41419</v>
      </c>
      <c r="C115" s="68">
        <v>7</v>
      </c>
      <c r="D115" s="1">
        <v>912</v>
      </c>
      <c r="E115" s="1">
        <v>357</v>
      </c>
      <c r="F115" s="1">
        <v>21</v>
      </c>
      <c r="G115" s="1">
        <v>1290</v>
      </c>
      <c r="H115" s="177">
        <v>1269</v>
      </c>
      <c r="I115" s="176">
        <v>184.28569999999999</v>
      </c>
      <c r="J115" s="178">
        <v>181.3</v>
      </c>
      <c r="K115" s="45">
        <f t="shared" si="15"/>
        <v>11</v>
      </c>
      <c r="L115" s="45">
        <f t="shared" si="15"/>
        <v>23</v>
      </c>
      <c r="M115" s="45">
        <f t="shared" si="15"/>
        <v>34</v>
      </c>
      <c r="N115" s="45">
        <f t="shared" si="15"/>
        <v>45</v>
      </c>
      <c r="O115" s="45">
        <f t="shared" si="15"/>
        <v>57</v>
      </c>
      <c r="P115" s="45">
        <f t="shared" si="15"/>
        <v>68</v>
      </c>
      <c r="Q115" s="45">
        <f t="shared" si="15"/>
        <v>79</v>
      </c>
      <c r="R115" s="45">
        <f t="shared" si="15"/>
        <v>91</v>
      </c>
      <c r="S115" s="45">
        <f t="shared" si="15"/>
        <v>102</v>
      </c>
      <c r="T115" s="45">
        <f t="shared" si="15"/>
        <v>113</v>
      </c>
      <c r="U115" s="45">
        <f t="shared" si="15"/>
        <v>125</v>
      </c>
      <c r="V115" s="45">
        <f t="shared" si="15"/>
        <v>136</v>
      </c>
      <c r="W115" s="45">
        <f t="shared" si="15"/>
        <v>147</v>
      </c>
      <c r="X115" s="45">
        <f t="shared" si="15"/>
        <v>159</v>
      </c>
      <c r="Y115" s="45">
        <f t="shared" si="15"/>
        <v>170</v>
      </c>
      <c r="Z115" s="45">
        <f t="shared" si="15"/>
        <v>181</v>
      </c>
      <c r="AA115" s="45">
        <f t="shared" si="14"/>
        <v>193</v>
      </c>
      <c r="AB115" s="45">
        <f t="shared" si="14"/>
        <v>204</v>
      </c>
      <c r="AC115" s="45">
        <f t="shared" si="14"/>
        <v>215</v>
      </c>
      <c r="AD115" s="45">
        <f t="shared" si="14"/>
        <v>227</v>
      </c>
      <c r="AE115" s="45">
        <f t="shared" si="14"/>
        <v>238</v>
      </c>
      <c r="AF115" s="45">
        <f t="shared" si="14"/>
        <v>249</v>
      </c>
      <c r="AG115" s="45">
        <f t="shared" si="14"/>
        <v>261</v>
      </c>
      <c r="AH115" s="45">
        <f t="shared" si="14"/>
        <v>272</v>
      </c>
      <c r="AI115" s="45">
        <f t="shared" si="14"/>
        <v>283</v>
      </c>
      <c r="AJ115" s="45">
        <f t="shared" si="14"/>
        <v>295</v>
      </c>
      <c r="AK115" s="45">
        <f t="shared" si="14"/>
        <v>306</v>
      </c>
      <c r="AL115" s="45">
        <f t="shared" si="14"/>
        <v>317</v>
      </c>
      <c r="AM115" s="45">
        <f t="shared" si="14"/>
        <v>329</v>
      </c>
      <c r="AN115" s="45">
        <f t="shared" si="14"/>
        <v>340</v>
      </c>
    </row>
    <row r="116" spans="1:40" x14ac:dyDescent="0.25">
      <c r="A116" s="68" t="s">
        <v>114</v>
      </c>
      <c r="B116" s="180">
        <v>41427</v>
      </c>
      <c r="C116" s="68">
        <v>8</v>
      </c>
      <c r="D116" s="1">
        <v>2928</v>
      </c>
      <c r="E116" s="1">
        <v>596</v>
      </c>
      <c r="F116" s="1">
        <v>37</v>
      </c>
      <c r="G116" s="1">
        <v>3561</v>
      </c>
      <c r="H116" s="177">
        <v>3524</v>
      </c>
      <c r="I116" s="176">
        <v>445.125</v>
      </c>
      <c r="J116" s="178">
        <v>440.5</v>
      </c>
      <c r="K116" s="45">
        <f t="shared" si="15"/>
        <v>28</v>
      </c>
      <c r="L116" s="45">
        <f t="shared" si="15"/>
        <v>55</v>
      </c>
      <c r="M116" s="45">
        <f t="shared" si="15"/>
        <v>83</v>
      </c>
      <c r="N116" s="45">
        <f t="shared" si="15"/>
        <v>110</v>
      </c>
      <c r="O116" s="45">
        <f t="shared" si="15"/>
        <v>138</v>
      </c>
      <c r="P116" s="45">
        <f t="shared" si="15"/>
        <v>165</v>
      </c>
      <c r="Q116" s="45">
        <f t="shared" si="15"/>
        <v>193</v>
      </c>
      <c r="R116" s="45">
        <f t="shared" si="15"/>
        <v>220</v>
      </c>
      <c r="S116" s="45">
        <f t="shared" si="15"/>
        <v>248</v>
      </c>
      <c r="T116" s="45">
        <f t="shared" si="15"/>
        <v>275</v>
      </c>
      <c r="U116" s="45">
        <f t="shared" si="15"/>
        <v>303</v>
      </c>
      <c r="V116" s="45">
        <f t="shared" si="15"/>
        <v>330</v>
      </c>
      <c r="W116" s="45">
        <f t="shared" si="15"/>
        <v>358</v>
      </c>
      <c r="X116" s="45">
        <f t="shared" si="15"/>
        <v>385</v>
      </c>
      <c r="Y116" s="45">
        <f t="shared" si="15"/>
        <v>413</v>
      </c>
      <c r="Z116" s="45">
        <f t="shared" si="15"/>
        <v>441</v>
      </c>
      <c r="AA116" s="45">
        <f t="shared" si="14"/>
        <v>468</v>
      </c>
      <c r="AB116" s="45">
        <f t="shared" si="14"/>
        <v>496</v>
      </c>
      <c r="AC116" s="45">
        <f t="shared" si="14"/>
        <v>523</v>
      </c>
      <c r="AD116" s="45">
        <f t="shared" si="14"/>
        <v>551</v>
      </c>
      <c r="AE116" s="45">
        <f t="shared" si="14"/>
        <v>578</v>
      </c>
      <c r="AF116" s="45">
        <f t="shared" si="14"/>
        <v>606</v>
      </c>
      <c r="AG116" s="45">
        <f t="shared" si="14"/>
        <v>633</v>
      </c>
      <c r="AH116" s="45">
        <f t="shared" si="14"/>
        <v>661</v>
      </c>
      <c r="AI116" s="45">
        <f t="shared" si="14"/>
        <v>688</v>
      </c>
      <c r="AJ116" s="45">
        <f t="shared" si="14"/>
        <v>716</v>
      </c>
      <c r="AK116" s="45">
        <f t="shared" si="14"/>
        <v>743</v>
      </c>
      <c r="AL116" s="45">
        <f t="shared" si="14"/>
        <v>771</v>
      </c>
      <c r="AM116" s="45">
        <f t="shared" si="14"/>
        <v>798</v>
      </c>
      <c r="AN116" s="45">
        <f t="shared" si="14"/>
        <v>826</v>
      </c>
    </row>
    <row r="117" spans="1:40" x14ac:dyDescent="0.25">
      <c r="A117" s="68" t="s">
        <v>114</v>
      </c>
      <c r="B117" s="180">
        <v>41431</v>
      </c>
      <c r="C117" s="68">
        <v>1</v>
      </c>
      <c r="D117" s="1">
        <v>1008</v>
      </c>
      <c r="E117" s="1">
        <v>206</v>
      </c>
      <c r="F117" s="1">
        <v>36</v>
      </c>
      <c r="G117" s="1">
        <v>1250</v>
      </c>
      <c r="H117" s="177">
        <v>1214</v>
      </c>
      <c r="I117" s="176">
        <v>1250</v>
      </c>
      <c r="J117" s="178">
        <v>1214</v>
      </c>
      <c r="K117" s="45">
        <f t="shared" si="15"/>
        <v>76</v>
      </c>
      <c r="L117" s="45">
        <f t="shared" si="15"/>
        <v>152</v>
      </c>
      <c r="M117" s="45">
        <f t="shared" si="15"/>
        <v>228</v>
      </c>
      <c r="N117" s="45">
        <f t="shared" si="15"/>
        <v>304</v>
      </c>
      <c r="O117" s="45">
        <f t="shared" si="15"/>
        <v>379</v>
      </c>
      <c r="P117" s="45">
        <f t="shared" si="15"/>
        <v>455</v>
      </c>
      <c r="Q117" s="45">
        <f t="shared" si="15"/>
        <v>531</v>
      </c>
      <c r="R117" s="45">
        <f t="shared" si="15"/>
        <v>607</v>
      </c>
      <c r="S117" s="45">
        <f t="shared" si="15"/>
        <v>683</v>
      </c>
      <c r="T117" s="45">
        <f t="shared" si="15"/>
        <v>759</v>
      </c>
      <c r="U117" s="45">
        <f t="shared" si="15"/>
        <v>835</v>
      </c>
      <c r="V117" s="45">
        <f t="shared" si="15"/>
        <v>911</v>
      </c>
      <c r="W117" s="45">
        <f t="shared" si="15"/>
        <v>986</v>
      </c>
      <c r="X117" s="45">
        <f t="shared" si="15"/>
        <v>1062</v>
      </c>
      <c r="Y117" s="45">
        <f t="shared" si="15"/>
        <v>1138</v>
      </c>
      <c r="Z117" s="45">
        <f t="shared" si="15"/>
        <v>1214</v>
      </c>
      <c r="AA117" s="45">
        <f t="shared" si="14"/>
        <v>1290</v>
      </c>
      <c r="AB117" s="45">
        <f t="shared" si="14"/>
        <v>1366</v>
      </c>
      <c r="AC117" s="45">
        <f t="shared" si="14"/>
        <v>1442</v>
      </c>
      <c r="AD117" s="45">
        <f t="shared" si="14"/>
        <v>1518</v>
      </c>
      <c r="AE117" s="45">
        <f t="shared" si="14"/>
        <v>1593</v>
      </c>
      <c r="AF117" s="45">
        <f t="shared" si="14"/>
        <v>1669</v>
      </c>
      <c r="AG117" s="45">
        <f t="shared" si="14"/>
        <v>1745</v>
      </c>
      <c r="AH117" s="45">
        <f t="shared" si="14"/>
        <v>1821</v>
      </c>
      <c r="AI117" s="45">
        <f t="shared" si="14"/>
        <v>1897</v>
      </c>
      <c r="AJ117" s="45">
        <f t="shared" si="14"/>
        <v>1973</v>
      </c>
      <c r="AK117" s="45">
        <f t="shared" si="14"/>
        <v>2049</v>
      </c>
      <c r="AL117" s="45">
        <f t="shared" si="14"/>
        <v>2125</v>
      </c>
      <c r="AM117" s="45">
        <f t="shared" si="14"/>
        <v>2200</v>
      </c>
      <c r="AN117" s="45">
        <f t="shared" si="14"/>
        <v>2276</v>
      </c>
    </row>
    <row r="118" spans="1:40" x14ac:dyDescent="0.25">
      <c r="A118" s="68" t="s">
        <v>114</v>
      </c>
      <c r="B118" s="180">
        <v>41434</v>
      </c>
      <c r="C118" s="68">
        <v>12</v>
      </c>
      <c r="D118" s="1">
        <v>1752</v>
      </c>
      <c r="E118" s="1">
        <v>1593</v>
      </c>
      <c r="F118" s="1">
        <v>19</v>
      </c>
      <c r="G118" s="1">
        <v>3364</v>
      </c>
      <c r="H118" s="177">
        <v>3345</v>
      </c>
      <c r="I118" s="176">
        <v>280.33330000000001</v>
      </c>
      <c r="J118" s="178">
        <v>278.8</v>
      </c>
      <c r="K118" s="45">
        <f t="shared" si="15"/>
        <v>17</v>
      </c>
      <c r="L118" s="45">
        <f t="shared" si="15"/>
        <v>35</v>
      </c>
      <c r="M118" s="45">
        <f t="shared" si="15"/>
        <v>52</v>
      </c>
      <c r="N118" s="45">
        <f t="shared" si="15"/>
        <v>70</v>
      </c>
      <c r="O118" s="45">
        <f t="shared" si="15"/>
        <v>87</v>
      </c>
      <c r="P118" s="45">
        <f t="shared" si="15"/>
        <v>105</v>
      </c>
      <c r="Q118" s="45">
        <f t="shared" si="15"/>
        <v>122</v>
      </c>
      <c r="R118" s="45">
        <f t="shared" si="15"/>
        <v>139</v>
      </c>
      <c r="S118" s="45">
        <f t="shared" si="15"/>
        <v>157</v>
      </c>
      <c r="T118" s="45">
        <f t="shared" si="15"/>
        <v>174</v>
      </c>
      <c r="U118" s="45">
        <f t="shared" si="15"/>
        <v>192</v>
      </c>
      <c r="V118" s="45">
        <f t="shared" si="15"/>
        <v>209</v>
      </c>
      <c r="W118" s="45">
        <f t="shared" si="15"/>
        <v>227</v>
      </c>
      <c r="X118" s="45">
        <f t="shared" si="15"/>
        <v>244</v>
      </c>
      <c r="Y118" s="45">
        <f t="shared" si="15"/>
        <v>261</v>
      </c>
      <c r="Z118" s="45">
        <f t="shared" ref="Z118:AN133" si="16">IF($G118&gt;0,ROUND($J118*Z$3/12*0.75,0),0)</f>
        <v>279</v>
      </c>
      <c r="AA118" s="45">
        <f t="shared" si="16"/>
        <v>296</v>
      </c>
      <c r="AB118" s="45">
        <f t="shared" si="16"/>
        <v>314</v>
      </c>
      <c r="AC118" s="45">
        <f t="shared" si="16"/>
        <v>331</v>
      </c>
      <c r="AD118" s="45">
        <f t="shared" si="16"/>
        <v>349</v>
      </c>
      <c r="AE118" s="45">
        <f t="shared" si="16"/>
        <v>366</v>
      </c>
      <c r="AF118" s="45">
        <f t="shared" si="16"/>
        <v>383</v>
      </c>
      <c r="AG118" s="45">
        <f t="shared" si="16"/>
        <v>401</v>
      </c>
      <c r="AH118" s="45">
        <f t="shared" si="16"/>
        <v>418</v>
      </c>
      <c r="AI118" s="45">
        <f t="shared" si="16"/>
        <v>436</v>
      </c>
      <c r="AJ118" s="45">
        <f t="shared" si="16"/>
        <v>453</v>
      </c>
      <c r="AK118" s="45">
        <f t="shared" si="16"/>
        <v>470</v>
      </c>
      <c r="AL118" s="45">
        <f t="shared" si="16"/>
        <v>488</v>
      </c>
      <c r="AM118" s="45">
        <f t="shared" si="16"/>
        <v>505</v>
      </c>
      <c r="AN118" s="45">
        <f t="shared" si="16"/>
        <v>523</v>
      </c>
    </row>
    <row r="119" spans="1:40" x14ac:dyDescent="0.25">
      <c r="A119" s="68" t="s">
        <v>114</v>
      </c>
      <c r="B119" s="180">
        <v>41437</v>
      </c>
      <c r="C119" s="68">
        <v>8</v>
      </c>
      <c r="D119" s="1">
        <v>1500</v>
      </c>
      <c r="E119" s="1">
        <v>1019</v>
      </c>
      <c r="F119" s="1">
        <v>23</v>
      </c>
      <c r="G119" s="1">
        <v>2542</v>
      </c>
      <c r="H119" s="177">
        <v>2519</v>
      </c>
      <c r="I119" s="176">
        <v>317.75</v>
      </c>
      <c r="J119" s="178">
        <v>314.89999999999998</v>
      </c>
      <c r="K119" s="45">
        <f t="shared" ref="K119:Z134" si="17">IF($G119&gt;0,ROUND($J119*K$3/12*0.75,0),0)</f>
        <v>20</v>
      </c>
      <c r="L119" s="45">
        <f t="shared" si="17"/>
        <v>39</v>
      </c>
      <c r="M119" s="45">
        <f t="shared" si="17"/>
        <v>59</v>
      </c>
      <c r="N119" s="45">
        <f t="shared" si="17"/>
        <v>79</v>
      </c>
      <c r="O119" s="45">
        <f t="shared" si="17"/>
        <v>98</v>
      </c>
      <c r="P119" s="45">
        <f t="shared" si="17"/>
        <v>118</v>
      </c>
      <c r="Q119" s="45">
        <f t="shared" si="17"/>
        <v>138</v>
      </c>
      <c r="R119" s="45">
        <f t="shared" si="17"/>
        <v>157</v>
      </c>
      <c r="S119" s="45">
        <f t="shared" si="17"/>
        <v>177</v>
      </c>
      <c r="T119" s="45">
        <f t="shared" si="17"/>
        <v>197</v>
      </c>
      <c r="U119" s="45">
        <f t="shared" si="17"/>
        <v>216</v>
      </c>
      <c r="V119" s="45">
        <f t="shared" si="17"/>
        <v>236</v>
      </c>
      <c r="W119" s="45">
        <f t="shared" si="17"/>
        <v>256</v>
      </c>
      <c r="X119" s="45">
        <f t="shared" si="17"/>
        <v>276</v>
      </c>
      <c r="Y119" s="45">
        <f t="shared" si="17"/>
        <v>295</v>
      </c>
      <c r="Z119" s="45">
        <f t="shared" si="17"/>
        <v>315</v>
      </c>
      <c r="AA119" s="45">
        <f t="shared" si="16"/>
        <v>335</v>
      </c>
      <c r="AB119" s="45">
        <f t="shared" si="16"/>
        <v>354</v>
      </c>
      <c r="AC119" s="45">
        <f t="shared" si="16"/>
        <v>374</v>
      </c>
      <c r="AD119" s="45">
        <f t="shared" si="16"/>
        <v>394</v>
      </c>
      <c r="AE119" s="45">
        <f t="shared" si="16"/>
        <v>413</v>
      </c>
      <c r="AF119" s="45">
        <f t="shared" si="16"/>
        <v>433</v>
      </c>
      <c r="AG119" s="45">
        <f t="shared" si="16"/>
        <v>453</v>
      </c>
      <c r="AH119" s="45">
        <f t="shared" si="16"/>
        <v>472</v>
      </c>
      <c r="AI119" s="45">
        <f t="shared" si="16"/>
        <v>492</v>
      </c>
      <c r="AJ119" s="45">
        <f t="shared" si="16"/>
        <v>512</v>
      </c>
      <c r="AK119" s="45">
        <f t="shared" si="16"/>
        <v>531</v>
      </c>
      <c r="AL119" s="45">
        <f t="shared" si="16"/>
        <v>551</v>
      </c>
      <c r="AM119" s="45">
        <f t="shared" si="16"/>
        <v>571</v>
      </c>
      <c r="AN119" s="45">
        <f t="shared" si="16"/>
        <v>590</v>
      </c>
    </row>
    <row r="120" spans="1:40" x14ac:dyDescent="0.25">
      <c r="A120" s="68" t="s">
        <v>114</v>
      </c>
      <c r="B120" s="180">
        <v>41438</v>
      </c>
      <c r="C120" s="68">
        <v>8</v>
      </c>
      <c r="D120" s="1">
        <v>972</v>
      </c>
      <c r="E120" s="1">
        <v>506</v>
      </c>
      <c r="F120" s="1">
        <v>24</v>
      </c>
      <c r="G120" s="1">
        <v>1502</v>
      </c>
      <c r="H120" s="177">
        <v>1478</v>
      </c>
      <c r="I120" s="176">
        <v>187.75</v>
      </c>
      <c r="J120" s="178">
        <v>184.8</v>
      </c>
      <c r="K120" s="45">
        <f t="shared" si="17"/>
        <v>12</v>
      </c>
      <c r="L120" s="45">
        <f t="shared" si="17"/>
        <v>23</v>
      </c>
      <c r="M120" s="45">
        <f t="shared" si="17"/>
        <v>35</v>
      </c>
      <c r="N120" s="45">
        <f t="shared" si="17"/>
        <v>46</v>
      </c>
      <c r="O120" s="45">
        <f t="shared" si="17"/>
        <v>58</v>
      </c>
      <c r="P120" s="45">
        <f t="shared" si="17"/>
        <v>69</v>
      </c>
      <c r="Q120" s="45">
        <f t="shared" si="17"/>
        <v>81</v>
      </c>
      <c r="R120" s="45">
        <f t="shared" si="17"/>
        <v>92</v>
      </c>
      <c r="S120" s="45">
        <f t="shared" si="17"/>
        <v>104</v>
      </c>
      <c r="T120" s="45">
        <f t="shared" si="17"/>
        <v>116</v>
      </c>
      <c r="U120" s="45">
        <f t="shared" si="17"/>
        <v>127</v>
      </c>
      <c r="V120" s="45">
        <f t="shared" si="17"/>
        <v>139</v>
      </c>
      <c r="W120" s="45">
        <f t="shared" si="17"/>
        <v>150</v>
      </c>
      <c r="X120" s="45">
        <f t="shared" si="17"/>
        <v>162</v>
      </c>
      <c r="Y120" s="45">
        <f t="shared" si="17"/>
        <v>173</v>
      </c>
      <c r="Z120" s="45">
        <f t="shared" si="17"/>
        <v>185</v>
      </c>
      <c r="AA120" s="45">
        <f t="shared" si="16"/>
        <v>196</v>
      </c>
      <c r="AB120" s="45">
        <f t="shared" si="16"/>
        <v>208</v>
      </c>
      <c r="AC120" s="45">
        <f t="shared" si="16"/>
        <v>219</v>
      </c>
      <c r="AD120" s="45">
        <f t="shared" si="16"/>
        <v>231</v>
      </c>
      <c r="AE120" s="45">
        <f t="shared" si="16"/>
        <v>243</v>
      </c>
      <c r="AF120" s="45">
        <f t="shared" si="16"/>
        <v>254</v>
      </c>
      <c r="AG120" s="45">
        <f t="shared" si="16"/>
        <v>266</v>
      </c>
      <c r="AH120" s="45">
        <f t="shared" si="16"/>
        <v>277</v>
      </c>
      <c r="AI120" s="45">
        <f t="shared" si="16"/>
        <v>289</v>
      </c>
      <c r="AJ120" s="45">
        <f t="shared" si="16"/>
        <v>300</v>
      </c>
      <c r="AK120" s="45">
        <f t="shared" si="16"/>
        <v>312</v>
      </c>
      <c r="AL120" s="45">
        <f t="shared" si="16"/>
        <v>323</v>
      </c>
      <c r="AM120" s="45">
        <f t="shared" si="16"/>
        <v>335</v>
      </c>
      <c r="AN120" s="45">
        <f t="shared" si="16"/>
        <v>347</v>
      </c>
    </row>
    <row r="121" spans="1:40" x14ac:dyDescent="0.25">
      <c r="A121" s="68" t="s">
        <v>114</v>
      </c>
      <c r="B121" s="180">
        <v>41442</v>
      </c>
      <c r="C121" s="68">
        <v>7</v>
      </c>
      <c r="D121" s="1">
        <v>936</v>
      </c>
      <c r="E121" s="1">
        <v>1156</v>
      </c>
      <c r="F121" s="1">
        <v>4</v>
      </c>
      <c r="G121" s="1">
        <v>2096</v>
      </c>
      <c r="H121" s="177">
        <v>2092</v>
      </c>
      <c r="I121" s="176">
        <v>299.42860000000002</v>
      </c>
      <c r="J121" s="178">
        <v>298.89999999999998</v>
      </c>
      <c r="K121" s="45">
        <f t="shared" si="17"/>
        <v>19</v>
      </c>
      <c r="L121" s="45">
        <f t="shared" si="17"/>
        <v>37</v>
      </c>
      <c r="M121" s="45">
        <f t="shared" si="17"/>
        <v>56</v>
      </c>
      <c r="N121" s="45">
        <f t="shared" si="17"/>
        <v>75</v>
      </c>
      <c r="O121" s="45">
        <f t="shared" si="17"/>
        <v>93</v>
      </c>
      <c r="P121" s="45">
        <f t="shared" si="17"/>
        <v>112</v>
      </c>
      <c r="Q121" s="45">
        <f t="shared" si="17"/>
        <v>131</v>
      </c>
      <c r="R121" s="45">
        <f t="shared" si="17"/>
        <v>149</v>
      </c>
      <c r="S121" s="45">
        <f t="shared" si="17"/>
        <v>168</v>
      </c>
      <c r="T121" s="45">
        <f t="shared" si="17"/>
        <v>187</v>
      </c>
      <c r="U121" s="45">
        <f t="shared" si="17"/>
        <v>205</v>
      </c>
      <c r="V121" s="45">
        <f t="shared" si="17"/>
        <v>224</v>
      </c>
      <c r="W121" s="45">
        <f t="shared" si="17"/>
        <v>243</v>
      </c>
      <c r="X121" s="45">
        <f t="shared" si="17"/>
        <v>262</v>
      </c>
      <c r="Y121" s="45">
        <f t="shared" si="17"/>
        <v>280</v>
      </c>
      <c r="Z121" s="45">
        <f t="shared" si="17"/>
        <v>299</v>
      </c>
      <c r="AA121" s="45">
        <f t="shared" si="16"/>
        <v>318</v>
      </c>
      <c r="AB121" s="45">
        <f t="shared" si="16"/>
        <v>336</v>
      </c>
      <c r="AC121" s="45">
        <f t="shared" si="16"/>
        <v>355</v>
      </c>
      <c r="AD121" s="45">
        <f t="shared" si="16"/>
        <v>374</v>
      </c>
      <c r="AE121" s="45">
        <f t="shared" si="16"/>
        <v>392</v>
      </c>
      <c r="AF121" s="45">
        <f t="shared" si="16"/>
        <v>411</v>
      </c>
      <c r="AG121" s="45">
        <f t="shared" si="16"/>
        <v>430</v>
      </c>
      <c r="AH121" s="45">
        <f t="shared" si="16"/>
        <v>448</v>
      </c>
      <c r="AI121" s="45">
        <f t="shared" si="16"/>
        <v>467</v>
      </c>
      <c r="AJ121" s="45">
        <f t="shared" si="16"/>
        <v>486</v>
      </c>
      <c r="AK121" s="45">
        <f t="shared" si="16"/>
        <v>504</v>
      </c>
      <c r="AL121" s="45">
        <f t="shared" si="16"/>
        <v>523</v>
      </c>
      <c r="AM121" s="45">
        <f t="shared" si="16"/>
        <v>542</v>
      </c>
      <c r="AN121" s="45">
        <f t="shared" si="16"/>
        <v>560</v>
      </c>
    </row>
    <row r="122" spans="1:40" x14ac:dyDescent="0.25">
      <c r="A122" s="68" t="s">
        <v>114</v>
      </c>
      <c r="B122" s="180">
        <v>41443</v>
      </c>
      <c r="C122" s="68">
        <v>4</v>
      </c>
      <c r="D122" s="1">
        <v>588</v>
      </c>
      <c r="E122" s="1">
        <v>7</v>
      </c>
      <c r="F122" s="1">
        <v>2</v>
      </c>
      <c r="G122" s="1">
        <v>597</v>
      </c>
      <c r="H122" s="177">
        <v>595</v>
      </c>
      <c r="I122" s="176">
        <v>149.25</v>
      </c>
      <c r="J122" s="178">
        <v>148.80000000000001</v>
      </c>
      <c r="K122" s="45">
        <f t="shared" si="17"/>
        <v>9</v>
      </c>
      <c r="L122" s="45">
        <f t="shared" si="17"/>
        <v>19</v>
      </c>
      <c r="M122" s="45">
        <f t="shared" si="17"/>
        <v>28</v>
      </c>
      <c r="N122" s="45">
        <f t="shared" si="17"/>
        <v>37</v>
      </c>
      <c r="O122" s="45">
        <f t="shared" si="17"/>
        <v>47</v>
      </c>
      <c r="P122" s="45">
        <f t="shared" si="17"/>
        <v>56</v>
      </c>
      <c r="Q122" s="45">
        <f t="shared" si="17"/>
        <v>65</v>
      </c>
      <c r="R122" s="45">
        <f t="shared" si="17"/>
        <v>74</v>
      </c>
      <c r="S122" s="45">
        <f t="shared" si="17"/>
        <v>84</v>
      </c>
      <c r="T122" s="45">
        <f t="shared" si="17"/>
        <v>93</v>
      </c>
      <c r="U122" s="45">
        <f t="shared" si="17"/>
        <v>102</v>
      </c>
      <c r="V122" s="45">
        <f t="shared" si="17"/>
        <v>112</v>
      </c>
      <c r="W122" s="45">
        <f t="shared" si="17"/>
        <v>121</v>
      </c>
      <c r="X122" s="45">
        <f t="shared" si="17"/>
        <v>130</v>
      </c>
      <c r="Y122" s="45">
        <f t="shared" si="17"/>
        <v>140</v>
      </c>
      <c r="Z122" s="45">
        <f t="shared" si="17"/>
        <v>149</v>
      </c>
      <c r="AA122" s="45">
        <f t="shared" si="16"/>
        <v>158</v>
      </c>
      <c r="AB122" s="45">
        <f t="shared" si="16"/>
        <v>167</v>
      </c>
      <c r="AC122" s="45">
        <f t="shared" si="16"/>
        <v>177</v>
      </c>
      <c r="AD122" s="45">
        <f t="shared" si="16"/>
        <v>186</v>
      </c>
      <c r="AE122" s="45">
        <f t="shared" si="16"/>
        <v>195</v>
      </c>
      <c r="AF122" s="45">
        <f t="shared" si="16"/>
        <v>205</v>
      </c>
      <c r="AG122" s="45">
        <f t="shared" si="16"/>
        <v>214</v>
      </c>
      <c r="AH122" s="45">
        <f t="shared" si="16"/>
        <v>223</v>
      </c>
      <c r="AI122" s="45">
        <f t="shared" si="16"/>
        <v>233</v>
      </c>
      <c r="AJ122" s="45">
        <f t="shared" si="16"/>
        <v>242</v>
      </c>
      <c r="AK122" s="45">
        <f t="shared" si="16"/>
        <v>251</v>
      </c>
      <c r="AL122" s="45">
        <f t="shared" si="16"/>
        <v>260</v>
      </c>
      <c r="AM122" s="45">
        <f t="shared" si="16"/>
        <v>270</v>
      </c>
      <c r="AN122" s="45">
        <f t="shared" si="16"/>
        <v>279</v>
      </c>
    </row>
    <row r="123" spans="1:40" x14ac:dyDescent="0.25">
      <c r="A123" s="68" t="s">
        <v>114</v>
      </c>
      <c r="B123" s="180">
        <v>41447</v>
      </c>
      <c r="C123" s="68">
        <v>13</v>
      </c>
      <c r="D123" s="1">
        <v>1956</v>
      </c>
      <c r="E123" s="1">
        <v>2694</v>
      </c>
      <c r="F123" s="1">
        <v>57</v>
      </c>
      <c r="G123" s="1">
        <v>4707</v>
      </c>
      <c r="H123" s="177">
        <v>4650</v>
      </c>
      <c r="I123" s="176">
        <v>362.07690000000002</v>
      </c>
      <c r="J123" s="178">
        <v>357.7</v>
      </c>
      <c r="K123" s="45">
        <f t="shared" si="17"/>
        <v>22</v>
      </c>
      <c r="L123" s="45">
        <f t="shared" si="17"/>
        <v>45</v>
      </c>
      <c r="M123" s="45">
        <f t="shared" si="17"/>
        <v>67</v>
      </c>
      <c r="N123" s="45">
        <f t="shared" si="17"/>
        <v>89</v>
      </c>
      <c r="O123" s="45">
        <f t="shared" si="17"/>
        <v>112</v>
      </c>
      <c r="P123" s="45">
        <f t="shared" si="17"/>
        <v>134</v>
      </c>
      <c r="Q123" s="45">
        <f t="shared" si="17"/>
        <v>156</v>
      </c>
      <c r="R123" s="45">
        <f t="shared" si="17"/>
        <v>179</v>
      </c>
      <c r="S123" s="45">
        <f t="shared" si="17"/>
        <v>201</v>
      </c>
      <c r="T123" s="45">
        <f t="shared" si="17"/>
        <v>224</v>
      </c>
      <c r="U123" s="45">
        <f t="shared" si="17"/>
        <v>246</v>
      </c>
      <c r="V123" s="45">
        <f t="shared" si="17"/>
        <v>268</v>
      </c>
      <c r="W123" s="45">
        <f t="shared" si="17"/>
        <v>291</v>
      </c>
      <c r="X123" s="45">
        <f t="shared" si="17"/>
        <v>313</v>
      </c>
      <c r="Y123" s="45">
        <f t="shared" si="17"/>
        <v>335</v>
      </c>
      <c r="Z123" s="45">
        <f t="shared" si="17"/>
        <v>358</v>
      </c>
      <c r="AA123" s="45">
        <f t="shared" si="16"/>
        <v>380</v>
      </c>
      <c r="AB123" s="45">
        <f t="shared" si="16"/>
        <v>402</v>
      </c>
      <c r="AC123" s="45">
        <f t="shared" si="16"/>
        <v>425</v>
      </c>
      <c r="AD123" s="45">
        <f t="shared" si="16"/>
        <v>447</v>
      </c>
      <c r="AE123" s="45">
        <f t="shared" si="16"/>
        <v>469</v>
      </c>
      <c r="AF123" s="45">
        <f t="shared" si="16"/>
        <v>492</v>
      </c>
      <c r="AG123" s="45">
        <f t="shared" si="16"/>
        <v>514</v>
      </c>
      <c r="AH123" s="45">
        <f t="shared" si="16"/>
        <v>537</v>
      </c>
      <c r="AI123" s="45">
        <f t="shared" si="16"/>
        <v>559</v>
      </c>
      <c r="AJ123" s="45">
        <f t="shared" si="16"/>
        <v>581</v>
      </c>
      <c r="AK123" s="45">
        <f t="shared" si="16"/>
        <v>604</v>
      </c>
      <c r="AL123" s="45">
        <f t="shared" si="16"/>
        <v>626</v>
      </c>
      <c r="AM123" s="45">
        <f t="shared" si="16"/>
        <v>648</v>
      </c>
      <c r="AN123" s="45">
        <f t="shared" si="16"/>
        <v>671</v>
      </c>
    </row>
    <row r="124" spans="1:40" x14ac:dyDescent="0.25">
      <c r="A124" s="68" t="s">
        <v>114</v>
      </c>
      <c r="B124" s="180">
        <v>41449</v>
      </c>
      <c r="C124" s="68">
        <v>0</v>
      </c>
      <c r="D124" s="1">
        <v>0</v>
      </c>
      <c r="E124" s="1">
        <v>0</v>
      </c>
      <c r="F124" s="1">
        <v>0</v>
      </c>
      <c r="G124" s="1">
        <v>0</v>
      </c>
      <c r="H124" s="177">
        <v>0</v>
      </c>
      <c r="I124" s="176">
        <v>0</v>
      </c>
      <c r="J124" s="178" t="e">
        <v>#DIV/0!</v>
      </c>
      <c r="K124" s="45">
        <f t="shared" si="17"/>
        <v>0</v>
      </c>
      <c r="L124" s="45">
        <f t="shared" si="17"/>
        <v>0</v>
      </c>
      <c r="M124" s="45">
        <f t="shared" si="17"/>
        <v>0</v>
      </c>
      <c r="N124" s="45">
        <f t="shared" si="17"/>
        <v>0</v>
      </c>
      <c r="O124" s="45">
        <f t="shared" si="17"/>
        <v>0</v>
      </c>
      <c r="P124" s="45">
        <f t="shared" si="17"/>
        <v>0</v>
      </c>
      <c r="Q124" s="45">
        <f t="shared" si="17"/>
        <v>0</v>
      </c>
      <c r="R124" s="45">
        <f t="shared" si="17"/>
        <v>0</v>
      </c>
      <c r="S124" s="45">
        <f t="shared" si="17"/>
        <v>0</v>
      </c>
      <c r="T124" s="45">
        <f t="shared" si="17"/>
        <v>0</v>
      </c>
      <c r="U124" s="45">
        <f t="shared" si="17"/>
        <v>0</v>
      </c>
      <c r="V124" s="45">
        <f t="shared" si="17"/>
        <v>0</v>
      </c>
      <c r="W124" s="45">
        <f t="shared" si="17"/>
        <v>0</v>
      </c>
      <c r="X124" s="45">
        <f t="shared" si="17"/>
        <v>0</v>
      </c>
      <c r="Y124" s="45">
        <f t="shared" si="17"/>
        <v>0</v>
      </c>
      <c r="Z124" s="45">
        <f t="shared" si="17"/>
        <v>0</v>
      </c>
      <c r="AA124" s="45">
        <f t="shared" si="16"/>
        <v>0</v>
      </c>
      <c r="AB124" s="45">
        <f t="shared" si="16"/>
        <v>0</v>
      </c>
      <c r="AC124" s="45">
        <f t="shared" si="16"/>
        <v>0</v>
      </c>
      <c r="AD124" s="45">
        <f t="shared" si="16"/>
        <v>0</v>
      </c>
      <c r="AE124" s="45">
        <f t="shared" si="16"/>
        <v>0</v>
      </c>
      <c r="AF124" s="45">
        <f t="shared" si="16"/>
        <v>0</v>
      </c>
      <c r="AG124" s="45">
        <f t="shared" si="16"/>
        <v>0</v>
      </c>
      <c r="AH124" s="45">
        <f t="shared" si="16"/>
        <v>0</v>
      </c>
      <c r="AI124" s="45">
        <f t="shared" si="16"/>
        <v>0</v>
      </c>
      <c r="AJ124" s="45">
        <f t="shared" si="16"/>
        <v>0</v>
      </c>
      <c r="AK124" s="45">
        <f t="shared" si="16"/>
        <v>0</v>
      </c>
      <c r="AL124" s="45">
        <f t="shared" si="16"/>
        <v>0</v>
      </c>
      <c r="AM124" s="45">
        <f t="shared" si="16"/>
        <v>0</v>
      </c>
      <c r="AN124" s="45">
        <f t="shared" si="16"/>
        <v>0</v>
      </c>
    </row>
    <row r="125" spans="1:40" x14ac:dyDescent="0.25">
      <c r="A125" s="68" t="s">
        <v>114</v>
      </c>
      <c r="B125" s="180">
        <v>41450</v>
      </c>
      <c r="C125" s="68">
        <v>6</v>
      </c>
      <c r="D125" s="1">
        <v>0</v>
      </c>
      <c r="E125" s="1">
        <v>412</v>
      </c>
      <c r="F125" s="1">
        <v>1</v>
      </c>
      <c r="G125" s="1">
        <v>413</v>
      </c>
      <c r="H125" s="177">
        <v>412</v>
      </c>
      <c r="I125" s="176">
        <v>68.833299999999994</v>
      </c>
      <c r="J125" s="178">
        <v>68.7</v>
      </c>
      <c r="K125" s="45">
        <f t="shared" si="17"/>
        <v>4</v>
      </c>
      <c r="L125" s="45">
        <f t="shared" si="17"/>
        <v>9</v>
      </c>
      <c r="M125" s="45">
        <f t="shared" si="17"/>
        <v>13</v>
      </c>
      <c r="N125" s="45">
        <f t="shared" si="17"/>
        <v>17</v>
      </c>
      <c r="O125" s="45">
        <f t="shared" si="17"/>
        <v>21</v>
      </c>
      <c r="P125" s="45">
        <f t="shared" si="17"/>
        <v>26</v>
      </c>
      <c r="Q125" s="45">
        <f t="shared" si="17"/>
        <v>30</v>
      </c>
      <c r="R125" s="45">
        <f t="shared" si="17"/>
        <v>34</v>
      </c>
      <c r="S125" s="45">
        <f t="shared" si="17"/>
        <v>39</v>
      </c>
      <c r="T125" s="45">
        <f t="shared" si="17"/>
        <v>43</v>
      </c>
      <c r="U125" s="45">
        <f t="shared" si="17"/>
        <v>47</v>
      </c>
      <c r="V125" s="45">
        <f t="shared" si="17"/>
        <v>52</v>
      </c>
      <c r="W125" s="45">
        <f t="shared" si="17"/>
        <v>56</v>
      </c>
      <c r="X125" s="45">
        <f t="shared" si="17"/>
        <v>60</v>
      </c>
      <c r="Y125" s="45">
        <f t="shared" si="17"/>
        <v>64</v>
      </c>
      <c r="Z125" s="45">
        <f t="shared" si="17"/>
        <v>69</v>
      </c>
      <c r="AA125" s="45">
        <f t="shared" si="16"/>
        <v>73</v>
      </c>
      <c r="AB125" s="45">
        <f t="shared" si="16"/>
        <v>77</v>
      </c>
      <c r="AC125" s="45">
        <f t="shared" si="16"/>
        <v>82</v>
      </c>
      <c r="AD125" s="45">
        <f t="shared" si="16"/>
        <v>86</v>
      </c>
      <c r="AE125" s="45">
        <f t="shared" si="16"/>
        <v>90</v>
      </c>
      <c r="AF125" s="45">
        <f t="shared" si="16"/>
        <v>94</v>
      </c>
      <c r="AG125" s="45">
        <f t="shared" si="16"/>
        <v>99</v>
      </c>
      <c r="AH125" s="45">
        <f t="shared" si="16"/>
        <v>103</v>
      </c>
      <c r="AI125" s="45">
        <f t="shared" si="16"/>
        <v>107</v>
      </c>
      <c r="AJ125" s="45">
        <f t="shared" si="16"/>
        <v>112</v>
      </c>
      <c r="AK125" s="45">
        <f t="shared" si="16"/>
        <v>116</v>
      </c>
      <c r="AL125" s="45">
        <f t="shared" si="16"/>
        <v>120</v>
      </c>
      <c r="AM125" s="45">
        <f t="shared" si="16"/>
        <v>125</v>
      </c>
      <c r="AN125" s="45">
        <f t="shared" si="16"/>
        <v>129</v>
      </c>
    </row>
    <row r="126" spans="1:40" x14ac:dyDescent="0.25">
      <c r="A126" s="68" t="s">
        <v>114</v>
      </c>
      <c r="B126" s="180">
        <v>41456</v>
      </c>
      <c r="C126" s="68">
        <v>11</v>
      </c>
      <c r="D126" s="1">
        <v>2184</v>
      </c>
      <c r="E126" s="1">
        <v>1108</v>
      </c>
      <c r="F126" s="1">
        <v>27</v>
      </c>
      <c r="G126" s="1">
        <v>3319</v>
      </c>
      <c r="H126" s="177">
        <v>3292</v>
      </c>
      <c r="I126" s="176">
        <v>301.72730000000001</v>
      </c>
      <c r="J126" s="178">
        <v>299.3</v>
      </c>
      <c r="K126" s="45">
        <f t="shared" si="17"/>
        <v>19</v>
      </c>
      <c r="L126" s="45">
        <f t="shared" si="17"/>
        <v>37</v>
      </c>
      <c r="M126" s="45">
        <f t="shared" si="17"/>
        <v>56</v>
      </c>
      <c r="N126" s="45">
        <f t="shared" si="17"/>
        <v>75</v>
      </c>
      <c r="O126" s="45">
        <f t="shared" si="17"/>
        <v>94</v>
      </c>
      <c r="P126" s="45">
        <f t="shared" si="17"/>
        <v>112</v>
      </c>
      <c r="Q126" s="45">
        <f t="shared" si="17"/>
        <v>131</v>
      </c>
      <c r="R126" s="45">
        <f t="shared" si="17"/>
        <v>150</v>
      </c>
      <c r="S126" s="45">
        <f t="shared" si="17"/>
        <v>168</v>
      </c>
      <c r="T126" s="45">
        <f t="shared" si="17"/>
        <v>187</v>
      </c>
      <c r="U126" s="45">
        <f t="shared" si="17"/>
        <v>206</v>
      </c>
      <c r="V126" s="45">
        <f t="shared" si="17"/>
        <v>224</v>
      </c>
      <c r="W126" s="45">
        <f t="shared" si="17"/>
        <v>243</v>
      </c>
      <c r="X126" s="45">
        <f t="shared" si="17"/>
        <v>262</v>
      </c>
      <c r="Y126" s="45">
        <f t="shared" si="17"/>
        <v>281</v>
      </c>
      <c r="Z126" s="45">
        <f t="shared" si="17"/>
        <v>299</v>
      </c>
      <c r="AA126" s="45">
        <f t="shared" si="16"/>
        <v>318</v>
      </c>
      <c r="AB126" s="45">
        <f t="shared" si="16"/>
        <v>337</v>
      </c>
      <c r="AC126" s="45">
        <f t="shared" si="16"/>
        <v>355</v>
      </c>
      <c r="AD126" s="45">
        <f t="shared" si="16"/>
        <v>374</v>
      </c>
      <c r="AE126" s="45">
        <f t="shared" si="16"/>
        <v>393</v>
      </c>
      <c r="AF126" s="45">
        <f t="shared" si="16"/>
        <v>412</v>
      </c>
      <c r="AG126" s="45">
        <f t="shared" si="16"/>
        <v>430</v>
      </c>
      <c r="AH126" s="45">
        <f t="shared" si="16"/>
        <v>449</v>
      </c>
      <c r="AI126" s="45">
        <f t="shared" si="16"/>
        <v>468</v>
      </c>
      <c r="AJ126" s="45">
        <f t="shared" si="16"/>
        <v>486</v>
      </c>
      <c r="AK126" s="45">
        <f t="shared" si="16"/>
        <v>505</v>
      </c>
      <c r="AL126" s="45">
        <f t="shared" si="16"/>
        <v>524</v>
      </c>
      <c r="AM126" s="45">
        <f t="shared" si="16"/>
        <v>542</v>
      </c>
      <c r="AN126" s="45">
        <f t="shared" si="16"/>
        <v>561</v>
      </c>
    </row>
    <row r="127" spans="1:40" x14ac:dyDescent="0.25">
      <c r="A127" s="68" t="s">
        <v>114</v>
      </c>
      <c r="B127" s="180">
        <v>41467</v>
      </c>
      <c r="C127" s="68">
        <v>8</v>
      </c>
      <c r="D127" s="1">
        <v>1596</v>
      </c>
      <c r="E127" s="1">
        <v>1259</v>
      </c>
      <c r="F127" s="1">
        <v>17</v>
      </c>
      <c r="G127" s="1">
        <v>2872</v>
      </c>
      <c r="H127" s="177">
        <v>2855</v>
      </c>
      <c r="I127" s="176">
        <v>359</v>
      </c>
      <c r="J127" s="178">
        <v>356.9</v>
      </c>
      <c r="K127" s="45">
        <f t="shared" si="17"/>
        <v>22</v>
      </c>
      <c r="L127" s="45">
        <f t="shared" si="17"/>
        <v>45</v>
      </c>
      <c r="M127" s="45">
        <f t="shared" si="17"/>
        <v>67</v>
      </c>
      <c r="N127" s="45">
        <f t="shared" si="17"/>
        <v>89</v>
      </c>
      <c r="O127" s="45">
        <f t="shared" si="17"/>
        <v>112</v>
      </c>
      <c r="P127" s="45">
        <f t="shared" si="17"/>
        <v>134</v>
      </c>
      <c r="Q127" s="45">
        <f t="shared" si="17"/>
        <v>156</v>
      </c>
      <c r="R127" s="45">
        <f t="shared" si="17"/>
        <v>178</v>
      </c>
      <c r="S127" s="45">
        <f t="shared" si="17"/>
        <v>201</v>
      </c>
      <c r="T127" s="45">
        <f t="shared" si="17"/>
        <v>223</v>
      </c>
      <c r="U127" s="45">
        <f t="shared" si="17"/>
        <v>245</v>
      </c>
      <c r="V127" s="45">
        <f t="shared" si="17"/>
        <v>268</v>
      </c>
      <c r="W127" s="45">
        <f t="shared" si="17"/>
        <v>290</v>
      </c>
      <c r="X127" s="45">
        <f t="shared" si="17"/>
        <v>312</v>
      </c>
      <c r="Y127" s="45">
        <f t="shared" si="17"/>
        <v>335</v>
      </c>
      <c r="Z127" s="45">
        <f t="shared" si="17"/>
        <v>357</v>
      </c>
      <c r="AA127" s="45">
        <f t="shared" si="16"/>
        <v>379</v>
      </c>
      <c r="AB127" s="45">
        <f t="shared" si="16"/>
        <v>402</v>
      </c>
      <c r="AC127" s="45">
        <f t="shared" si="16"/>
        <v>424</v>
      </c>
      <c r="AD127" s="45">
        <f t="shared" si="16"/>
        <v>446</v>
      </c>
      <c r="AE127" s="45">
        <f t="shared" si="16"/>
        <v>468</v>
      </c>
      <c r="AF127" s="45">
        <f t="shared" si="16"/>
        <v>491</v>
      </c>
      <c r="AG127" s="45">
        <f t="shared" si="16"/>
        <v>513</v>
      </c>
      <c r="AH127" s="45">
        <f t="shared" si="16"/>
        <v>535</v>
      </c>
      <c r="AI127" s="45">
        <f t="shared" si="16"/>
        <v>558</v>
      </c>
      <c r="AJ127" s="45">
        <f t="shared" si="16"/>
        <v>580</v>
      </c>
      <c r="AK127" s="45">
        <f t="shared" si="16"/>
        <v>602</v>
      </c>
      <c r="AL127" s="45">
        <f t="shared" si="16"/>
        <v>625</v>
      </c>
      <c r="AM127" s="45">
        <f t="shared" si="16"/>
        <v>647</v>
      </c>
      <c r="AN127" s="45">
        <f t="shared" si="16"/>
        <v>669</v>
      </c>
    </row>
    <row r="128" spans="1:40" x14ac:dyDescent="0.25">
      <c r="A128" s="68" t="s">
        <v>114</v>
      </c>
      <c r="B128" s="180">
        <v>41507</v>
      </c>
      <c r="C128" s="68">
        <v>4</v>
      </c>
      <c r="D128" s="1">
        <v>660</v>
      </c>
      <c r="E128" s="1">
        <v>542</v>
      </c>
      <c r="F128" s="1">
        <v>11</v>
      </c>
      <c r="G128" s="1">
        <v>1213</v>
      </c>
      <c r="H128" s="177">
        <v>1202</v>
      </c>
      <c r="I128" s="176">
        <v>303.25</v>
      </c>
      <c r="J128" s="178">
        <v>300.5</v>
      </c>
      <c r="K128" s="45">
        <f t="shared" si="17"/>
        <v>19</v>
      </c>
      <c r="L128" s="45">
        <f t="shared" si="17"/>
        <v>38</v>
      </c>
      <c r="M128" s="45">
        <f t="shared" si="17"/>
        <v>56</v>
      </c>
      <c r="N128" s="45">
        <f t="shared" si="17"/>
        <v>75</v>
      </c>
      <c r="O128" s="45">
        <f t="shared" si="17"/>
        <v>94</v>
      </c>
      <c r="P128" s="45">
        <f t="shared" si="17"/>
        <v>113</v>
      </c>
      <c r="Q128" s="45">
        <f t="shared" si="17"/>
        <v>131</v>
      </c>
      <c r="R128" s="45">
        <f t="shared" si="17"/>
        <v>150</v>
      </c>
      <c r="S128" s="45">
        <f t="shared" si="17"/>
        <v>169</v>
      </c>
      <c r="T128" s="45">
        <f t="shared" si="17"/>
        <v>188</v>
      </c>
      <c r="U128" s="45">
        <f t="shared" si="17"/>
        <v>207</v>
      </c>
      <c r="V128" s="45">
        <f t="shared" si="17"/>
        <v>225</v>
      </c>
      <c r="W128" s="45">
        <f t="shared" si="17"/>
        <v>244</v>
      </c>
      <c r="X128" s="45">
        <f t="shared" si="17"/>
        <v>263</v>
      </c>
      <c r="Y128" s="45">
        <f t="shared" si="17"/>
        <v>282</v>
      </c>
      <c r="Z128" s="45">
        <f t="shared" si="17"/>
        <v>301</v>
      </c>
      <c r="AA128" s="45">
        <f t="shared" si="16"/>
        <v>319</v>
      </c>
      <c r="AB128" s="45">
        <f t="shared" si="16"/>
        <v>338</v>
      </c>
      <c r="AC128" s="45">
        <f t="shared" si="16"/>
        <v>357</v>
      </c>
      <c r="AD128" s="45">
        <f t="shared" si="16"/>
        <v>376</v>
      </c>
      <c r="AE128" s="45">
        <f t="shared" si="16"/>
        <v>394</v>
      </c>
      <c r="AF128" s="45">
        <f t="shared" si="16"/>
        <v>413</v>
      </c>
      <c r="AG128" s="45">
        <f t="shared" si="16"/>
        <v>432</v>
      </c>
      <c r="AH128" s="45">
        <f t="shared" si="16"/>
        <v>451</v>
      </c>
      <c r="AI128" s="45">
        <f t="shared" si="16"/>
        <v>470</v>
      </c>
      <c r="AJ128" s="45">
        <f t="shared" si="16"/>
        <v>488</v>
      </c>
      <c r="AK128" s="45">
        <f t="shared" si="16"/>
        <v>507</v>
      </c>
      <c r="AL128" s="45">
        <f t="shared" si="16"/>
        <v>526</v>
      </c>
      <c r="AM128" s="45">
        <f t="shared" si="16"/>
        <v>545</v>
      </c>
      <c r="AN128" s="45">
        <f t="shared" si="16"/>
        <v>563</v>
      </c>
    </row>
    <row r="129" spans="1:40" x14ac:dyDescent="0.25">
      <c r="A129" s="68" t="s">
        <v>114</v>
      </c>
      <c r="B129" s="180">
        <v>41509</v>
      </c>
      <c r="C129" s="68">
        <v>4</v>
      </c>
      <c r="D129" s="1">
        <v>1560</v>
      </c>
      <c r="E129" s="1">
        <v>993</v>
      </c>
      <c r="F129" s="1">
        <v>29</v>
      </c>
      <c r="G129" s="1">
        <v>2582</v>
      </c>
      <c r="H129" s="177">
        <v>2553</v>
      </c>
      <c r="I129" s="176">
        <v>645.5</v>
      </c>
      <c r="J129" s="178">
        <v>638.29999999999995</v>
      </c>
      <c r="K129" s="45">
        <f t="shared" si="17"/>
        <v>40</v>
      </c>
      <c r="L129" s="45">
        <f t="shared" si="17"/>
        <v>80</v>
      </c>
      <c r="M129" s="45">
        <f t="shared" si="17"/>
        <v>120</v>
      </c>
      <c r="N129" s="45">
        <f t="shared" si="17"/>
        <v>160</v>
      </c>
      <c r="O129" s="45">
        <f t="shared" si="17"/>
        <v>199</v>
      </c>
      <c r="P129" s="45">
        <f t="shared" si="17"/>
        <v>239</v>
      </c>
      <c r="Q129" s="45">
        <f t="shared" si="17"/>
        <v>279</v>
      </c>
      <c r="R129" s="45">
        <f t="shared" si="17"/>
        <v>319</v>
      </c>
      <c r="S129" s="45">
        <f t="shared" si="17"/>
        <v>359</v>
      </c>
      <c r="T129" s="45">
        <f t="shared" si="17"/>
        <v>399</v>
      </c>
      <c r="U129" s="45">
        <f t="shared" si="17"/>
        <v>439</v>
      </c>
      <c r="V129" s="45">
        <f t="shared" si="17"/>
        <v>479</v>
      </c>
      <c r="W129" s="45">
        <f t="shared" si="17"/>
        <v>519</v>
      </c>
      <c r="X129" s="45">
        <f t="shared" si="17"/>
        <v>559</v>
      </c>
      <c r="Y129" s="45">
        <f t="shared" si="17"/>
        <v>598</v>
      </c>
      <c r="Z129" s="45">
        <f t="shared" si="17"/>
        <v>638</v>
      </c>
      <c r="AA129" s="45">
        <f t="shared" si="16"/>
        <v>678</v>
      </c>
      <c r="AB129" s="45">
        <f t="shared" si="16"/>
        <v>718</v>
      </c>
      <c r="AC129" s="45">
        <f t="shared" si="16"/>
        <v>758</v>
      </c>
      <c r="AD129" s="45">
        <f t="shared" si="16"/>
        <v>798</v>
      </c>
      <c r="AE129" s="45">
        <f t="shared" si="16"/>
        <v>838</v>
      </c>
      <c r="AF129" s="45">
        <f t="shared" si="16"/>
        <v>878</v>
      </c>
      <c r="AG129" s="45">
        <f t="shared" si="16"/>
        <v>918</v>
      </c>
      <c r="AH129" s="45">
        <f t="shared" si="16"/>
        <v>957</v>
      </c>
      <c r="AI129" s="45">
        <f t="shared" si="16"/>
        <v>997</v>
      </c>
      <c r="AJ129" s="45">
        <f t="shared" si="16"/>
        <v>1037</v>
      </c>
      <c r="AK129" s="45">
        <f t="shared" si="16"/>
        <v>1077</v>
      </c>
      <c r="AL129" s="45">
        <f t="shared" si="16"/>
        <v>1117</v>
      </c>
      <c r="AM129" s="45">
        <f t="shared" si="16"/>
        <v>1157</v>
      </c>
      <c r="AN129" s="45">
        <f t="shared" si="16"/>
        <v>1197</v>
      </c>
    </row>
    <row r="130" spans="1:40" x14ac:dyDescent="0.25">
      <c r="A130" s="68" t="s">
        <v>114</v>
      </c>
      <c r="B130" s="180">
        <v>41708</v>
      </c>
      <c r="C130" s="68">
        <v>6</v>
      </c>
      <c r="D130" s="1">
        <v>1656</v>
      </c>
      <c r="E130" s="1">
        <v>1887</v>
      </c>
      <c r="F130" s="1">
        <v>34</v>
      </c>
      <c r="G130" s="1">
        <v>3577</v>
      </c>
      <c r="H130" s="177">
        <v>3543</v>
      </c>
      <c r="I130" s="176">
        <v>596.16669999999999</v>
      </c>
      <c r="J130" s="178">
        <v>590.5</v>
      </c>
      <c r="K130" s="45">
        <f t="shared" si="17"/>
        <v>37</v>
      </c>
      <c r="L130" s="45">
        <f t="shared" si="17"/>
        <v>74</v>
      </c>
      <c r="M130" s="45">
        <f t="shared" si="17"/>
        <v>111</v>
      </c>
      <c r="N130" s="45">
        <f t="shared" si="17"/>
        <v>148</v>
      </c>
      <c r="O130" s="45">
        <f t="shared" si="17"/>
        <v>185</v>
      </c>
      <c r="P130" s="45">
        <f t="shared" si="17"/>
        <v>221</v>
      </c>
      <c r="Q130" s="45">
        <f t="shared" si="17"/>
        <v>258</v>
      </c>
      <c r="R130" s="45">
        <f t="shared" si="17"/>
        <v>295</v>
      </c>
      <c r="S130" s="45">
        <f t="shared" si="17"/>
        <v>332</v>
      </c>
      <c r="T130" s="45">
        <f t="shared" si="17"/>
        <v>369</v>
      </c>
      <c r="U130" s="45">
        <f t="shared" si="17"/>
        <v>406</v>
      </c>
      <c r="V130" s="45">
        <f t="shared" si="17"/>
        <v>443</v>
      </c>
      <c r="W130" s="45">
        <f t="shared" si="17"/>
        <v>480</v>
      </c>
      <c r="X130" s="45">
        <f t="shared" si="17"/>
        <v>517</v>
      </c>
      <c r="Y130" s="45">
        <f t="shared" si="17"/>
        <v>554</v>
      </c>
      <c r="Z130" s="45">
        <f t="shared" si="17"/>
        <v>591</v>
      </c>
      <c r="AA130" s="45">
        <f t="shared" si="16"/>
        <v>627</v>
      </c>
      <c r="AB130" s="45">
        <f t="shared" si="16"/>
        <v>664</v>
      </c>
      <c r="AC130" s="45">
        <f t="shared" si="16"/>
        <v>701</v>
      </c>
      <c r="AD130" s="45">
        <f t="shared" si="16"/>
        <v>738</v>
      </c>
      <c r="AE130" s="45">
        <f t="shared" si="16"/>
        <v>775</v>
      </c>
      <c r="AF130" s="45">
        <f t="shared" si="16"/>
        <v>812</v>
      </c>
      <c r="AG130" s="45">
        <f t="shared" si="16"/>
        <v>849</v>
      </c>
      <c r="AH130" s="45">
        <f t="shared" si="16"/>
        <v>886</v>
      </c>
      <c r="AI130" s="45">
        <f t="shared" si="16"/>
        <v>923</v>
      </c>
      <c r="AJ130" s="45">
        <f t="shared" si="16"/>
        <v>960</v>
      </c>
      <c r="AK130" s="45">
        <f t="shared" si="16"/>
        <v>996</v>
      </c>
      <c r="AL130" s="45">
        <f t="shared" si="16"/>
        <v>1033</v>
      </c>
      <c r="AM130" s="45">
        <f t="shared" si="16"/>
        <v>1070</v>
      </c>
      <c r="AN130" s="45">
        <f t="shared" si="16"/>
        <v>1107</v>
      </c>
    </row>
    <row r="131" spans="1:40" x14ac:dyDescent="0.25">
      <c r="A131" s="68" t="s">
        <v>114</v>
      </c>
      <c r="B131" s="180">
        <v>42001</v>
      </c>
      <c r="C131" s="68">
        <v>5</v>
      </c>
      <c r="D131" s="1">
        <v>1200</v>
      </c>
      <c r="E131" s="1">
        <v>178</v>
      </c>
      <c r="F131" s="1">
        <v>3</v>
      </c>
      <c r="G131" s="1">
        <v>1381</v>
      </c>
      <c r="H131" s="177">
        <v>1378</v>
      </c>
      <c r="I131" s="176">
        <v>276.2</v>
      </c>
      <c r="J131" s="178">
        <v>275.60000000000002</v>
      </c>
      <c r="K131" s="45">
        <f t="shared" si="17"/>
        <v>17</v>
      </c>
      <c r="L131" s="45">
        <f t="shared" si="17"/>
        <v>34</v>
      </c>
      <c r="M131" s="45">
        <f t="shared" si="17"/>
        <v>52</v>
      </c>
      <c r="N131" s="45">
        <f t="shared" si="17"/>
        <v>69</v>
      </c>
      <c r="O131" s="45">
        <f t="shared" si="17"/>
        <v>86</v>
      </c>
      <c r="P131" s="45">
        <f t="shared" si="17"/>
        <v>103</v>
      </c>
      <c r="Q131" s="45">
        <f t="shared" si="17"/>
        <v>121</v>
      </c>
      <c r="R131" s="45">
        <f t="shared" si="17"/>
        <v>138</v>
      </c>
      <c r="S131" s="45">
        <f t="shared" si="17"/>
        <v>155</v>
      </c>
      <c r="T131" s="45">
        <f t="shared" si="17"/>
        <v>172</v>
      </c>
      <c r="U131" s="45">
        <f t="shared" si="17"/>
        <v>189</v>
      </c>
      <c r="V131" s="45">
        <f t="shared" si="17"/>
        <v>207</v>
      </c>
      <c r="W131" s="45">
        <f t="shared" si="17"/>
        <v>224</v>
      </c>
      <c r="X131" s="45">
        <f t="shared" si="17"/>
        <v>241</v>
      </c>
      <c r="Y131" s="45">
        <f t="shared" si="17"/>
        <v>258</v>
      </c>
      <c r="Z131" s="45">
        <f t="shared" si="17"/>
        <v>276</v>
      </c>
      <c r="AA131" s="45">
        <f t="shared" si="16"/>
        <v>293</v>
      </c>
      <c r="AB131" s="45">
        <f t="shared" si="16"/>
        <v>310</v>
      </c>
      <c r="AC131" s="45">
        <f t="shared" si="16"/>
        <v>327</v>
      </c>
      <c r="AD131" s="45">
        <f t="shared" si="16"/>
        <v>345</v>
      </c>
      <c r="AE131" s="45">
        <f t="shared" si="16"/>
        <v>362</v>
      </c>
      <c r="AF131" s="45">
        <f t="shared" si="16"/>
        <v>379</v>
      </c>
      <c r="AG131" s="45">
        <f t="shared" si="16"/>
        <v>396</v>
      </c>
      <c r="AH131" s="45">
        <f t="shared" si="16"/>
        <v>413</v>
      </c>
      <c r="AI131" s="45">
        <f t="shared" si="16"/>
        <v>431</v>
      </c>
      <c r="AJ131" s="45">
        <f t="shared" si="16"/>
        <v>448</v>
      </c>
      <c r="AK131" s="45">
        <f t="shared" si="16"/>
        <v>465</v>
      </c>
      <c r="AL131" s="45">
        <f t="shared" si="16"/>
        <v>482</v>
      </c>
      <c r="AM131" s="45">
        <f t="shared" si="16"/>
        <v>500</v>
      </c>
      <c r="AN131" s="45">
        <f t="shared" si="16"/>
        <v>517</v>
      </c>
    </row>
    <row r="132" spans="1:40" x14ac:dyDescent="0.25">
      <c r="A132" s="68" t="s">
        <v>114</v>
      </c>
      <c r="B132" s="180">
        <v>42005</v>
      </c>
      <c r="C132" s="68">
        <v>12</v>
      </c>
      <c r="D132" s="1">
        <v>1956</v>
      </c>
      <c r="E132" s="1">
        <v>475</v>
      </c>
      <c r="F132" s="1">
        <v>51</v>
      </c>
      <c r="G132" s="1">
        <v>2482</v>
      </c>
      <c r="H132" s="177">
        <v>2431</v>
      </c>
      <c r="I132" s="176">
        <v>206.83330000000001</v>
      </c>
      <c r="J132" s="178">
        <v>202.6</v>
      </c>
      <c r="K132" s="45">
        <f t="shared" si="17"/>
        <v>13</v>
      </c>
      <c r="L132" s="45">
        <f t="shared" si="17"/>
        <v>25</v>
      </c>
      <c r="M132" s="45">
        <f t="shared" si="17"/>
        <v>38</v>
      </c>
      <c r="N132" s="45">
        <f t="shared" si="17"/>
        <v>51</v>
      </c>
      <c r="O132" s="45">
        <f t="shared" si="17"/>
        <v>63</v>
      </c>
      <c r="P132" s="45">
        <f t="shared" si="17"/>
        <v>76</v>
      </c>
      <c r="Q132" s="45">
        <f t="shared" si="17"/>
        <v>89</v>
      </c>
      <c r="R132" s="45">
        <f t="shared" si="17"/>
        <v>101</v>
      </c>
      <c r="S132" s="45">
        <f t="shared" si="17"/>
        <v>114</v>
      </c>
      <c r="T132" s="45">
        <f t="shared" si="17"/>
        <v>127</v>
      </c>
      <c r="U132" s="45">
        <f t="shared" si="17"/>
        <v>139</v>
      </c>
      <c r="V132" s="45">
        <f t="shared" si="17"/>
        <v>152</v>
      </c>
      <c r="W132" s="45">
        <f t="shared" si="17"/>
        <v>165</v>
      </c>
      <c r="X132" s="45">
        <f t="shared" si="17"/>
        <v>177</v>
      </c>
      <c r="Y132" s="45">
        <f t="shared" si="17"/>
        <v>190</v>
      </c>
      <c r="Z132" s="45">
        <f t="shared" si="17"/>
        <v>203</v>
      </c>
      <c r="AA132" s="45">
        <f t="shared" si="16"/>
        <v>215</v>
      </c>
      <c r="AB132" s="45">
        <f t="shared" si="16"/>
        <v>228</v>
      </c>
      <c r="AC132" s="45">
        <f t="shared" si="16"/>
        <v>241</v>
      </c>
      <c r="AD132" s="45">
        <f t="shared" si="16"/>
        <v>253</v>
      </c>
      <c r="AE132" s="45">
        <f t="shared" si="16"/>
        <v>266</v>
      </c>
      <c r="AF132" s="45">
        <f t="shared" si="16"/>
        <v>279</v>
      </c>
      <c r="AG132" s="45">
        <f t="shared" si="16"/>
        <v>291</v>
      </c>
      <c r="AH132" s="45">
        <f t="shared" si="16"/>
        <v>304</v>
      </c>
      <c r="AI132" s="45">
        <f t="shared" si="16"/>
        <v>317</v>
      </c>
      <c r="AJ132" s="45">
        <f t="shared" si="16"/>
        <v>329</v>
      </c>
      <c r="AK132" s="45">
        <f t="shared" si="16"/>
        <v>342</v>
      </c>
      <c r="AL132" s="45">
        <f t="shared" si="16"/>
        <v>355</v>
      </c>
      <c r="AM132" s="45">
        <f t="shared" si="16"/>
        <v>367</v>
      </c>
      <c r="AN132" s="45">
        <f t="shared" si="16"/>
        <v>380</v>
      </c>
    </row>
    <row r="133" spans="1:40" x14ac:dyDescent="0.25">
      <c r="A133" s="68" t="s">
        <v>114</v>
      </c>
      <c r="B133" s="180">
        <v>42102</v>
      </c>
      <c r="C133" s="68">
        <v>3</v>
      </c>
      <c r="D133" s="1">
        <v>168</v>
      </c>
      <c r="E133" s="1">
        <v>73</v>
      </c>
      <c r="F133" s="1">
        <v>1</v>
      </c>
      <c r="G133" s="1">
        <v>242</v>
      </c>
      <c r="H133" s="177">
        <v>241</v>
      </c>
      <c r="I133" s="176">
        <v>80.666700000000006</v>
      </c>
      <c r="J133" s="178">
        <v>80.3</v>
      </c>
      <c r="K133" s="45">
        <f t="shared" si="17"/>
        <v>5</v>
      </c>
      <c r="L133" s="45">
        <f t="shared" si="17"/>
        <v>10</v>
      </c>
      <c r="M133" s="45">
        <f t="shared" si="17"/>
        <v>15</v>
      </c>
      <c r="N133" s="45">
        <f t="shared" si="17"/>
        <v>20</v>
      </c>
      <c r="O133" s="45">
        <f t="shared" si="17"/>
        <v>25</v>
      </c>
      <c r="P133" s="45">
        <f t="shared" si="17"/>
        <v>30</v>
      </c>
      <c r="Q133" s="45">
        <f t="shared" si="17"/>
        <v>35</v>
      </c>
      <c r="R133" s="45">
        <f t="shared" si="17"/>
        <v>40</v>
      </c>
      <c r="S133" s="45">
        <f t="shared" si="17"/>
        <v>45</v>
      </c>
      <c r="T133" s="45">
        <f t="shared" si="17"/>
        <v>50</v>
      </c>
      <c r="U133" s="45">
        <f t="shared" si="17"/>
        <v>55</v>
      </c>
      <c r="V133" s="45">
        <f t="shared" si="17"/>
        <v>60</v>
      </c>
      <c r="W133" s="45">
        <f t="shared" si="17"/>
        <v>65</v>
      </c>
      <c r="X133" s="45">
        <f t="shared" si="17"/>
        <v>70</v>
      </c>
      <c r="Y133" s="45">
        <f t="shared" si="17"/>
        <v>75</v>
      </c>
      <c r="Z133" s="45">
        <f t="shared" si="17"/>
        <v>80</v>
      </c>
      <c r="AA133" s="45">
        <f t="shared" si="16"/>
        <v>85</v>
      </c>
      <c r="AB133" s="45">
        <f t="shared" si="16"/>
        <v>90</v>
      </c>
      <c r="AC133" s="45">
        <f t="shared" si="16"/>
        <v>95</v>
      </c>
      <c r="AD133" s="45">
        <f t="shared" si="16"/>
        <v>100</v>
      </c>
      <c r="AE133" s="45">
        <f t="shared" si="16"/>
        <v>105</v>
      </c>
      <c r="AF133" s="45">
        <f t="shared" si="16"/>
        <v>110</v>
      </c>
      <c r="AG133" s="45">
        <f t="shared" si="16"/>
        <v>115</v>
      </c>
      <c r="AH133" s="45">
        <f t="shared" si="16"/>
        <v>120</v>
      </c>
      <c r="AI133" s="45">
        <f t="shared" si="16"/>
        <v>125</v>
      </c>
      <c r="AJ133" s="45">
        <f t="shared" si="16"/>
        <v>130</v>
      </c>
      <c r="AK133" s="45">
        <f t="shared" si="16"/>
        <v>136</v>
      </c>
      <c r="AL133" s="45">
        <f t="shared" si="16"/>
        <v>141</v>
      </c>
      <c r="AM133" s="45">
        <f t="shared" si="16"/>
        <v>146</v>
      </c>
      <c r="AN133" s="45">
        <f t="shared" si="16"/>
        <v>151</v>
      </c>
    </row>
    <row r="134" spans="1:40" x14ac:dyDescent="0.25">
      <c r="A134" s="68" t="s">
        <v>114</v>
      </c>
      <c r="B134" s="180">
        <v>42104</v>
      </c>
      <c r="C134" s="68">
        <v>10</v>
      </c>
      <c r="D134" s="1">
        <v>2100</v>
      </c>
      <c r="E134" s="1">
        <v>385</v>
      </c>
      <c r="F134" s="1">
        <v>33</v>
      </c>
      <c r="G134" s="1">
        <v>2518</v>
      </c>
      <c r="H134" s="177">
        <v>2485</v>
      </c>
      <c r="I134" s="176">
        <v>251.8</v>
      </c>
      <c r="J134" s="178">
        <v>248.5</v>
      </c>
      <c r="K134" s="45">
        <f t="shared" si="17"/>
        <v>16</v>
      </c>
      <c r="L134" s="45">
        <f t="shared" si="17"/>
        <v>31</v>
      </c>
      <c r="M134" s="45">
        <f t="shared" si="17"/>
        <v>47</v>
      </c>
      <c r="N134" s="45">
        <f t="shared" si="17"/>
        <v>62</v>
      </c>
      <c r="O134" s="45">
        <f t="shared" si="17"/>
        <v>78</v>
      </c>
      <c r="P134" s="45">
        <f t="shared" si="17"/>
        <v>93</v>
      </c>
      <c r="Q134" s="45">
        <f t="shared" si="17"/>
        <v>109</v>
      </c>
      <c r="R134" s="45">
        <f t="shared" si="17"/>
        <v>124</v>
      </c>
      <c r="S134" s="45">
        <f t="shared" si="17"/>
        <v>140</v>
      </c>
      <c r="T134" s="45">
        <f t="shared" si="17"/>
        <v>155</v>
      </c>
      <c r="U134" s="45">
        <f t="shared" si="17"/>
        <v>171</v>
      </c>
      <c r="V134" s="45">
        <f t="shared" si="17"/>
        <v>186</v>
      </c>
      <c r="W134" s="45">
        <f t="shared" si="17"/>
        <v>202</v>
      </c>
      <c r="X134" s="45">
        <f t="shared" si="17"/>
        <v>217</v>
      </c>
      <c r="Y134" s="45">
        <f t="shared" si="17"/>
        <v>233</v>
      </c>
      <c r="Z134" s="45">
        <f t="shared" ref="Z134:AN149" si="18">IF($G134&gt;0,ROUND($J134*Z$3/12*0.75,0),0)</f>
        <v>249</v>
      </c>
      <c r="AA134" s="45">
        <f t="shared" si="18"/>
        <v>264</v>
      </c>
      <c r="AB134" s="45">
        <f t="shared" si="18"/>
        <v>280</v>
      </c>
      <c r="AC134" s="45">
        <f t="shared" si="18"/>
        <v>295</v>
      </c>
      <c r="AD134" s="45">
        <f t="shared" si="18"/>
        <v>311</v>
      </c>
      <c r="AE134" s="45">
        <f t="shared" si="18"/>
        <v>326</v>
      </c>
      <c r="AF134" s="45">
        <f t="shared" si="18"/>
        <v>342</v>
      </c>
      <c r="AG134" s="45">
        <f t="shared" si="18"/>
        <v>357</v>
      </c>
      <c r="AH134" s="45">
        <f t="shared" si="18"/>
        <v>373</v>
      </c>
      <c r="AI134" s="45">
        <f t="shared" si="18"/>
        <v>388</v>
      </c>
      <c r="AJ134" s="45">
        <f t="shared" si="18"/>
        <v>404</v>
      </c>
      <c r="AK134" s="45">
        <f t="shared" si="18"/>
        <v>419</v>
      </c>
      <c r="AL134" s="45">
        <f t="shared" si="18"/>
        <v>435</v>
      </c>
      <c r="AM134" s="45">
        <f t="shared" si="18"/>
        <v>450</v>
      </c>
      <c r="AN134" s="45">
        <f t="shared" si="18"/>
        <v>466</v>
      </c>
    </row>
    <row r="135" spans="1:40" x14ac:dyDescent="0.25">
      <c r="A135" s="68" t="s">
        <v>114</v>
      </c>
      <c r="B135" s="180">
        <v>90486</v>
      </c>
      <c r="C135" s="68">
        <v>0</v>
      </c>
      <c r="D135" s="1">
        <v>0</v>
      </c>
      <c r="E135" s="1">
        <v>0</v>
      </c>
      <c r="F135" s="1">
        <v>0</v>
      </c>
      <c r="G135" s="1">
        <v>0</v>
      </c>
      <c r="H135" s="177">
        <v>0</v>
      </c>
      <c r="I135" s="176">
        <v>0</v>
      </c>
      <c r="J135" s="178" t="e">
        <v>#DIV/0!</v>
      </c>
      <c r="K135" s="45">
        <f t="shared" ref="K135:Z150" si="19">IF($G135&gt;0,ROUND($J135*K$3/12*0.75,0),0)</f>
        <v>0</v>
      </c>
      <c r="L135" s="45">
        <f t="shared" si="19"/>
        <v>0</v>
      </c>
      <c r="M135" s="45">
        <f t="shared" si="19"/>
        <v>0</v>
      </c>
      <c r="N135" s="45">
        <f t="shared" si="19"/>
        <v>0</v>
      </c>
      <c r="O135" s="45">
        <f t="shared" si="19"/>
        <v>0</v>
      </c>
      <c r="P135" s="45">
        <f t="shared" si="19"/>
        <v>0</v>
      </c>
      <c r="Q135" s="45">
        <f t="shared" si="19"/>
        <v>0</v>
      </c>
      <c r="R135" s="45">
        <f t="shared" si="19"/>
        <v>0</v>
      </c>
      <c r="S135" s="45">
        <f t="shared" si="19"/>
        <v>0</v>
      </c>
      <c r="T135" s="45">
        <f t="shared" si="19"/>
        <v>0</v>
      </c>
      <c r="U135" s="45">
        <f t="shared" si="19"/>
        <v>0</v>
      </c>
      <c r="V135" s="45">
        <f t="shared" si="19"/>
        <v>0</v>
      </c>
      <c r="W135" s="45">
        <f t="shared" si="19"/>
        <v>0</v>
      </c>
      <c r="X135" s="45">
        <f t="shared" si="19"/>
        <v>0</v>
      </c>
      <c r="Y135" s="45">
        <f t="shared" si="19"/>
        <v>0</v>
      </c>
      <c r="Z135" s="45">
        <f t="shared" si="19"/>
        <v>0</v>
      </c>
      <c r="AA135" s="45">
        <f t="shared" si="18"/>
        <v>0</v>
      </c>
      <c r="AB135" s="45">
        <f t="shared" si="18"/>
        <v>0</v>
      </c>
      <c r="AC135" s="45">
        <f t="shared" si="18"/>
        <v>0</v>
      </c>
      <c r="AD135" s="45">
        <f t="shared" si="18"/>
        <v>0</v>
      </c>
      <c r="AE135" s="45">
        <f t="shared" si="18"/>
        <v>0</v>
      </c>
      <c r="AF135" s="45">
        <f t="shared" si="18"/>
        <v>0</v>
      </c>
      <c r="AG135" s="45">
        <f t="shared" si="18"/>
        <v>0</v>
      </c>
      <c r="AH135" s="45">
        <f t="shared" si="18"/>
        <v>0</v>
      </c>
      <c r="AI135" s="45">
        <f t="shared" si="18"/>
        <v>0</v>
      </c>
      <c r="AJ135" s="45">
        <f t="shared" si="18"/>
        <v>0</v>
      </c>
      <c r="AK135" s="45">
        <f t="shared" si="18"/>
        <v>0</v>
      </c>
      <c r="AL135" s="45">
        <f t="shared" si="18"/>
        <v>0</v>
      </c>
      <c r="AM135" s="45">
        <f t="shared" si="18"/>
        <v>0</v>
      </c>
      <c r="AN135" s="45">
        <f t="shared" si="18"/>
        <v>0</v>
      </c>
    </row>
    <row r="136" spans="1:40" x14ac:dyDescent="0.25">
      <c r="A136" s="68" t="s">
        <v>112</v>
      </c>
      <c r="B136" s="180">
        <v>42119</v>
      </c>
      <c r="C136" s="68">
        <v>18</v>
      </c>
      <c r="D136" s="1">
        <v>3348</v>
      </c>
      <c r="E136" s="1">
        <v>555</v>
      </c>
      <c r="F136" s="1">
        <v>17</v>
      </c>
      <c r="G136" s="1">
        <v>3920</v>
      </c>
      <c r="H136" s="177">
        <v>3903</v>
      </c>
      <c r="I136" s="176">
        <v>217.77780000000001</v>
      </c>
      <c r="J136" s="178">
        <v>216.8</v>
      </c>
      <c r="K136" s="45">
        <f t="shared" si="19"/>
        <v>14</v>
      </c>
      <c r="L136" s="45">
        <f t="shared" si="19"/>
        <v>27</v>
      </c>
      <c r="M136" s="45">
        <f t="shared" si="19"/>
        <v>41</v>
      </c>
      <c r="N136" s="45">
        <f t="shared" si="19"/>
        <v>54</v>
      </c>
      <c r="O136" s="45">
        <f t="shared" si="19"/>
        <v>68</v>
      </c>
      <c r="P136" s="45">
        <f t="shared" si="19"/>
        <v>81</v>
      </c>
      <c r="Q136" s="45">
        <f t="shared" si="19"/>
        <v>95</v>
      </c>
      <c r="R136" s="45">
        <f t="shared" si="19"/>
        <v>108</v>
      </c>
      <c r="S136" s="45">
        <f t="shared" si="19"/>
        <v>122</v>
      </c>
      <c r="T136" s="45">
        <f t="shared" si="19"/>
        <v>136</v>
      </c>
      <c r="U136" s="45">
        <f t="shared" si="19"/>
        <v>149</v>
      </c>
      <c r="V136" s="45">
        <f t="shared" si="19"/>
        <v>163</v>
      </c>
      <c r="W136" s="45">
        <f t="shared" si="19"/>
        <v>176</v>
      </c>
      <c r="X136" s="45">
        <f t="shared" si="19"/>
        <v>190</v>
      </c>
      <c r="Y136" s="45">
        <f t="shared" si="19"/>
        <v>203</v>
      </c>
      <c r="Z136" s="45">
        <f t="shared" si="19"/>
        <v>217</v>
      </c>
      <c r="AA136" s="45">
        <f t="shared" si="18"/>
        <v>230</v>
      </c>
      <c r="AB136" s="45">
        <f t="shared" si="18"/>
        <v>244</v>
      </c>
      <c r="AC136" s="45">
        <f t="shared" si="18"/>
        <v>257</v>
      </c>
      <c r="AD136" s="45">
        <f t="shared" si="18"/>
        <v>271</v>
      </c>
      <c r="AE136" s="45">
        <f t="shared" si="18"/>
        <v>285</v>
      </c>
      <c r="AF136" s="45">
        <f t="shared" si="18"/>
        <v>298</v>
      </c>
      <c r="AG136" s="45">
        <f t="shared" si="18"/>
        <v>312</v>
      </c>
      <c r="AH136" s="45">
        <f t="shared" si="18"/>
        <v>325</v>
      </c>
      <c r="AI136" s="45">
        <f t="shared" si="18"/>
        <v>339</v>
      </c>
      <c r="AJ136" s="45">
        <f t="shared" si="18"/>
        <v>352</v>
      </c>
      <c r="AK136" s="45">
        <f t="shared" si="18"/>
        <v>366</v>
      </c>
      <c r="AL136" s="45">
        <f t="shared" si="18"/>
        <v>379</v>
      </c>
      <c r="AM136" s="45">
        <f t="shared" si="18"/>
        <v>393</v>
      </c>
      <c r="AN136" s="45">
        <f t="shared" si="18"/>
        <v>407</v>
      </c>
    </row>
    <row r="137" spans="1:40" x14ac:dyDescent="0.25">
      <c r="A137" s="68" t="s">
        <v>112</v>
      </c>
      <c r="B137" s="180">
        <v>42120</v>
      </c>
      <c r="C137" s="68">
        <v>14</v>
      </c>
      <c r="D137" s="1">
        <v>2208</v>
      </c>
      <c r="E137" s="1">
        <v>535</v>
      </c>
      <c r="F137" s="1">
        <v>10</v>
      </c>
      <c r="G137" s="1">
        <v>2753</v>
      </c>
      <c r="H137" s="177">
        <v>2743</v>
      </c>
      <c r="I137" s="176">
        <v>196.6429</v>
      </c>
      <c r="J137" s="178">
        <v>195.9</v>
      </c>
      <c r="K137" s="45">
        <f t="shared" si="19"/>
        <v>12</v>
      </c>
      <c r="L137" s="45">
        <f t="shared" si="19"/>
        <v>24</v>
      </c>
      <c r="M137" s="45">
        <f t="shared" si="19"/>
        <v>37</v>
      </c>
      <c r="N137" s="45">
        <f t="shared" si="19"/>
        <v>49</v>
      </c>
      <c r="O137" s="45">
        <f t="shared" si="19"/>
        <v>61</v>
      </c>
      <c r="P137" s="45">
        <f t="shared" si="19"/>
        <v>73</v>
      </c>
      <c r="Q137" s="45">
        <f t="shared" si="19"/>
        <v>86</v>
      </c>
      <c r="R137" s="45">
        <f t="shared" si="19"/>
        <v>98</v>
      </c>
      <c r="S137" s="45">
        <f t="shared" si="19"/>
        <v>110</v>
      </c>
      <c r="T137" s="45">
        <f t="shared" si="19"/>
        <v>122</v>
      </c>
      <c r="U137" s="45">
        <f t="shared" si="19"/>
        <v>135</v>
      </c>
      <c r="V137" s="45">
        <f t="shared" si="19"/>
        <v>147</v>
      </c>
      <c r="W137" s="45">
        <f t="shared" si="19"/>
        <v>159</v>
      </c>
      <c r="X137" s="45">
        <f t="shared" si="19"/>
        <v>171</v>
      </c>
      <c r="Y137" s="45">
        <f t="shared" si="19"/>
        <v>184</v>
      </c>
      <c r="Z137" s="45">
        <f t="shared" si="19"/>
        <v>196</v>
      </c>
      <c r="AA137" s="45">
        <f t="shared" si="18"/>
        <v>208</v>
      </c>
      <c r="AB137" s="45">
        <f t="shared" si="18"/>
        <v>220</v>
      </c>
      <c r="AC137" s="45">
        <f t="shared" si="18"/>
        <v>233</v>
      </c>
      <c r="AD137" s="45">
        <f t="shared" si="18"/>
        <v>245</v>
      </c>
      <c r="AE137" s="45">
        <f t="shared" si="18"/>
        <v>257</v>
      </c>
      <c r="AF137" s="45">
        <f t="shared" si="18"/>
        <v>269</v>
      </c>
      <c r="AG137" s="45">
        <f t="shared" si="18"/>
        <v>282</v>
      </c>
      <c r="AH137" s="45">
        <f t="shared" si="18"/>
        <v>294</v>
      </c>
      <c r="AI137" s="45">
        <f t="shared" si="18"/>
        <v>306</v>
      </c>
      <c r="AJ137" s="45">
        <f t="shared" si="18"/>
        <v>318</v>
      </c>
      <c r="AK137" s="45">
        <f t="shared" si="18"/>
        <v>331</v>
      </c>
      <c r="AL137" s="45">
        <f t="shared" si="18"/>
        <v>343</v>
      </c>
      <c r="AM137" s="45">
        <f t="shared" si="18"/>
        <v>355</v>
      </c>
      <c r="AN137" s="45">
        <f t="shared" si="18"/>
        <v>367</v>
      </c>
    </row>
    <row r="138" spans="1:40" x14ac:dyDescent="0.25">
      <c r="A138" s="68" t="s">
        <v>112</v>
      </c>
      <c r="B138" s="180">
        <v>42121</v>
      </c>
      <c r="C138" s="68">
        <v>1</v>
      </c>
      <c r="D138" s="1">
        <v>276</v>
      </c>
      <c r="E138" s="1">
        <v>374</v>
      </c>
      <c r="F138" s="1">
        <v>27</v>
      </c>
      <c r="G138" s="1">
        <v>677</v>
      </c>
      <c r="H138" s="177">
        <v>650</v>
      </c>
      <c r="I138" s="176">
        <v>677</v>
      </c>
      <c r="J138" s="178">
        <v>650</v>
      </c>
      <c r="K138" s="45">
        <f t="shared" si="19"/>
        <v>41</v>
      </c>
      <c r="L138" s="45">
        <f t="shared" si="19"/>
        <v>81</v>
      </c>
      <c r="M138" s="45">
        <f t="shared" si="19"/>
        <v>122</v>
      </c>
      <c r="N138" s="45">
        <f t="shared" si="19"/>
        <v>163</v>
      </c>
      <c r="O138" s="45">
        <f t="shared" si="19"/>
        <v>203</v>
      </c>
      <c r="P138" s="45">
        <f t="shared" si="19"/>
        <v>244</v>
      </c>
      <c r="Q138" s="45">
        <f t="shared" si="19"/>
        <v>284</v>
      </c>
      <c r="R138" s="45">
        <f t="shared" si="19"/>
        <v>325</v>
      </c>
      <c r="S138" s="45">
        <f t="shared" si="19"/>
        <v>366</v>
      </c>
      <c r="T138" s="45">
        <f t="shared" si="19"/>
        <v>406</v>
      </c>
      <c r="U138" s="45">
        <f t="shared" si="19"/>
        <v>447</v>
      </c>
      <c r="V138" s="45">
        <f t="shared" si="19"/>
        <v>488</v>
      </c>
      <c r="W138" s="45">
        <f t="shared" si="19"/>
        <v>528</v>
      </c>
      <c r="X138" s="45">
        <f t="shared" si="19"/>
        <v>569</v>
      </c>
      <c r="Y138" s="45">
        <f t="shared" si="19"/>
        <v>609</v>
      </c>
      <c r="Z138" s="45">
        <f t="shared" si="19"/>
        <v>650</v>
      </c>
      <c r="AA138" s="45">
        <f t="shared" si="18"/>
        <v>691</v>
      </c>
      <c r="AB138" s="45">
        <f t="shared" si="18"/>
        <v>731</v>
      </c>
      <c r="AC138" s="45">
        <f t="shared" si="18"/>
        <v>772</v>
      </c>
      <c r="AD138" s="45">
        <f t="shared" si="18"/>
        <v>813</v>
      </c>
      <c r="AE138" s="45">
        <f t="shared" si="18"/>
        <v>853</v>
      </c>
      <c r="AF138" s="45">
        <f t="shared" si="18"/>
        <v>894</v>
      </c>
      <c r="AG138" s="45">
        <f t="shared" si="18"/>
        <v>934</v>
      </c>
      <c r="AH138" s="45">
        <f t="shared" si="18"/>
        <v>975</v>
      </c>
      <c r="AI138" s="45">
        <f t="shared" si="18"/>
        <v>1016</v>
      </c>
      <c r="AJ138" s="45">
        <f t="shared" si="18"/>
        <v>1056</v>
      </c>
      <c r="AK138" s="45">
        <f t="shared" si="18"/>
        <v>1097</v>
      </c>
      <c r="AL138" s="45">
        <f t="shared" si="18"/>
        <v>1138</v>
      </c>
      <c r="AM138" s="45">
        <f t="shared" si="18"/>
        <v>1178</v>
      </c>
      <c r="AN138" s="45">
        <f t="shared" si="18"/>
        <v>1219</v>
      </c>
    </row>
    <row r="139" spans="1:40" x14ac:dyDescent="0.25">
      <c r="A139" s="68" t="s">
        <v>112</v>
      </c>
      <c r="B139" s="180">
        <v>50019</v>
      </c>
      <c r="C139" s="68">
        <v>4</v>
      </c>
      <c r="D139" s="1">
        <v>1116</v>
      </c>
      <c r="E139" s="1">
        <v>1051</v>
      </c>
      <c r="F139" s="1">
        <v>2</v>
      </c>
      <c r="G139" s="1">
        <v>2169</v>
      </c>
      <c r="H139" s="177">
        <v>2167</v>
      </c>
      <c r="I139" s="176">
        <v>542.25</v>
      </c>
      <c r="J139" s="178">
        <v>541.79999999999995</v>
      </c>
      <c r="K139" s="45">
        <f t="shared" si="19"/>
        <v>34</v>
      </c>
      <c r="L139" s="45">
        <f t="shared" si="19"/>
        <v>68</v>
      </c>
      <c r="M139" s="45">
        <f t="shared" si="19"/>
        <v>102</v>
      </c>
      <c r="N139" s="45">
        <f t="shared" si="19"/>
        <v>135</v>
      </c>
      <c r="O139" s="45">
        <f t="shared" si="19"/>
        <v>169</v>
      </c>
      <c r="P139" s="45">
        <f t="shared" si="19"/>
        <v>203</v>
      </c>
      <c r="Q139" s="45">
        <f t="shared" si="19"/>
        <v>237</v>
      </c>
      <c r="R139" s="45">
        <f t="shared" si="19"/>
        <v>271</v>
      </c>
      <c r="S139" s="45">
        <f t="shared" si="19"/>
        <v>305</v>
      </c>
      <c r="T139" s="45">
        <f t="shared" si="19"/>
        <v>339</v>
      </c>
      <c r="U139" s="45">
        <f t="shared" si="19"/>
        <v>372</v>
      </c>
      <c r="V139" s="45">
        <f t="shared" si="19"/>
        <v>406</v>
      </c>
      <c r="W139" s="45">
        <f t="shared" si="19"/>
        <v>440</v>
      </c>
      <c r="X139" s="45">
        <f t="shared" si="19"/>
        <v>474</v>
      </c>
      <c r="Y139" s="45">
        <f t="shared" si="19"/>
        <v>508</v>
      </c>
      <c r="Z139" s="45">
        <f t="shared" si="19"/>
        <v>542</v>
      </c>
      <c r="AA139" s="45">
        <f t="shared" si="18"/>
        <v>576</v>
      </c>
      <c r="AB139" s="45">
        <f t="shared" si="18"/>
        <v>610</v>
      </c>
      <c r="AC139" s="45">
        <f t="shared" si="18"/>
        <v>643</v>
      </c>
      <c r="AD139" s="45">
        <f t="shared" si="18"/>
        <v>677</v>
      </c>
      <c r="AE139" s="45">
        <f t="shared" si="18"/>
        <v>711</v>
      </c>
      <c r="AF139" s="45">
        <f t="shared" si="18"/>
        <v>745</v>
      </c>
      <c r="AG139" s="45">
        <f t="shared" si="18"/>
        <v>779</v>
      </c>
      <c r="AH139" s="45">
        <f t="shared" si="18"/>
        <v>813</v>
      </c>
      <c r="AI139" s="45">
        <f t="shared" si="18"/>
        <v>847</v>
      </c>
      <c r="AJ139" s="45">
        <f t="shared" si="18"/>
        <v>880</v>
      </c>
      <c r="AK139" s="45">
        <f t="shared" si="18"/>
        <v>914</v>
      </c>
      <c r="AL139" s="45">
        <f t="shared" si="18"/>
        <v>948</v>
      </c>
      <c r="AM139" s="45">
        <f t="shared" si="18"/>
        <v>982</v>
      </c>
      <c r="AN139" s="45">
        <f t="shared" si="18"/>
        <v>1016</v>
      </c>
    </row>
    <row r="140" spans="1:40" x14ac:dyDescent="0.25">
      <c r="A140" s="68" t="s">
        <v>112</v>
      </c>
      <c r="B140" s="180">
        <v>50322</v>
      </c>
      <c r="C140" s="68">
        <v>3</v>
      </c>
      <c r="D140" s="1">
        <v>192</v>
      </c>
      <c r="E140" s="1">
        <v>683</v>
      </c>
      <c r="F140" s="1">
        <v>0</v>
      </c>
      <c r="G140" s="1">
        <v>875</v>
      </c>
      <c r="H140" s="177">
        <v>875</v>
      </c>
      <c r="I140" s="176">
        <v>291.66669999999999</v>
      </c>
      <c r="J140" s="178">
        <v>291.7</v>
      </c>
      <c r="K140" s="45">
        <f t="shared" si="19"/>
        <v>18</v>
      </c>
      <c r="L140" s="45">
        <f t="shared" si="19"/>
        <v>36</v>
      </c>
      <c r="M140" s="45">
        <f t="shared" si="19"/>
        <v>55</v>
      </c>
      <c r="N140" s="45">
        <f t="shared" si="19"/>
        <v>73</v>
      </c>
      <c r="O140" s="45">
        <f t="shared" si="19"/>
        <v>91</v>
      </c>
      <c r="P140" s="45">
        <f t="shared" si="19"/>
        <v>109</v>
      </c>
      <c r="Q140" s="45">
        <f t="shared" si="19"/>
        <v>128</v>
      </c>
      <c r="R140" s="45">
        <f t="shared" si="19"/>
        <v>146</v>
      </c>
      <c r="S140" s="45">
        <f t="shared" si="19"/>
        <v>164</v>
      </c>
      <c r="T140" s="45">
        <f t="shared" si="19"/>
        <v>182</v>
      </c>
      <c r="U140" s="45">
        <f t="shared" si="19"/>
        <v>201</v>
      </c>
      <c r="V140" s="45">
        <f t="shared" si="19"/>
        <v>219</v>
      </c>
      <c r="W140" s="45">
        <f t="shared" si="19"/>
        <v>237</v>
      </c>
      <c r="X140" s="45">
        <f t="shared" si="19"/>
        <v>255</v>
      </c>
      <c r="Y140" s="45">
        <f t="shared" si="19"/>
        <v>273</v>
      </c>
      <c r="Z140" s="45">
        <f t="shared" si="19"/>
        <v>292</v>
      </c>
      <c r="AA140" s="45">
        <f t="shared" si="18"/>
        <v>310</v>
      </c>
      <c r="AB140" s="45">
        <f t="shared" si="18"/>
        <v>328</v>
      </c>
      <c r="AC140" s="45">
        <f t="shared" si="18"/>
        <v>346</v>
      </c>
      <c r="AD140" s="45">
        <f t="shared" si="18"/>
        <v>365</v>
      </c>
      <c r="AE140" s="45">
        <f t="shared" si="18"/>
        <v>383</v>
      </c>
      <c r="AF140" s="45">
        <f t="shared" si="18"/>
        <v>401</v>
      </c>
      <c r="AG140" s="45">
        <f t="shared" si="18"/>
        <v>419</v>
      </c>
      <c r="AH140" s="45">
        <f t="shared" si="18"/>
        <v>438</v>
      </c>
      <c r="AI140" s="45">
        <f t="shared" si="18"/>
        <v>456</v>
      </c>
      <c r="AJ140" s="45">
        <f t="shared" si="18"/>
        <v>474</v>
      </c>
      <c r="AK140" s="45">
        <f t="shared" si="18"/>
        <v>492</v>
      </c>
      <c r="AL140" s="45">
        <f t="shared" si="18"/>
        <v>510</v>
      </c>
      <c r="AM140" s="45">
        <f t="shared" si="18"/>
        <v>529</v>
      </c>
      <c r="AN140" s="45">
        <f t="shared" si="18"/>
        <v>547</v>
      </c>
    </row>
    <row r="141" spans="1:40" x14ac:dyDescent="0.25">
      <c r="A141" s="68" t="s">
        <v>112</v>
      </c>
      <c r="B141" s="180">
        <v>53525</v>
      </c>
      <c r="C141" s="68">
        <v>8</v>
      </c>
      <c r="D141" s="1">
        <v>2220</v>
      </c>
      <c r="E141" s="1">
        <v>356</v>
      </c>
      <c r="F141" s="1">
        <v>10</v>
      </c>
      <c r="G141" s="1">
        <v>2586</v>
      </c>
      <c r="H141" s="177">
        <v>2576</v>
      </c>
      <c r="I141" s="176">
        <v>323.25</v>
      </c>
      <c r="J141" s="178">
        <v>322</v>
      </c>
      <c r="K141" s="45">
        <f t="shared" si="19"/>
        <v>20</v>
      </c>
      <c r="L141" s="45">
        <f t="shared" si="19"/>
        <v>40</v>
      </c>
      <c r="M141" s="45">
        <f t="shared" si="19"/>
        <v>60</v>
      </c>
      <c r="N141" s="45">
        <f t="shared" si="19"/>
        <v>81</v>
      </c>
      <c r="O141" s="45">
        <f t="shared" si="19"/>
        <v>101</v>
      </c>
      <c r="P141" s="45">
        <f t="shared" si="19"/>
        <v>121</v>
      </c>
      <c r="Q141" s="45">
        <f t="shared" si="19"/>
        <v>141</v>
      </c>
      <c r="R141" s="45">
        <f t="shared" si="19"/>
        <v>161</v>
      </c>
      <c r="S141" s="45">
        <f t="shared" si="19"/>
        <v>181</v>
      </c>
      <c r="T141" s="45">
        <f t="shared" si="19"/>
        <v>201</v>
      </c>
      <c r="U141" s="45">
        <f t="shared" si="19"/>
        <v>221</v>
      </c>
      <c r="V141" s="45">
        <f t="shared" si="19"/>
        <v>242</v>
      </c>
      <c r="W141" s="45">
        <f t="shared" si="19"/>
        <v>262</v>
      </c>
      <c r="X141" s="45">
        <f t="shared" si="19"/>
        <v>282</v>
      </c>
      <c r="Y141" s="45">
        <f t="shared" si="19"/>
        <v>302</v>
      </c>
      <c r="Z141" s="45">
        <f t="shared" si="19"/>
        <v>322</v>
      </c>
      <c r="AA141" s="45">
        <f t="shared" si="18"/>
        <v>342</v>
      </c>
      <c r="AB141" s="45">
        <f t="shared" si="18"/>
        <v>362</v>
      </c>
      <c r="AC141" s="45">
        <f t="shared" si="18"/>
        <v>382</v>
      </c>
      <c r="AD141" s="45">
        <f t="shared" si="18"/>
        <v>403</v>
      </c>
      <c r="AE141" s="45">
        <f t="shared" si="18"/>
        <v>423</v>
      </c>
      <c r="AF141" s="45">
        <f t="shared" si="18"/>
        <v>443</v>
      </c>
      <c r="AG141" s="45">
        <f t="shared" si="18"/>
        <v>463</v>
      </c>
      <c r="AH141" s="45">
        <f t="shared" si="18"/>
        <v>483</v>
      </c>
      <c r="AI141" s="45">
        <f t="shared" si="18"/>
        <v>503</v>
      </c>
      <c r="AJ141" s="45">
        <f t="shared" si="18"/>
        <v>523</v>
      </c>
      <c r="AK141" s="45">
        <f t="shared" si="18"/>
        <v>543</v>
      </c>
      <c r="AL141" s="45">
        <f t="shared" si="18"/>
        <v>564</v>
      </c>
      <c r="AM141" s="45">
        <f t="shared" si="18"/>
        <v>584</v>
      </c>
      <c r="AN141" s="45">
        <f t="shared" si="18"/>
        <v>604</v>
      </c>
    </row>
    <row r="142" spans="1:40" x14ac:dyDescent="0.25">
      <c r="A142" s="68" t="s">
        <v>112</v>
      </c>
      <c r="B142" s="180">
        <v>56700</v>
      </c>
      <c r="C142" s="68">
        <v>6</v>
      </c>
      <c r="D142" s="1">
        <v>1656</v>
      </c>
      <c r="E142" s="1">
        <v>-144</v>
      </c>
      <c r="F142" s="1">
        <v>29</v>
      </c>
      <c r="G142" s="1">
        <v>1541</v>
      </c>
      <c r="H142" s="177">
        <v>1512</v>
      </c>
      <c r="I142" s="176">
        <v>256.83330000000001</v>
      </c>
      <c r="J142" s="178">
        <v>252</v>
      </c>
      <c r="K142" s="45">
        <f t="shared" si="19"/>
        <v>16</v>
      </c>
      <c r="L142" s="45">
        <f t="shared" si="19"/>
        <v>32</v>
      </c>
      <c r="M142" s="45">
        <f t="shared" si="19"/>
        <v>47</v>
      </c>
      <c r="N142" s="45">
        <f t="shared" si="19"/>
        <v>63</v>
      </c>
      <c r="O142" s="45">
        <f t="shared" si="19"/>
        <v>79</v>
      </c>
      <c r="P142" s="45">
        <f t="shared" si="19"/>
        <v>95</v>
      </c>
      <c r="Q142" s="45">
        <f t="shared" si="19"/>
        <v>110</v>
      </c>
      <c r="R142" s="45">
        <f t="shared" si="19"/>
        <v>126</v>
      </c>
      <c r="S142" s="45">
        <f t="shared" si="19"/>
        <v>142</v>
      </c>
      <c r="T142" s="45">
        <f t="shared" si="19"/>
        <v>158</v>
      </c>
      <c r="U142" s="45">
        <f t="shared" si="19"/>
        <v>173</v>
      </c>
      <c r="V142" s="45">
        <f t="shared" si="19"/>
        <v>189</v>
      </c>
      <c r="W142" s="45">
        <f t="shared" si="19"/>
        <v>205</v>
      </c>
      <c r="X142" s="45">
        <f t="shared" si="19"/>
        <v>221</v>
      </c>
      <c r="Y142" s="45">
        <f t="shared" si="19"/>
        <v>236</v>
      </c>
      <c r="Z142" s="45">
        <f t="shared" si="19"/>
        <v>252</v>
      </c>
      <c r="AA142" s="45">
        <f t="shared" si="18"/>
        <v>268</v>
      </c>
      <c r="AB142" s="45">
        <f t="shared" si="18"/>
        <v>284</v>
      </c>
      <c r="AC142" s="45">
        <f t="shared" si="18"/>
        <v>299</v>
      </c>
      <c r="AD142" s="45">
        <f t="shared" si="18"/>
        <v>315</v>
      </c>
      <c r="AE142" s="45">
        <f t="shared" si="18"/>
        <v>331</v>
      </c>
      <c r="AF142" s="45">
        <f t="shared" si="18"/>
        <v>347</v>
      </c>
      <c r="AG142" s="45">
        <f t="shared" si="18"/>
        <v>362</v>
      </c>
      <c r="AH142" s="45">
        <f t="shared" si="18"/>
        <v>378</v>
      </c>
      <c r="AI142" s="45">
        <f t="shared" si="18"/>
        <v>394</v>
      </c>
      <c r="AJ142" s="45">
        <f t="shared" si="18"/>
        <v>410</v>
      </c>
      <c r="AK142" s="45">
        <f t="shared" si="18"/>
        <v>425</v>
      </c>
      <c r="AL142" s="45">
        <f t="shared" si="18"/>
        <v>441</v>
      </c>
      <c r="AM142" s="45">
        <f t="shared" si="18"/>
        <v>457</v>
      </c>
      <c r="AN142" s="45">
        <f t="shared" si="18"/>
        <v>473</v>
      </c>
    </row>
    <row r="143" spans="1:40" x14ac:dyDescent="0.25">
      <c r="A143" s="68" t="s">
        <v>112</v>
      </c>
      <c r="B143" s="180">
        <v>90469</v>
      </c>
      <c r="C143" s="68">
        <v>1</v>
      </c>
      <c r="D143" s="1">
        <v>468</v>
      </c>
      <c r="E143" s="1">
        <v>872</v>
      </c>
      <c r="F143" s="1">
        <v>2</v>
      </c>
      <c r="G143" s="1">
        <v>1342</v>
      </c>
      <c r="H143" s="177">
        <v>1340</v>
      </c>
      <c r="I143" s="176">
        <v>1342</v>
      </c>
      <c r="J143" s="178">
        <v>1340</v>
      </c>
      <c r="K143" s="45">
        <f t="shared" si="19"/>
        <v>84</v>
      </c>
      <c r="L143" s="45">
        <f t="shared" si="19"/>
        <v>168</v>
      </c>
      <c r="M143" s="45">
        <f t="shared" si="19"/>
        <v>251</v>
      </c>
      <c r="N143" s="45">
        <f t="shared" si="19"/>
        <v>335</v>
      </c>
      <c r="O143" s="45">
        <f t="shared" si="19"/>
        <v>419</v>
      </c>
      <c r="P143" s="45">
        <f t="shared" si="19"/>
        <v>503</v>
      </c>
      <c r="Q143" s="45">
        <f t="shared" si="19"/>
        <v>586</v>
      </c>
      <c r="R143" s="45">
        <f t="shared" si="19"/>
        <v>670</v>
      </c>
      <c r="S143" s="45">
        <f t="shared" si="19"/>
        <v>754</v>
      </c>
      <c r="T143" s="45">
        <f t="shared" si="19"/>
        <v>838</v>
      </c>
      <c r="U143" s="45">
        <f t="shared" si="19"/>
        <v>921</v>
      </c>
      <c r="V143" s="45">
        <f t="shared" si="19"/>
        <v>1005</v>
      </c>
      <c r="W143" s="45">
        <f t="shared" si="19"/>
        <v>1089</v>
      </c>
      <c r="X143" s="45">
        <f t="shared" si="19"/>
        <v>1173</v>
      </c>
      <c r="Y143" s="45">
        <f t="shared" si="19"/>
        <v>1256</v>
      </c>
      <c r="Z143" s="45">
        <f t="shared" si="19"/>
        <v>1340</v>
      </c>
      <c r="AA143" s="45">
        <f t="shared" si="18"/>
        <v>1424</v>
      </c>
      <c r="AB143" s="45">
        <f t="shared" si="18"/>
        <v>1508</v>
      </c>
      <c r="AC143" s="45">
        <f t="shared" si="18"/>
        <v>1591</v>
      </c>
      <c r="AD143" s="45">
        <f t="shared" si="18"/>
        <v>1675</v>
      </c>
      <c r="AE143" s="45">
        <f t="shared" si="18"/>
        <v>1759</v>
      </c>
      <c r="AF143" s="45">
        <f t="shared" si="18"/>
        <v>1843</v>
      </c>
      <c r="AG143" s="45">
        <f t="shared" si="18"/>
        <v>1926</v>
      </c>
      <c r="AH143" s="45">
        <f t="shared" si="18"/>
        <v>2010</v>
      </c>
      <c r="AI143" s="45">
        <f t="shared" si="18"/>
        <v>2094</v>
      </c>
      <c r="AJ143" s="45">
        <f t="shared" si="18"/>
        <v>2178</v>
      </c>
      <c r="AK143" s="45">
        <f t="shared" si="18"/>
        <v>2261</v>
      </c>
      <c r="AL143" s="45">
        <f t="shared" si="18"/>
        <v>2345</v>
      </c>
      <c r="AM143" s="45">
        <f t="shared" si="18"/>
        <v>2429</v>
      </c>
      <c r="AN143" s="45">
        <f t="shared" si="18"/>
        <v>2513</v>
      </c>
    </row>
    <row r="144" spans="1:40" x14ac:dyDescent="0.25">
      <c r="A144" s="68" t="s">
        <v>732</v>
      </c>
      <c r="B144" s="180">
        <v>10295</v>
      </c>
      <c r="C144" s="68">
        <v>3</v>
      </c>
      <c r="D144" s="1">
        <v>288</v>
      </c>
      <c r="E144" s="1">
        <v>278</v>
      </c>
      <c r="F144" s="1">
        <v>0</v>
      </c>
      <c r="G144" s="1">
        <v>566</v>
      </c>
      <c r="H144" s="177">
        <v>566</v>
      </c>
      <c r="I144" s="176">
        <v>188.66669999999999</v>
      </c>
      <c r="J144" s="178">
        <v>188.7</v>
      </c>
      <c r="K144" s="45">
        <f t="shared" si="19"/>
        <v>12</v>
      </c>
      <c r="L144" s="45">
        <f t="shared" si="19"/>
        <v>24</v>
      </c>
      <c r="M144" s="45">
        <f t="shared" si="19"/>
        <v>35</v>
      </c>
      <c r="N144" s="45">
        <f t="shared" si="19"/>
        <v>47</v>
      </c>
      <c r="O144" s="45">
        <f t="shared" si="19"/>
        <v>59</v>
      </c>
      <c r="P144" s="45">
        <f t="shared" si="19"/>
        <v>71</v>
      </c>
      <c r="Q144" s="45">
        <f t="shared" si="19"/>
        <v>83</v>
      </c>
      <c r="R144" s="45">
        <f t="shared" si="19"/>
        <v>94</v>
      </c>
      <c r="S144" s="45">
        <f t="shared" si="19"/>
        <v>106</v>
      </c>
      <c r="T144" s="45">
        <f t="shared" si="19"/>
        <v>118</v>
      </c>
      <c r="U144" s="45">
        <f t="shared" si="19"/>
        <v>130</v>
      </c>
      <c r="V144" s="45">
        <f t="shared" si="19"/>
        <v>142</v>
      </c>
      <c r="W144" s="45">
        <f t="shared" si="19"/>
        <v>153</v>
      </c>
      <c r="X144" s="45">
        <f t="shared" si="19"/>
        <v>165</v>
      </c>
      <c r="Y144" s="45">
        <f t="shared" si="19"/>
        <v>177</v>
      </c>
      <c r="Z144" s="45">
        <f t="shared" si="19"/>
        <v>189</v>
      </c>
      <c r="AA144" s="45">
        <f t="shared" si="18"/>
        <v>200</v>
      </c>
      <c r="AB144" s="45">
        <f t="shared" si="18"/>
        <v>212</v>
      </c>
      <c r="AC144" s="45">
        <f t="shared" si="18"/>
        <v>224</v>
      </c>
      <c r="AD144" s="45">
        <f t="shared" si="18"/>
        <v>236</v>
      </c>
      <c r="AE144" s="45">
        <f t="shared" si="18"/>
        <v>248</v>
      </c>
      <c r="AF144" s="45">
        <f t="shared" si="18"/>
        <v>259</v>
      </c>
      <c r="AG144" s="45">
        <f t="shared" si="18"/>
        <v>271</v>
      </c>
      <c r="AH144" s="45">
        <f t="shared" si="18"/>
        <v>283</v>
      </c>
      <c r="AI144" s="45">
        <f t="shared" si="18"/>
        <v>295</v>
      </c>
      <c r="AJ144" s="45">
        <f t="shared" si="18"/>
        <v>307</v>
      </c>
      <c r="AK144" s="45">
        <f t="shared" si="18"/>
        <v>318</v>
      </c>
      <c r="AL144" s="45">
        <f t="shared" si="18"/>
        <v>330</v>
      </c>
      <c r="AM144" s="45">
        <f t="shared" si="18"/>
        <v>342</v>
      </c>
      <c r="AN144" s="45">
        <f t="shared" si="18"/>
        <v>354</v>
      </c>
    </row>
    <row r="145" spans="1:40" x14ac:dyDescent="0.25">
      <c r="A145" s="68" t="s">
        <v>732</v>
      </c>
      <c r="B145" s="180">
        <v>10323</v>
      </c>
      <c r="C145" s="68">
        <v>9</v>
      </c>
      <c r="D145" s="1">
        <v>2772</v>
      </c>
      <c r="E145" s="1">
        <v>236</v>
      </c>
      <c r="F145" s="1">
        <v>0</v>
      </c>
      <c r="G145" s="1">
        <v>3008</v>
      </c>
      <c r="H145" s="177">
        <v>3008</v>
      </c>
      <c r="I145" s="176">
        <v>334.22219999999999</v>
      </c>
      <c r="J145" s="178">
        <v>334.2</v>
      </c>
      <c r="K145" s="45">
        <f t="shared" si="19"/>
        <v>21</v>
      </c>
      <c r="L145" s="45">
        <f t="shared" si="19"/>
        <v>42</v>
      </c>
      <c r="M145" s="45">
        <f t="shared" si="19"/>
        <v>63</v>
      </c>
      <c r="N145" s="45">
        <f t="shared" si="19"/>
        <v>84</v>
      </c>
      <c r="O145" s="45">
        <f t="shared" si="19"/>
        <v>104</v>
      </c>
      <c r="P145" s="45">
        <f t="shared" si="19"/>
        <v>125</v>
      </c>
      <c r="Q145" s="45">
        <f t="shared" si="19"/>
        <v>146</v>
      </c>
      <c r="R145" s="45">
        <f t="shared" si="19"/>
        <v>167</v>
      </c>
      <c r="S145" s="45">
        <f t="shared" si="19"/>
        <v>188</v>
      </c>
      <c r="T145" s="45">
        <f t="shared" si="19"/>
        <v>209</v>
      </c>
      <c r="U145" s="45">
        <f t="shared" si="19"/>
        <v>230</v>
      </c>
      <c r="V145" s="45">
        <f t="shared" si="19"/>
        <v>251</v>
      </c>
      <c r="W145" s="45">
        <f t="shared" si="19"/>
        <v>272</v>
      </c>
      <c r="X145" s="45">
        <f t="shared" si="19"/>
        <v>292</v>
      </c>
      <c r="Y145" s="45">
        <f t="shared" si="19"/>
        <v>313</v>
      </c>
      <c r="Z145" s="45">
        <f t="shared" si="19"/>
        <v>334</v>
      </c>
      <c r="AA145" s="45">
        <f t="shared" si="18"/>
        <v>355</v>
      </c>
      <c r="AB145" s="45">
        <f t="shared" si="18"/>
        <v>376</v>
      </c>
      <c r="AC145" s="45">
        <f t="shared" si="18"/>
        <v>397</v>
      </c>
      <c r="AD145" s="45">
        <f t="shared" si="18"/>
        <v>418</v>
      </c>
      <c r="AE145" s="45">
        <f t="shared" si="18"/>
        <v>439</v>
      </c>
      <c r="AF145" s="45">
        <f t="shared" si="18"/>
        <v>460</v>
      </c>
      <c r="AG145" s="45">
        <f t="shared" si="18"/>
        <v>480</v>
      </c>
      <c r="AH145" s="45">
        <f t="shared" si="18"/>
        <v>501</v>
      </c>
      <c r="AI145" s="45">
        <f t="shared" si="18"/>
        <v>522</v>
      </c>
      <c r="AJ145" s="45">
        <f t="shared" si="18"/>
        <v>543</v>
      </c>
      <c r="AK145" s="45">
        <f t="shared" si="18"/>
        <v>564</v>
      </c>
      <c r="AL145" s="45">
        <f t="shared" si="18"/>
        <v>585</v>
      </c>
      <c r="AM145" s="45">
        <f t="shared" si="18"/>
        <v>606</v>
      </c>
      <c r="AN145" s="45">
        <f t="shared" si="18"/>
        <v>627</v>
      </c>
    </row>
    <row r="146" spans="1:40" x14ac:dyDescent="0.25">
      <c r="A146" s="68" t="s">
        <v>732</v>
      </c>
      <c r="B146" s="180">
        <v>10349</v>
      </c>
      <c r="C146" s="68">
        <v>7</v>
      </c>
      <c r="D146" s="1">
        <v>360</v>
      </c>
      <c r="E146" s="1">
        <v>1392</v>
      </c>
      <c r="F146" s="1">
        <v>5</v>
      </c>
      <c r="G146" s="1">
        <v>1757</v>
      </c>
      <c r="H146" s="177">
        <v>1752</v>
      </c>
      <c r="I146" s="176">
        <v>251</v>
      </c>
      <c r="J146" s="178">
        <v>250.3</v>
      </c>
      <c r="K146" s="45">
        <f t="shared" si="19"/>
        <v>16</v>
      </c>
      <c r="L146" s="45">
        <f t="shared" si="19"/>
        <v>31</v>
      </c>
      <c r="M146" s="45">
        <f t="shared" si="19"/>
        <v>47</v>
      </c>
      <c r="N146" s="45">
        <f t="shared" si="19"/>
        <v>63</v>
      </c>
      <c r="O146" s="45">
        <f t="shared" si="19"/>
        <v>78</v>
      </c>
      <c r="P146" s="45">
        <f t="shared" si="19"/>
        <v>94</v>
      </c>
      <c r="Q146" s="45">
        <f t="shared" si="19"/>
        <v>110</v>
      </c>
      <c r="R146" s="45">
        <f t="shared" si="19"/>
        <v>125</v>
      </c>
      <c r="S146" s="45">
        <f t="shared" si="19"/>
        <v>141</v>
      </c>
      <c r="T146" s="45">
        <f t="shared" si="19"/>
        <v>156</v>
      </c>
      <c r="U146" s="45">
        <f t="shared" si="19"/>
        <v>172</v>
      </c>
      <c r="V146" s="45">
        <f t="shared" si="19"/>
        <v>188</v>
      </c>
      <c r="W146" s="45">
        <f t="shared" si="19"/>
        <v>203</v>
      </c>
      <c r="X146" s="45">
        <f t="shared" si="19"/>
        <v>219</v>
      </c>
      <c r="Y146" s="45">
        <f t="shared" si="19"/>
        <v>235</v>
      </c>
      <c r="Z146" s="45">
        <f t="shared" si="19"/>
        <v>250</v>
      </c>
      <c r="AA146" s="45">
        <f t="shared" si="18"/>
        <v>266</v>
      </c>
      <c r="AB146" s="45">
        <f t="shared" si="18"/>
        <v>282</v>
      </c>
      <c r="AC146" s="45">
        <f t="shared" si="18"/>
        <v>297</v>
      </c>
      <c r="AD146" s="45">
        <f t="shared" si="18"/>
        <v>313</v>
      </c>
      <c r="AE146" s="45">
        <f t="shared" si="18"/>
        <v>329</v>
      </c>
      <c r="AF146" s="45">
        <f t="shared" si="18"/>
        <v>344</v>
      </c>
      <c r="AG146" s="45">
        <f t="shared" si="18"/>
        <v>360</v>
      </c>
      <c r="AH146" s="45">
        <f t="shared" si="18"/>
        <v>375</v>
      </c>
      <c r="AI146" s="45">
        <f t="shared" si="18"/>
        <v>391</v>
      </c>
      <c r="AJ146" s="45">
        <f t="shared" si="18"/>
        <v>407</v>
      </c>
      <c r="AK146" s="45">
        <f t="shared" si="18"/>
        <v>422</v>
      </c>
      <c r="AL146" s="45">
        <f t="shared" si="18"/>
        <v>438</v>
      </c>
      <c r="AM146" s="45">
        <f t="shared" si="18"/>
        <v>454</v>
      </c>
      <c r="AN146" s="45">
        <f t="shared" si="18"/>
        <v>469</v>
      </c>
    </row>
    <row r="147" spans="1:40" x14ac:dyDescent="0.25">
      <c r="A147" s="68" t="s">
        <v>732</v>
      </c>
      <c r="B147" s="180">
        <v>20198</v>
      </c>
      <c r="C147" s="68">
        <v>1</v>
      </c>
      <c r="D147" s="1">
        <v>324</v>
      </c>
      <c r="E147" s="1">
        <v>20</v>
      </c>
      <c r="F147" s="1">
        <v>0</v>
      </c>
      <c r="G147" s="1">
        <v>344</v>
      </c>
      <c r="H147" s="177">
        <v>344</v>
      </c>
      <c r="I147" s="176">
        <v>344</v>
      </c>
      <c r="J147" s="178">
        <v>344</v>
      </c>
      <c r="K147" s="45">
        <f t="shared" si="19"/>
        <v>22</v>
      </c>
      <c r="L147" s="45">
        <f t="shared" si="19"/>
        <v>43</v>
      </c>
      <c r="M147" s="45">
        <f t="shared" si="19"/>
        <v>65</v>
      </c>
      <c r="N147" s="45">
        <f t="shared" si="19"/>
        <v>86</v>
      </c>
      <c r="O147" s="45">
        <f t="shared" si="19"/>
        <v>108</v>
      </c>
      <c r="P147" s="45">
        <f t="shared" si="19"/>
        <v>129</v>
      </c>
      <c r="Q147" s="45">
        <f t="shared" si="19"/>
        <v>151</v>
      </c>
      <c r="R147" s="45">
        <f t="shared" si="19"/>
        <v>172</v>
      </c>
      <c r="S147" s="45">
        <f t="shared" si="19"/>
        <v>194</v>
      </c>
      <c r="T147" s="45">
        <f t="shared" si="19"/>
        <v>215</v>
      </c>
      <c r="U147" s="45">
        <f t="shared" si="19"/>
        <v>237</v>
      </c>
      <c r="V147" s="45">
        <f t="shared" si="19"/>
        <v>258</v>
      </c>
      <c r="W147" s="45">
        <f t="shared" si="19"/>
        <v>280</v>
      </c>
      <c r="X147" s="45">
        <f t="shared" si="19"/>
        <v>301</v>
      </c>
      <c r="Y147" s="45">
        <f t="shared" si="19"/>
        <v>323</v>
      </c>
      <c r="Z147" s="45">
        <f t="shared" si="19"/>
        <v>344</v>
      </c>
      <c r="AA147" s="45">
        <f t="shared" si="18"/>
        <v>366</v>
      </c>
      <c r="AB147" s="45">
        <f t="shared" si="18"/>
        <v>387</v>
      </c>
      <c r="AC147" s="45">
        <f t="shared" si="18"/>
        <v>409</v>
      </c>
      <c r="AD147" s="45">
        <f t="shared" si="18"/>
        <v>430</v>
      </c>
      <c r="AE147" s="45">
        <f t="shared" si="18"/>
        <v>452</v>
      </c>
      <c r="AF147" s="45">
        <f t="shared" si="18"/>
        <v>473</v>
      </c>
      <c r="AG147" s="45">
        <f t="shared" si="18"/>
        <v>495</v>
      </c>
      <c r="AH147" s="45">
        <f t="shared" si="18"/>
        <v>516</v>
      </c>
      <c r="AI147" s="45">
        <f t="shared" si="18"/>
        <v>538</v>
      </c>
      <c r="AJ147" s="45">
        <f t="shared" si="18"/>
        <v>559</v>
      </c>
      <c r="AK147" s="45">
        <f t="shared" si="18"/>
        <v>581</v>
      </c>
      <c r="AL147" s="45">
        <f t="shared" si="18"/>
        <v>602</v>
      </c>
      <c r="AM147" s="45">
        <f t="shared" si="18"/>
        <v>624</v>
      </c>
      <c r="AN147" s="45">
        <f t="shared" si="18"/>
        <v>645</v>
      </c>
    </row>
    <row r="148" spans="1:40" x14ac:dyDescent="0.25">
      <c r="A148" s="68" t="s">
        <v>732</v>
      </c>
      <c r="B148" s="180">
        <v>20206</v>
      </c>
      <c r="C148" s="68">
        <v>5</v>
      </c>
      <c r="D148" s="1">
        <v>1296</v>
      </c>
      <c r="E148" s="1">
        <v>779</v>
      </c>
      <c r="F148" s="1">
        <v>15</v>
      </c>
      <c r="G148" s="1">
        <v>2090</v>
      </c>
      <c r="H148" s="177">
        <v>2075</v>
      </c>
      <c r="I148" s="176">
        <v>418</v>
      </c>
      <c r="J148" s="178">
        <v>415</v>
      </c>
      <c r="K148" s="45">
        <f t="shared" si="19"/>
        <v>26</v>
      </c>
      <c r="L148" s="45">
        <f t="shared" si="19"/>
        <v>52</v>
      </c>
      <c r="M148" s="45">
        <f t="shared" si="19"/>
        <v>78</v>
      </c>
      <c r="N148" s="45">
        <f t="shared" si="19"/>
        <v>104</v>
      </c>
      <c r="O148" s="45">
        <f t="shared" si="19"/>
        <v>130</v>
      </c>
      <c r="P148" s="45">
        <f t="shared" si="19"/>
        <v>156</v>
      </c>
      <c r="Q148" s="45">
        <f t="shared" si="19"/>
        <v>182</v>
      </c>
      <c r="R148" s="45">
        <f t="shared" si="19"/>
        <v>208</v>
      </c>
      <c r="S148" s="45">
        <f t="shared" si="19"/>
        <v>233</v>
      </c>
      <c r="T148" s="45">
        <f t="shared" si="19"/>
        <v>259</v>
      </c>
      <c r="U148" s="45">
        <f t="shared" si="19"/>
        <v>285</v>
      </c>
      <c r="V148" s="45">
        <f t="shared" si="19"/>
        <v>311</v>
      </c>
      <c r="W148" s="45">
        <f t="shared" si="19"/>
        <v>337</v>
      </c>
      <c r="X148" s="45">
        <f t="shared" si="19"/>
        <v>363</v>
      </c>
      <c r="Y148" s="45">
        <f t="shared" si="19"/>
        <v>389</v>
      </c>
      <c r="Z148" s="45">
        <f t="shared" si="19"/>
        <v>415</v>
      </c>
      <c r="AA148" s="45">
        <f t="shared" si="18"/>
        <v>441</v>
      </c>
      <c r="AB148" s="45">
        <f t="shared" si="18"/>
        <v>467</v>
      </c>
      <c r="AC148" s="45">
        <f t="shared" si="18"/>
        <v>493</v>
      </c>
      <c r="AD148" s="45">
        <f t="shared" si="18"/>
        <v>519</v>
      </c>
      <c r="AE148" s="45">
        <f t="shared" si="18"/>
        <v>545</v>
      </c>
      <c r="AF148" s="45">
        <f t="shared" si="18"/>
        <v>571</v>
      </c>
      <c r="AG148" s="45">
        <f t="shared" si="18"/>
        <v>597</v>
      </c>
      <c r="AH148" s="45">
        <f t="shared" si="18"/>
        <v>623</v>
      </c>
      <c r="AI148" s="45">
        <f t="shared" si="18"/>
        <v>648</v>
      </c>
      <c r="AJ148" s="45">
        <f t="shared" si="18"/>
        <v>674</v>
      </c>
      <c r="AK148" s="45">
        <f t="shared" si="18"/>
        <v>700</v>
      </c>
      <c r="AL148" s="45">
        <f t="shared" si="18"/>
        <v>726</v>
      </c>
      <c r="AM148" s="45">
        <f t="shared" si="18"/>
        <v>752</v>
      </c>
      <c r="AN148" s="45">
        <f t="shared" si="18"/>
        <v>778</v>
      </c>
    </row>
    <row r="149" spans="1:40" x14ac:dyDescent="0.25">
      <c r="A149" s="68" t="s">
        <v>732</v>
      </c>
      <c r="B149" s="180">
        <v>20283</v>
      </c>
      <c r="C149" s="68">
        <v>7</v>
      </c>
      <c r="D149" s="1">
        <v>2352</v>
      </c>
      <c r="E149" s="1">
        <v>15</v>
      </c>
      <c r="F149" s="1">
        <v>2</v>
      </c>
      <c r="G149" s="1">
        <v>2369</v>
      </c>
      <c r="H149" s="177">
        <v>2367</v>
      </c>
      <c r="I149" s="176">
        <v>338.42860000000002</v>
      </c>
      <c r="J149" s="178">
        <v>338.1</v>
      </c>
      <c r="K149" s="45">
        <f t="shared" si="19"/>
        <v>21</v>
      </c>
      <c r="L149" s="45">
        <f t="shared" si="19"/>
        <v>42</v>
      </c>
      <c r="M149" s="45">
        <f t="shared" si="19"/>
        <v>63</v>
      </c>
      <c r="N149" s="45">
        <f t="shared" si="19"/>
        <v>85</v>
      </c>
      <c r="O149" s="45">
        <f t="shared" si="19"/>
        <v>106</v>
      </c>
      <c r="P149" s="45">
        <f t="shared" si="19"/>
        <v>127</v>
      </c>
      <c r="Q149" s="45">
        <f t="shared" si="19"/>
        <v>148</v>
      </c>
      <c r="R149" s="45">
        <f t="shared" si="19"/>
        <v>169</v>
      </c>
      <c r="S149" s="45">
        <f t="shared" si="19"/>
        <v>190</v>
      </c>
      <c r="T149" s="45">
        <f t="shared" si="19"/>
        <v>211</v>
      </c>
      <c r="U149" s="45">
        <f t="shared" si="19"/>
        <v>232</v>
      </c>
      <c r="V149" s="45">
        <f t="shared" si="19"/>
        <v>254</v>
      </c>
      <c r="W149" s="45">
        <f t="shared" si="19"/>
        <v>275</v>
      </c>
      <c r="X149" s="45">
        <f t="shared" si="19"/>
        <v>296</v>
      </c>
      <c r="Y149" s="45">
        <f t="shared" si="19"/>
        <v>317</v>
      </c>
      <c r="Z149" s="45">
        <f t="shared" si="19"/>
        <v>338</v>
      </c>
      <c r="AA149" s="45">
        <f t="shared" si="18"/>
        <v>359</v>
      </c>
      <c r="AB149" s="45">
        <f t="shared" si="18"/>
        <v>380</v>
      </c>
      <c r="AC149" s="45">
        <f t="shared" si="18"/>
        <v>401</v>
      </c>
      <c r="AD149" s="45">
        <f t="shared" si="18"/>
        <v>423</v>
      </c>
      <c r="AE149" s="45">
        <f t="shared" si="18"/>
        <v>444</v>
      </c>
      <c r="AF149" s="45">
        <f t="shared" si="18"/>
        <v>465</v>
      </c>
      <c r="AG149" s="45">
        <f t="shared" si="18"/>
        <v>486</v>
      </c>
      <c r="AH149" s="45">
        <f t="shared" si="18"/>
        <v>507</v>
      </c>
      <c r="AI149" s="45">
        <f t="shared" si="18"/>
        <v>528</v>
      </c>
      <c r="AJ149" s="45">
        <f t="shared" si="18"/>
        <v>549</v>
      </c>
      <c r="AK149" s="45">
        <f t="shared" si="18"/>
        <v>571</v>
      </c>
      <c r="AL149" s="45">
        <f t="shared" si="18"/>
        <v>592</v>
      </c>
      <c r="AM149" s="45">
        <f t="shared" si="18"/>
        <v>613</v>
      </c>
      <c r="AN149" s="45">
        <f t="shared" si="18"/>
        <v>634</v>
      </c>
    </row>
    <row r="150" spans="1:40" x14ac:dyDescent="0.25">
      <c r="A150" s="68" t="s">
        <v>732</v>
      </c>
      <c r="B150" s="180">
        <v>20348</v>
      </c>
      <c r="C150" s="68">
        <v>10</v>
      </c>
      <c r="D150" s="1">
        <v>3420</v>
      </c>
      <c r="E150" s="1">
        <v>163</v>
      </c>
      <c r="F150" s="1">
        <v>0</v>
      </c>
      <c r="G150" s="1">
        <v>3583</v>
      </c>
      <c r="H150" s="177">
        <v>3583</v>
      </c>
      <c r="I150" s="176">
        <v>358.3</v>
      </c>
      <c r="J150" s="178">
        <v>358.3</v>
      </c>
      <c r="K150" s="45">
        <f t="shared" si="19"/>
        <v>22</v>
      </c>
      <c r="L150" s="45">
        <f t="shared" si="19"/>
        <v>45</v>
      </c>
      <c r="M150" s="45">
        <f t="shared" si="19"/>
        <v>67</v>
      </c>
      <c r="N150" s="45">
        <f t="shared" si="19"/>
        <v>90</v>
      </c>
      <c r="O150" s="45">
        <f t="shared" si="19"/>
        <v>112</v>
      </c>
      <c r="P150" s="45">
        <f t="shared" si="19"/>
        <v>134</v>
      </c>
      <c r="Q150" s="45">
        <f t="shared" si="19"/>
        <v>157</v>
      </c>
      <c r="R150" s="45">
        <f t="shared" si="19"/>
        <v>179</v>
      </c>
      <c r="S150" s="45">
        <f t="shared" si="19"/>
        <v>202</v>
      </c>
      <c r="T150" s="45">
        <f t="shared" si="19"/>
        <v>224</v>
      </c>
      <c r="U150" s="45">
        <f t="shared" si="19"/>
        <v>246</v>
      </c>
      <c r="V150" s="45">
        <f t="shared" si="19"/>
        <v>269</v>
      </c>
      <c r="W150" s="45">
        <f t="shared" si="19"/>
        <v>291</v>
      </c>
      <c r="X150" s="45">
        <f t="shared" si="19"/>
        <v>314</v>
      </c>
      <c r="Y150" s="45">
        <f t="shared" si="19"/>
        <v>336</v>
      </c>
      <c r="Z150" s="45">
        <f t="shared" ref="Z150:AN165" si="20">IF($G150&gt;0,ROUND($J150*Z$3/12*0.75,0),0)</f>
        <v>358</v>
      </c>
      <c r="AA150" s="45">
        <f t="shared" si="20"/>
        <v>381</v>
      </c>
      <c r="AB150" s="45">
        <f t="shared" si="20"/>
        <v>403</v>
      </c>
      <c r="AC150" s="45">
        <f t="shared" si="20"/>
        <v>425</v>
      </c>
      <c r="AD150" s="45">
        <f t="shared" si="20"/>
        <v>448</v>
      </c>
      <c r="AE150" s="45">
        <f t="shared" si="20"/>
        <v>470</v>
      </c>
      <c r="AF150" s="45">
        <f t="shared" si="20"/>
        <v>493</v>
      </c>
      <c r="AG150" s="45">
        <f t="shared" si="20"/>
        <v>515</v>
      </c>
      <c r="AH150" s="45">
        <f t="shared" si="20"/>
        <v>537</v>
      </c>
      <c r="AI150" s="45">
        <f t="shared" si="20"/>
        <v>560</v>
      </c>
      <c r="AJ150" s="45">
        <f t="shared" si="20"/>
        <v>582</v>
      </c>
      <c r="AK150" s="45">
        <f t="shared" si="20"/>
        <v>605</v>
      </c>
      <c r="AL150" s="45">
        <f t="shared" si="20"/>
        <v>627</v>
      </c>
      <c r="AM150" s="45">
        <f t="shared" si="20"/>
        <v>649</v>
      </c>
      <c r="AN150" s="45">
        <f t="shared" si="20"/>
        <v>672</v>
      </c>
    </row>
    <row r="151" spans="1:40" x14ac:dyDescent="0.25">
      <c r="A151" s="68" t="s">
        <v>732</v>
      </c>
      <c r="B151" s="180">
        <v>20376</v>
      </c>
      <c r="C151" s="68">
        <v>7</v>
      </c>
      <c r="D151" s="1">
        <v>1248</v>
      </c>
      <c r="E151" s="1">
        <v>227</v>
      </c>
      <c r="F151" s="1">
        <v>13</v>
      </c>
      <c r="G151" s="1">
        <v>1488</v>
      </c>
      <c r="H151" s="177">
        <v>1475</v>
      </c>
      <c r="I151" s="176">
        <v>212.57140000000001</v>
      </c>
      <c r="J151" s="178">
        <v>210.7</v>
      </c>
      <c r="K151" s="45">
        <f t="shared" ref="K151:Z166" si="21">IF($G151&gt;0,ROUND($J151*K$3/12*0.75,0),0)</f>
        <v>13</v>
      </c>
      <c r="L151" s="45">
        <f t="shared" si="21"/>
        <v>26</v>
      </c>
      <c r="M151" s="45">
        <f t="shared" si="21"/>
        <v>40</v>
      </c>
      <c r="N151" s="45">
        <f t="shared" si="21"/>
        <v>53</v>
      </c>
      <c r="O151" s="45">
        <f t="shared" si="21"/>
        <v>66</v>
      </c>
      <c r="P151" s="45">
        <f t="shared" si="21"/>
        <v>79</v>
      </c>
      <c r="Q151" s="45">
        <f t="shared" si="21"/>
        <v>92</v>
      </c>
      <c r="R151" s="45">
        <f t="shared" si="21"/>
        <v>105</v>
      </c>
      <c r="S151" s="45">
        <f t="shared" si="21"/>
        <v>119</v>
      </c>
      <c r="T151" s="45">
        <f t="shared" si="21"/>
        <v>132</v>
      </c>
      <c r="U151" s="45">
        <f t="shared" si="21"/>
        <v>145</v>
      </c>
      <c r="V151" s="45">
        <f t="shared" si="21"/>
        <v>158</v>
      </c>
      <c r="W151" s="45">
        <f t="shared" si="21"/>
        <v>171</v>
      </c>
      <c r="X151" s="45">
        <f t="shared" si="21"/>
        <v>184</v>
      </c>
      <c r="Y151" s="45">
        <f t="shared" si="21"/>
        <v>198</v>
      </c>
      <c r="Z151" s="45">
        <f t="shared" si="21"/>
        <v>211</v>
      </c>
      <c r="AA151" s="45">
        <f t="shared" si="20"/>
        <v>224</v>
      </c>
      <c r="AB151" s="45">
        <f t="shared" si="20"/>
        <v>237</v>
      </c>
      <c r="AC151" s="45">
        <f t="shared" si="20"/>
        <v>250</v>
      </c>
      <c r="AD151" s="45">
        <f t="shared" si="20"/>
        <v>263</v>
      </c>
      <c r="AE151" s="45">
        <f t="shared" si="20"/>
        <v>277</v>
      </c>
      <c r="AF151" s="45">
        <f t="shared" si="20"/>
        <v>290</v>
      </c>
      <c r="AG151" s="45">
        <f t="shared" si="20"/>
        <v>303</v>
      </c>
      <c r="AH151" s="45">
        <f t="shared" si="20"/>
        <v>316</v>
      </c>
      <c r="AI151" s="45">
        <f t="shared" si="20"/>
        <v>329</v>
      </c>
      <c r="AJ151" s="45">
        <f t="shared" si="20"/>
        <v>342</v>
      </c>
      <c r="AK151" s="45">
        <f t="shared" si="20"/>
        <v>356</v>
      </c>
      <c r="AL151" s="45">
        <f t="shared" si="20"/>
        <v>369</v>
      </c>
      <c r="AM151" s="45">
        <f t="shared" si="20"/>
        <v>382</v>
      </c>
      <c r="AN151" s="45">
        <f t="shared" si="20"/>
        <v>395</v>
      </c>
    </row>
    <row r="152" spans="1:40" x14ac:dyDescent="0.25">
      <c r="A152" s="68" t="s">
        <v>732</v>
      </c>
      <c r="B152" s="180">
        <v>20381</v>
      </c>
      <c r="C152" s="68">
        <v>12</v>
      </c>
      <c r="D152" s="1">
        <v>1332</v>
      </c>
      <c r="E152" s="1">
        <v>950</v>
      </c>
      <c r="F152" s="1">
        <v>1</v>
      </c>
      <c r="G152" s="1">
        <v>2283</v>
      </c>
      <c r="H152" s="177">
        <v>2282</v>
      </c>
      <c r="I152" s="176">
        <v>190.25</v>
      </c>
      <c r="J152" s="178">
        <v>190.2</v>
      </c>
      <c r="K152" s="45">
        <f t="shared" si="21"/>
        <v>12</v>
      </c>
      <c r="L152" s="45">
        <f t="shared" si="21"/>
        <v>24</v>
      </c>
      <c r="M152" s="45">
        <f t="shared" si="21"/>
        <v>36</v>
      </c>
      <c r="N152" s="45">
        <f t="shared" si="21"/>
        <v>48</v>
      </c>
      <c r="O152" s="45">
        <f t="shared" si="21"/>
        <v>59</v>
      </c>
      <c r="P152" s="45">
        <f t="shared" si="21"/>
        <v>71</v>
      </c>
      <c r="Q152" s="45">
        <f t="shared" si="21"/>
        <v>83</v>
      </c>
      <c r="R152" s="45">
        <f t="shared" si="21"/>
        <v>95</v>
      </c>
      <c r="S152" s="45">
        <f t="shared" si="21"/>
        <v>107</v>
      </c>
      <c r="T152" s="45">
        <f t="shared" si="21"/>
        <v>119</v>
      </c>
      <c r="U152" s="45">
        <f t="shared" si="21"/>
        <v>131</v>
      </c>
      <c r="V152" s="45">
        <f t="shared" si="21"/>
        <v>143</v>
      </c>
      <c r="W152" s="45">
        <f t="shared" si="21"/>
        <v>155</v>
      </c>
      <c r="X152" s="45">
        <f t="shared" si="21"/>
        <v>166</v>
      </c>
      <c r="Y152" s="45">
        <f t="shared" si="21"/>
        <v>178</v>
      </c>
      <c r="Z152" s="45">
        <f t="shared" si="21"/>
        <v>190</v>
      </c>
      <c r="AA152" s="45">
        <f t="shared" si="20"/>
        <v>202</v>
      </c>
      <c r="AB152" s="45">
        <f t="shared" si="20"/>
        <v>214</v>
      </c>
      <c r="AC152" s="45">
        <f t="shared" si="20"/>
        <v>226</v>
      </c>
      <c r="AD152" s="45">
        <f t="shared" si="20"/>
        <v>238</v>
      </c>
      <c r="AE152" s="45">
        <f t="shared" si="20"/>
        <v>250</v>
      </c>
      <c r="AF152" s="45">
        <f t="shared" si="20"/>
        <v>262</v>
      </c>
      <c r="AG152" s="45">
        <f t="shared" si="20"/>
        <v>273</v>
      </c>
      <c r="AH152" s="45">
        <f t="shared" si="20"/>
        <v>285</v>
      </c>
      <c r="AI152" s="45">
        <f t="shared" si="20"/>
        <v>297</v>
      </c>
      <c r="AJ152" s="45">
        <f t="shared" si="20"/>
        <v>309</v>
      </c>
      <c r="AK152" s="45">
        <f t="shared" si="20"/>
        <v>321</v>
      </c>
      <c r="AL152" s="45">
        <f t="shared" si="20"/>
        <v>333</v>
      </c>
      <c r="AM152" s="45">
        <f t="shared" si="20"/>
        <v>345</v>
      </c>
      <c r="AN152" s="45">
        <f t="shared" si="20"/>
        <v>357</v>
      </c>
    </row>
    <row r="153" spans="1:40" x14ac:dyDescent="0.25">
      <c r="A153" s="68" t="s">
        <v>732</v>
      </c>
      <c r="B153" s="180">
        <v>20416</v>
      </c>
      <c r="C153" s="68">
        <v>6</v>
      </c>
      <c r="D153" s="1">
        <v>660</v>
      </c>
      <c r="E153" s="1">
        <v>842</v>
      </c>
      <c r="F153" s="1">
        <v>0</v>
      </c>
      <c r="G153" s="1">
        <v>1502</v>
      </c>
      <c r="H153" s="177">
        <v>1502</v>
      </c>
      <c r="I153" s="176">
        <v>250.33330000000001</v>
      </c>
      <c r="J153" s="178">
        <v>250.3</v>
      </c>
      <c r="K153" s="45">
        <f t="shared" si="21"/>
        <v>16</v>
      </c>
      <c r="L153" s="45">
        <f t="shared" si="21"/>
        <v>31</v>
      </c>
      <c r="M153" s="45">
        <f t="shared" si="21"/>
        <v>47</v>
      </c>
      <c r="N153" s="45">
        <f t="shared" si="21"/>
        <v>63</v>
      </c>
      <c r="O153" s="45">
        <f t="shared" si="21"/>
        <v>78</v>
      </c>
      <c r="P153" s="45">
        <f t="shared" si="21"/>
        <v>94</v>
      </c>
      <c r="Q153" s="45">
        <f t="shared" si="21"/>
        <v>110</v>
      </c>
      <c r="R153" s="45">
        <f t="shared" si="21"/>
        <v>125</v>
      </c>
      <c r="S153" s="45">
        <f t="shared" si="21"/>
        <v>141</v>
      </c>
      <c r="T153" s="45">
        <f t="shared" si="21"/>
        <v>156</v>
      </c>
      <c r="U153" s="45">
        <f t="shared" si="21"/>
        <v>172</v>
      </c>
      <c r="V153" s="45">
        <f t="shared" si="21"/>
        <v>188</v>
      </c>
      <c r="W153" s="45">
        <f t="shared" si="21"/>
        <v>203</v>
      </c>
      <c r="X153" s="45">
        <f t="shared" si="21"/>
        <v>219</v>
      </c>
      <c r="Y153" s="45">
        <f t="shared" si="21"/>
        <v>235</v>
      </c>
      <c r="Z153" s="45">
        <f t="shared" si="21"/>
        <v>250</v>
      </c>
      <c r="AA153" s="45">
        <f t="shared" si="20"/>
        <v>266</v>
      </c>
      <c r="AB153" s="45">
        <f t="shared" si="20"/>
        <v>282</v>
      </c>
      <c r="AC153" s="45">
        <f t="shared" si="20"/>
        <v>297</v>
      </c>
      <c r="AD153" s="45">
        <f t="shared" si="20"/>
        <v>313</v>
      </c>
      <c r="AE153" s="45">
        <f t="shared" si="20"/>
        <v>329</v>
      </c>
      <c r="AF153" s="45">
        <f t="shared" si="20"/>
        <v>344</v>
      </c>
      <c r="AG153" s="45">
        <f t="shared" si="20"/>
        <v>360</v>
      </c>
      <c r="AH153" s="45">
        <f t="shared" si="20"/>
        <v>375</v>
      </c>
      <c r="AI153" s="45">
        <f t="shared" si="20"/>
        <v>391</v>
      </c>
      <c r="AJ153" s="45">
        <f t="shared" si="20"/>
        <v>407</v>
      </c>
      <c r="AK153" s="45">
        <f t="shared" si="20"/>
        <v>422</v>
      </c>
      <c r="AL153" s="45">
        <f t="shared" si="20"/>
        <v>438</v>
      </c>
      <c r="AM153" s="45">
        <f t="shared" si="20"/>
        <v>454</v>
      </c>
      <c r="AN153" s="45">
        <f t="shared" si="20"/>
        <v>469</v>
      </c>
    </row>
    <row r="154" spans="1:40" x14ac:dyDescent="0.25">
      <c r="A154" s="68" t="s">
        <v>732</v>
      </c>
      <c r="B154" s="180">
        <v>90324</v>
      </c>
      <c r="C154" s="68">
        <v>0</v>
      </c>
      <c r="D154" s="1">
        <v>0</v>
      </c>
      <c r="E154" s="1">
        <v>0</v>
      </c>
      <c r="F154" s="1">
        <v>0</v>
      </c>
      <c r="G154" s="1">
        <v>0</v>
      </c>
      <c r="H154" s="177">
        <v>0</v>
      </c>
      <c r="I154" s="176">
        <v>0</v>
      </c>
      <c r="J154" s="178" t="e">
        <v>#DIV/0!</v>
      </c>
      <c r="K154" s="45">
        <f t="shared" si="21"/>
        <v>0</v>
      </c>
      <c r="L154" s="45">
        <f t="shared" si="21"/>
        <v>0</v>
      </c>
      <c r="M154" s="45">
        <f t="shared" si="21"/>
        <v>0</v>
      </c>
      <c r="N154" s="45">
        <f t="shared" si="21"/>
        <v>0</v>
      </c>
      <c r="O154" s="45">
        <f t="shared" si="21"/>
        <v>0</v>
      </c>
      <c r="P154" s="45">
        <f t="shared" si="21"/>
        <v>0</v>
      </c>
      <c r="Q154" s="45">
        <f t="shared" si="21"/>
        <v>0</v>
      </c>
      <c r="R154" s="45">
        <f t="shared" si="21"/>
        <v>0</v>
      </c>
      <c r="S154" s="45">
        <f t="shared" si="21"/>
        <v>0</v>
      </c>
      <c r="T154" s="45">
        <f t="shared" si="21"/>
        <v>0</v>
      </c>
      <c r="U154" s="45">
        <f t="shared" si="21"/>
        <v>0</v>
      </c>
      <c r="V154" s="45">
        <f t="shared" si="21"/>
        <v>0</v>
      </c>
      <c r="W154" s="45">
        <f t="shared" si="21"/>
        <v>0</v>
      </c>
      <c r="X154" s="45">
        <f t="shared" si="21"/>
        <v>0</v>
      </c>
      <c r="Y154" s="45">
        <f t="shared" si="21"/>
        <v>0</v>
      </c>
      <c r="Z154" s="45">
        <f t="shared" si="21"/>
        <v>0</v>
      </c>
      <c r="AA154" s="45">
        <f t="shared" si="20"/>
        <v>0</v>
      </c>
      <c r="AB154" s="45">
        <f t="shared" si="20"/>
        <v>0</v>
      </c>
      <c r="AC154" s="45">
        <f t="shared" si="20"/>
        <v>0</v>
      </c>
      <c r="AD154" s="45">
        <f t="shared" si="20"/>
        <v>0</v>
      </c>
      <c r="AE154" s="45">
        <f t="shared" si="20"/>
        <v>0</v>
      </c>
      <c r="AF154" s="45">
        <f t="shared" si="20"/>
        <v>0</v>
      </c>
      <c r="AG154" s="45">
        <f t="shared" si="20"/>
        <v>0</v>
      </c>
      <c r="AH154" s="45">
        <f t="shared" si="20"/>
        <v>0</v>
      </c>
      <c r="AI154" s="45">
        <f t="shared" si="20"/>
        <v>0</v>
      </c>
      <c r="AJ154" s="45">
        <f t="shared" si="20"/>
        <v>0</v>
      </c>
      <c r="AK154" s="45">
        <f t="shared" si="20"/>
        <v>0</v>
      </c>
      <c r="AL154" s="45">
        <f t="shared" si="20"/>
        <v>0</v>
      </c>
      <c r="AM154" s="45">
        <f t="shared" si="20"/>
        <v>0</v>
      </c>
      <c r="AN154" s="45">
        <f t="shared" si="20"/>
        <v>0</v>
      </c>
    </row>
    <row r="155" spans="1:40" x14ac:dyDescent="0.25">
      <c r="A155" s="68" t="s">
        <v>110</v>
      </c>
      <c r="B155" s="180">
        <v>85103</v>
      </c>
      <c r="C155" s="68">
        <v>5</v>
      </c>
      <c r="D155" s="1">
        <v>396</v>
      </c>
      <c r="E155" s="1">
        <v>938</v>
      </c>
      <c r="F155" s="1">
        <v>6</v>
      </c>
      <c r="G155" s="1">
        <v>1340</v>
      </c>
      <c r="H155" s="177">
        <v>1334</v>
      </c>
      <c r="I155" s="176">
        <v>268</v>
      </c>
      <c r="J155" s="178">
        <v>266.8</v>
      </c>
      <c r="K155" s="45">
        <f t="shared" si="21"/>
        <v>17</v>
      </c>
      <c r="L155" s="45">
        <f t="shared" si="21"/>
        <v>33</v>
      </c>
      <c r="M155" s="45">
        <f t="shared" si="21"/>
        <v>50</v>
      </c>
      <c r="N155" s="45">
        <f t="shared" si="21"/>
        <v>67</v>
      </c>
      <c r="O155" s="45">
        <f t="shared" si="21"/>
        <v>83</v>
      </c>
      <c r="P155" s="45">
        <f t="shared" si="21"/>
        <v>100</v>
      </c>
      <c r="Q155" s="45">
        <f t="shared" si="21"/>
        <v>117</v>
      </c>
      <c r="R155" s="45">
        <f t="shared" si="21"/>
        <v>133</v>
      </c>
      <c r="S155" s="45">
        <f t="shared" si="21"/>
        <v>150</v>
      </c>
      <c r="T155" s="45">
        <f t="shared" si="21"/>
        <v>167</v>
      </c>
      <c r="U155" s="45">
        <f t="shared" si="21"/>
        <v>183</v>
      </c>
      <c r="V155" s="45">
        <f t="shared" si="21"/>
        <v>200</v>
      </c>
      <c r="W155" s="45">
        <f t="shared" si="21"/>
        <v>217</v>
      </c>
      <c r="X155" s="45">
        <f t="shared" si="21"/>
        <v>233</v>
      </c>
      <c r="Y155" s="45">
        <f t="shared" si="21"/>
        <v>250</v>
      </c>
      <c r="Z155" s="45">
        <f t="shared" si="21"/>
        <v>267</v>
      </c>
      <c r="AA155" s="45">
        <f t="shared" si="20"/>
        <v>283</v>
      </c>
      <c r="AB155" s="45">
        <f t="shared" si="20"/>
        <v>300</v>
      </c>
      <c r="AC155" s="45">
        <f t="shared" si="20"/>
        <v>317</v>
      </c>
      <c r="AD155" s="45">
        <f t="shared" si="20"/>
        <v>334</v>
      </c>
      <c r="AE155" s="45">
        <f t="shared" si="20"/>
        <v>350</v>
      </c>
      <c r="AF155" s="45">
        <f t="shared" si="20"/>
        <v>367</v>
      </c>
      <c r="AG155" s="45">
        <f t="shared" si="20"/>
        <v>384</v>
      </c>
      <c r="AH155" s="45">
        <f t="shared" si="20"/>
        <v>400</v>
      </c>
      <c r="AI155" s="45">
        <f t="shared" si="20"/>
        <v>417</v>
      </c>
      <c r="AJ155" s="45">
        <f t="shared" si="20"/>
        <v>434</v>
      </c>
      <c r="AK155" s="45">
        <f t="shared" si="20"/>
        <v>450</v>
      </c>
      <c r="AL155" s="45">
        <f t="shared" si="20"/>
        <v>467</v>
      </c>
      <c r="AM155" s="45">
        <f t="shared" si="20"/>
        <v>484</v>
      </c>
      <c r="AN155" s="45">
        <f t="shared" si="20"/>
        <v>500</v>
      </c>
    </row>
    <row r="156" spans="1:40" x14ac:dyDescent="0.25">
      <c r="A156" s="68" t="s">
        <v>110</v>
      </c>
      <c r="B156" s="180">
        <v>85104</v>
      </c>
      <c r="C156" s="68">
        <v>6</v>
      </c>
      <c r="D156" s="1">
        <v>1908</v>
      </c>
      <c r="E156" s="1">
        <v>282</v>
      </c>
      <c r="F156" s="1">
        <v>30</v>
      </c>
      <c r="G156" s="1">
        <v>2220</v>
      </c>
      <c r="H156" s="177">
        <v>2190</v>
      </c>
      <c r="I156" s="176">
        <v>370</v>
      </c>
      <c r="J156" s="178">
        <v>365</v>
      </c>
      <c r="K156" s="45">
        <f t="shared" si="21"/>
        <v>23</v>
      </c>
      <c r="L156" s="45">
        <f t="shared" si="21"/>
        <v>46</v>
      </c>
      <c r="M156" s="45">
        <f t="shared" si="21"/>
        <v>68</v>
      </c>
      <c r="N156" s="45">
        <f t="shared" si="21"/>
        <v>91</v>
      </c>
      <c r="O156" s="45">
        <f t="shared" si="21"/>
        <v>114</v>
      </c>
      <c r="P156" s="45">
        <f t="shared" si="21"/>
        <v>137</v>
      </c>
      <c r="Q156" s="45">
        <f t="shared" si="21"/>
        <v>160</v>
      </c>
      <c r="R156" s="45">
        <f t="shared" si="21"/>
        <v>183</v>
      </c>
      <c r="S156" s="45">
        <f t="shared" si="21"/>
        <v>205</v>
      </c>
      <c r="T156" s="45">
        <f t="shared" si="21"/>
        <v>228</v>
      </c>
      <c r="U156" s="45">
        <f t="shared" si="21"/>
        <v>251</v>
      </c>
      <c r="V156" s="45">
        <f t="shared" si="21"/>
        <v>274</v>
      </c>
      <c r="W156" s="45">
        <f t="shared" si="21"/>
        <v>297</v>
      </c>
      <c r="X156" s="45">
        <f t="shared" si="21"/>
        <v>319</v>
      </c>
      <c r="Y156" s="45">
        <f t="shared" si="21"/>
        <v>342</v>
      </c>
      <c r="Z156" s="45">
        <f t="shared" si="21"/>
        <v>365</v>
      </c>
      <c r="AA156" s="45">
        <f t="shared" si="20"/>
        <v>388</v>
      </c>
      <c r="AB156" s="45">
        <f t="shared" si="20"/>
        <v>411</v>
      </c>
      <c r="AC156" s="45">
        <f t="shared" si="20"/>
        <v>433</v>
      </c>
      <c r="AD156" s="45">
        <f t="shared" si="20"/>
        <v>456</v>
      </c>
      <c r="AE156" s="45">
        <f t="shared" si="20"/>
        <v>479</v>
      </c>
      <c r="AF156" s="45">
        <f t="shared" si="20"/>
        <v>502</v>
      </c>
      <c r="AG156" s="45">
        <f t="shared" si="20"/>
        <v>525</v>
      </c>
      <c r="AH156" s="45">
        <f t="shared" si="20"/>
        <v>548</v>
      </c>
      <c r="AI156" s="45">
        <f t="shared" si="20"/>
        <v>570</v>
      </c>
      <c r="AJ156" s="45">
        <f t="shared" si="20"/>
        <v>593</v>
      </c>
      <c r="AK156" s="45">
        <f t="shared" si="20"/>
        <v>616</v>
      </c>
      <c r="AL156" s="45">
        <f t="shared" si="20"/>
        <v>639</v>
      </c>
      <c r="AM156" s="45">
        <f t="shared" si="20"/>
        <v>662</v>
      </c>
      <c r="AN156" s="45">
        <f t="shared" si="20"/>
        <v>684</v>
      </c>
    </row>
    <row r="157" spans="1:40" x14ac:dyDescent="0.25">
      <c r="A157" s="68" t="s">
        <v>110</v>
      </c>
      <c r="B157" s="180">
        <v>85109</v>
      </c>
      <c r="C157" s="68">
        <v>4</v>
      </c>
      <c r="D157" s="1">
        <v>564</v>
      </c>
      <c r="E157" s="1">
        <v>835</v>
      </c>
      <c r="F157" s="1">
        <v>26</v>
      </c>
      <c r="G157" s="1">
        <v>1425</v>
      </c>
      <c r="H157" s="177">
        <v>1399</v>
      </c>
      <c r="I157" s="176">
        <v>356.25</v>
      </c>
      <c r="J157" s="178">
        <v>349.8</v>
      </c>
      <c r="K157" s="45">
        <f t="shared" si="21"/>
        <v>22</v>
      </c>
      <c r="L157" s="45">
        <f t="shared" si="21"/>
        <v>44</v>
      </c>
      <c r="M157" s="45">
        <f t="shared" si="21"/>
        <v>66</v>
      </c>
      <c r="N157" s="45">
        <f t="shared" si="21"/>
        <v>87</v>
      </c>
      <c r="O157" s="45">
        <f t="shared" si="21"/>
        <v>109</v>
      </c>
      <c r="P157" s="45">
        <f t="shared" si="21"/>
        <v>131</v>
      </c>
      <c r="Q157" s="45">
        <f t="shared" si="21"/>
        <v>153</v>
      </c>
      <c r="R157" s="45">
        <f t="shared" si="21"/>
        <v>175</v>
      </c>
      <c r="S157" s="45">
        <f t="shared" si="21"/>
        <v>197</v>
      </c>
      <c r="T157" s="45">
        <f t="shared" si="21"/>
        <v>219</v>
      </c>
      <c r="U157" s="45">
        <f t="shared" si="21"/>
        <v>240</v>
      </c>
      <c r="V157" s="45">
        <f t="shared" si="21"/>
        <v>262</v>
      </c>
      <c r="W157" s="45">
        <f t="shared" si="21"/>
        <v>284</v>
      </c>
      <c r="X157" s="45">
        <f t="shared" si="21"/>
        <v>306</v>
      </c>
      <c r="Y157" s="45">
        <f t="shared" si="21"/>
        <v>328</v>
      </c>
      <c r="Z157" s="45">
        <f t="shared" si="21"/>
        <v>350</v>
      </c>
      <c r="AA157" s="45">
        <f t="shared" si="20"/>
        <v>372</v>
      </c>
      <c r="AB157" s="45">
        <f t="shared" si="20"/>
        <v>394</v>
      </c>
      <c r="AC157" s="45">
        <f t="shared" si="20"/>
        <v>415</v>
      </c>
      <c r="AD157" s="45">
        <f t="shared" si="20"/>
        <v>437</v>
      </c>
      <c r="AE157" s="45">
        <f t="shared" si="20"/>
        <v>459</v>
      </c>
      <c r="AF157" s="45">
        <f t="shared" si="20"/>
        <v>481</v>
      </c>
      <c r="AG157" s="45">
        <f t="shared" si="20"/>
        <v>503</v>
      </c>
      <c r="AH157" s="45">
        <f t="shared" si="20"/>
        <v>525</v>
      </c>
      <c r="AI157" s="45">
        <f t="shared" si="20"/>
        <v>547</v>
      </c>
      <c r="AJ157" s="45">
        <f t="shared" si="20"/>
        <v>568</v>
      </c>
      <c r="AK157" s="45">
        <f t="shared" si="20"/>
        <v>590</v>
      </c>
      <c r="AL157" s="45">
        <f t="shared" si="20"/>
        <v>612</v>
      </c>
      <c r="AM157" s="45">
        <f t="shared" si="20"/>
        <v>634</v>
      </c>
      <c r="AN157" s="45">
        <f t="shared" si="20"/>
        <v>656</v>
      </c>
    </row>
    <row r="158" spans="1:40" x14ac:dyDescent="0.25">
      <c r="A158" s="68" t="s">
        <v>110</v>
      </c>
      <c r="B158" s="180">
        <v>85112</v>
      </c>
      <c r="C158" s="68">
        <v>6</v>
      </c>
      <c r="D158" s="1">
        <v>1824</v>
      </c>
      <c r="E158" s="1">
        <v>722</v>
      </c>
      <c r="F158" s="1">
        <v>29</v>
      </c>
      <c r="G158" s="1">
        <v>2575</v>
      </c>
      <c r="H158" s="177">
        <v>2546</v>
      </c>
      <c r="I158" s="176">
        <v>429.16669999999999</v>
      </c>
      <c r="J158" s="178">
        <v>424.3</v>
      </c>
      <c r="K158" s="45">
        <f t="shared" si="21"/>
        <v>27</v>
      </c>
      <c r="L158" s="45">
        <f t="shared" si="21"/>
        <v>53</v>
      </c>
      <c r="M158" s="45">
        <f t="shared" si="21"/>
        <v>80</v>
      </c>
      <c r="N158" s="45">
        <f t="shared" si="21"/>
        <v>106</v>
      </c>
      <c r="O158" s="45">
        <f t="shared" si="21"/>
        <v>133</v>
      </c>
      <c r="P158" s="45">
        <f t="shared" si="21"/>
        <v>159</v>
      </c>
      <c r="Q158" s="45">
        <f t="shared" si="21"/>
        <v>186</v>
      </c>
      <c r="R158" s="45">
        <f t="shared" si="21"/>
        <v>212</v>
      </c>
      <c r="S158" s="45">
        <f t="shared" si="21"/>
        <v>239</v>
      </c>
      <c r="T158" s="45">
        <f t="shared" si="21"/>
        <v>265</v>
      </c>
      <c r="U158" s="45">
        <f t="shared" si="21"/>
        <v>292</v>
      </c>
      <c r="V158" s="45">
        <f t="shared" si="21"/>
        <v>318</v>
      </c>
      <c r="W158" s="45">
        <f t="shared" si="21"/>
        <v>345</v>
      </c>
      <c r="X158" s="45">
        <f t="shared" si="21"/>
        <v>371</v>
      </c>
      <c r="Y158" s="45">
        <f t="shared" si="21"/>
        <v>398</v>
      </c>
      <c r="Z158" s="45">
        <f t="shared" si="21"/>
        <v>424</v>
      </c>
      <c r="AA158" s="45">
        <f t="shared" si="20"/>
        <v>451</v>
      </c>
      <c r="AB158" s="45">
        <f t="shared" si="20"/>
        <v>477</v>
      </c>
      <c r="AC158" s="45">
        <f t="shared" si="20"/>
        <v>504</v>
      </c>
      <c r="AD158" s="45">
        <f t="shared" si="20"/>
        <v>530</v>
      </c>
      <c r="AE158" s="45">
        <f t="shared" si="20"/>
        <v>557</v>
      </c>
      <c r="AF158" s="45">
        <f t="shared" si="20"/>
        <v>583</v>
      </c>
      <c r="AG158" s="45">
        <f t="shared" si="20"/>
        <v>610</v>
      </c>
      <c r="AH158" s="45">
        <f t="shared" si="20"/>
        <v>636</v>
      </c>
      <c r="AI158" s="45">
        <f t="shared" si="20"/>
        <v>663</v>
      </c>
      <c r="AJ158" s="45">
        <f t="shared" si="20"/>
        <v>689</v>
      </c>
      <c r="AK158" s="45">
        <f t="shared" si="20"/>
        <v>716</v>
      </c>
      <c r="AL158" s="45">
        <f t="shared" si="20"/>
        <v>743</v>
      </c>
      <c r="AM158" s="45">
        <f t="shared" si="20"/>
        <v>769</v>
      </c>
      <c r="AN158" s="45">
        <f t="shared" si="20"/>
        <v>796</v>
      </c>
    </row>
    <row r="159" spans="1:40" x14ac:dyDescent="0.25">
      <c r="A159" s="68" t="s">
        <v>110</v>
      </c>
      <c r="B159" s="180">
        <v>85114</v>
      </c>
      <c r="C159" s="68">
        <v>7</v>
      </c>
      <c r="D159" s="1">
        <v>3132</v>
      </c>
      <c r="E159" s="1">
        <v>227</v>
      </c>
      <c r="F159" s="1">
        <v>10</v>
      </c>
      <c r="G159" s="1">
        <v>3369</v>
      </c>
      <c r="H159" s="177">
        <v>3359</v>
      </c>
      <c r="I159" s="176">
        <v>481.28570000000002</v>
      </c>
      <c r="J159" s="178">
        <v>479.9</v>
      </c>
      <c r="K159" s="45">
        <f t="shared" si="21"/>
        <v>30</v>
      </c>
      <c r="L159" s="45">
        <f t="shared" si="21"/>
        <v>60</v>
      </c>
      <c r="M159" s="45">
        <f t="shared" si="21"/>
        <v>90</v>
      </c>
      <c r="N159" s="45">
        <f t="shared" si="21"/>
        <v>120</v>
      </c>
      <c r="O159" s="45">
        <f t="shared" si="21"/>
        <v>150</v>
      </c>
      <c r="P159" s="45">
        <f t="shared" si="21"/>
        <v>180</v>
      </c>
      <c r="Q159" s="45">
        <f t="shared" si="21"/>
        <v>210</v>
      </c>
      <c r="R159" s="45">
        <f t="shared" si="21"/>
        <v>240</v>
      </c>
      <c r="S159" s="45">
        <f t="shared" si="21"/>
        <v>270</v>
      </c>
      <c r="T159" s="45">
        <f t="shared" si="21"/>
        <v>300</v>
      </c>
      <c r="U159" s="45">
        <f t="shared" si="21"/>
        <v>330</v>
      </c>
      <c r="V159" s="45">
        <f t="shared" si="21"/>
        <v>360</v>
      </c>
      <c r="W159" s="45">
        <f t="shared" si="21"/>
        <v>390</v>
      </c>
      <c r="X159" s="45">
        <f t="shared" si="21"/>
        <v>420</v>
      </c>
      <c r="Y159" s="45">
        <f t="shared" si="21"/>
        <v>450</v>
      </c>
      <c r="Z159" s="45">
        <f t="shared" si="21"/>
        <v>480</v>
      </c>
      <c r="AA159" s="45">
        <f t="shared" si="20"/>
        <v>510</v>
      </c>
      <c r="AB159" s="45">
        <f t="shared" si="20"/>
        <v>540</v>
      </c>
      <c r="AC159" s="45">
        <f t="shared" si="20"/>
        <v>570</v>
      </c>
      <c r="AD159" s="45">
        <f t="shared" si="20"/>
        <v>600</v>
      </c>
      <c r="AE159" s="45">
        <f t="shared" si="20"/>
        <v>630</v>
      </c>
      <c r="AF159" s="45">
        <f t="shared" si="20"/>
        <v>660</v>
      </c>
      <c r="AG159" s="45">
        <f t="shared" si="20"/>
        <v>690</v>
      </c>
      <c r="AH159" s="45">
        <f t="shared" si="20"/>
        <v>720</v>
      </c>
      <c r="AI159" s="45">
        <f t="shared" si="20"/>
        <v>750</v>
      </c>
      <c r="AJ159" s="45">
        <f t="shared" si="20"/>
        <v>780</v>
      </c>
      <c r="AK159" s="45">
        <f t="shared" si="20"/>
        <v>810</v>
      </c>
      <c r="AL159" s="45">
        <f t="shared" si="20"/>
        <v>840</v>
      </c>
      <c r="AM159" s="45">
        <f t="shared" si="20"/>
        <v>870</v>
      </c>
      <c r="AN159" s="45">
        <f t="shared" si="20"/>
        <v>900</v>
      </c>
    </row>
    <row r="160" spans="1:40" x14ac:dyDescent="0.25">
      <c r="A160" s="68" t="s">
        <v>110</v>
      </c>
      <c r="B160" s="180">
        <v>85120</v>
      </c>
      <c r="C160" s="68">
        <v>12</v>
      </c>
      <c r="D160" s="1">
        <v>3780</v>
      </c>
      <c r="E160" s="1">
        <v>2143</v>
      </c>
      <c r="F160" s="1">
        <v>77</v>
      </c>
      <c r="G160" s="1">
        <v>6000</v>
      </c>
      <c r="H160" s="177">
        <v>5923</v>
      </c>
      <c r="I160" s="176">
        <v>500</v>
      </c>
      <c r="J160" s="178">
        <v>493.6</v>
      </c>
      <c r="K160" s="45">
        <f t="shared" si="21"/>
        <v>31</v>
      </c>
      <c r="L160" s="45">
        <f t="shared" si="21"/>
        <v>62</v>
      </c>
      <c r="M160" s="45">
        <f t="shared" si="21"/>
        <v>93</v>
      </c>
      <c r="N160" s="45">
        <f t="shared" si="21"/>
        <v>123</v>
      </c>
      <c r="O160" s="45">
        <f t="shared" si="21"/>
        <v>154</v>
      </c>
      <c r="P160" s="45">
        <f t="shared" si="21"/>
        <v>185</v>
      </c>
      <c r="Q160" s="45">
        <f t="shared" si="21"/>
        <v>216</v>
      </c>
      <c r="R160" s="45">
        <f t="shared" si="21"/>
        <v>247</v>
      </c>
      <c r="S160" s="45">
        <f t="shared" si="21"/>
        <v>278</v>
      </c>
      <c r="T160" s="45">
        <f t="shared" si="21"/>
        <v>309</v>
      </c>
      <c r="U160" s="45">
        <f t="shared" si="21"/>
        <v>339</v>
      </c>
      <c r="V160" s="45">
        <f t="shared" si="21"/>
        <v>370</v>
      </c>
      <c r="W160" s="45">
        <f t="shared" si="21"/>
        <v>401</v>
      </c>
      <c r="X160" s="45">
        <f t="shared" si="21"/>
        <v>432</v>
      </c>
      <c r="Y160" s="45">
        <f t="shared" si="21"/>
        <v>463</v>
      </c>
      <c r="Z160" s="45">
        <f t="shared" si="21"/>
        <v>494</v>
      </c>
      <c r="AA160" s="45">
        <f t="shared" si="20"/>
        <v>524</v>
      </c>
      <c r="AB160" s="45">
        <f t="shared" si="20"/>
        <v>555</v>
      </c>
      <c r="AC160" s="45">
        <f t="shared" si="20"/>
        <v>586</v>
      </c>
      <c r="AD160" s="45">
        <f t="shared" si="20"/>
        <v>617</v>
      </c>
      <c r="AE160" s="45">
        <f t="shared" si="20"/>
        <v>648</v>
      </c>
      <c r="AF160" s="45">
        <f t="shared" si="20"/>
        <v>679</v>
      </c>
      <c r="AG160" s="45">
        <f t="shared" si="20"/>
        <v>710</v>
      </c>
      <c r="AH160" s="45">
        <f t="shared" si="20"/>
        <v>740</v>
      </c>
      <c r="AI160" s="45">
        <f t="shared" si="20"/>
        <v>771</v>
      </c>
      <c r="AJ160" s="45">
        <f t="shared" si="20"/>
        <v>802</v>
      </c>
      <c r="AK160" s="45">
        <f t="shared" si="20"/>
        <v>833</v>
      </c>
      <c r="AL160" s="45">
        <f t="shared" si="20"/>
        <v>864</v>
      </c>
      <c r="AM160" s="45">
        <f t="shared" si="20"/>
        <v>895</v>
      </c>
      <c r="AN160" s="45">
        <f t="shared" si="20"/>
        <v>926</v>
      </c>
    </row>
    <row r="161" spans="1:40" x14ac:dyDescent="0.25">
      <c r="A161" s="68" t="s">
        <v>110</v>
      </c>
      <c r="B161" s="180">
        <v>86591</v>
      </c>
      <c r="C161" s="68">
        <v>0</v>
      </c>
      <c r="D161" s="1">
        <v>0</v>
      </c>
      <c r="E161" s="1">
        <v>0</v>
      </c>
      <c r="F161" s="1">
        <v>0</v>
      </c>
      <c r="G161" s="1">
        <v>0</v>
      </c>
      <c r="H161" s="177">
        <v>0</v>
      </c>
      <c r="I161" s="176">
        <v>0</v>
      </c>
      <c r="J161" s="178" t="e">
        <v>#DIV/0!</v>
      </c>
      <c r="K161" s="45">
        <f t="shared" si="21"/>
        <v>0</v>
      </c>
      <c r="L161" s="45">
        <f t="shared" si="21"/>
        <v>0</v>
      </c>
      <c r="M161" s="45">
        <f t="shared" si="21"/>
        <v>0</v>
      </c>
      <c r="N161" s="45">
        <f t="shared" si="21"/>
        <v>0</v>
      </c>
      <c r="O161" s="45">
        <f t="shared" si="21"/>
        <v>0</v>
      </c>
      <c r="P161" s="45">
        <f t="shared" si="21"/>
        <v>0</v>
      </c>
      <c r="Q161" s="45">
        <f t="shared" si="21"/>
        <v>0</v>
      </c>
      <c r="R161" s="45">
        <f t="shared" si="21"/>
        <v>0</v>
      </c>
      <c r="S161" s="45">
        <f t="shared" si="21"/>
        <v>0</v>
      </c>
      <c r="T161" s="45">
        <f t="shared" si="21"/>
        <v>0</v>
      </c>
      <c r="U161" s="45">
        <f t="shared" si="21"/>
        <v>0</v>
      </c>
      <c r="V161" s="45">
        <f t="shared" si="21"/>
        <v>0</v>
      </c>
      <c r="W161" s="45">
        <f t="shared" si="21"/>
        <v>0</v>
      </c>
      <c r="X161" s="45">
        <f t="shared" si="21"/>
        <v>0</v>
      </c>
      <c r="Y161" s="45">
        <f t="shared" si="21"/>
        <v>0</v>
      </c>
      <c r="Z161" s="45">
        <f t="shared" si="21"/>
        <v>0</v>
      </c>
      <c r="AA161" s="45">
        <f t="shared" si="20"/>
        <v>0</v>
      </c>
      <c r="AB161" s="45">
        <f t="shared" si="20"/>
        <v>0</v>
      </c>
      <c r="AC161" s="45">
        <f t="shared" si="20"/>
        <v>0</v>
      </c>
      <c r="AD161" s="45">
        <f t="shared" si="20"/>
        <v>0</v>
      </c>
      <c r="AE161" s="45">
        <f t="shared" si="20"/>
        <v>0</v>
      </c>
      <c r="AF161" s="45">
        <f t="shared" si="20"/>
        <v>0</v>
      </c>
      <c r="AG161" s="45">
        <f t="shared" si="20"/>
        <v>0</v>
      </c>
      <c r="AH161" s="45">
        <f t="shared" si="20"/>
        <v>0</v>
      </c>
      <c r="AI161" s="45">
        <f t="shared" si="20"/>
        <v>0</v>
      </c>
      <c r="AJ161" s="45">
        <f t="shared" si="20"/>
        <v>0</v>
      </c>
      <c r="AK161" s="45">
        <f t="shared" si="20"/>
        <v>0</v>
      </c>
      <c r="AL161" s="45">
        <f t="shared" si="20"/>
        <v>0</v>
      </c>
      <c r="AM161" s="45">
        <f t="shared" si="20"/>
        <v>0</v>
      </c>
      <c r="AN161" s="45">
        <f t="shared" si="20"/>
        <v>0</v>
      </c>
    </row>
    <row r="162" spans="1:40" x14ac:dyDescent="0.25">
      <c r="A162" s="68" t="s">
        <v>110</v>
      </c>
      <c r="B162" s="180">
        <v>86703</v>
      </c>
      <c r="C162" s="68">
        <v>4</v>
      </c>
      <c r="D162" s="1">
        <v>1452</v>
      </c>
      <c r="E162" s="1">
        <v>279</v>
      </c>
      <c r="F162" s="1">
        <v>27</v>
      </c>
      <c r="G162" s="1">
        <v>1758</v>
      </c>
      <c r="H162" s="177">
        <v>1731</v>
      </c>
      <c r="I162" s="176">
        <v>439.5</v>
      </c>
      <c r="J162" s="178">
        <v>432.8</v>
      </c>
      <c r="K162" s="45">
        <f t="shared" si="21"/>
        <v>27</v>
      </c>
      <c r="L162" s="45">
        <f t="shared" si="21"/>
        <v>54</v>
      </c>
      <c r="M162" s="45">
        <f t="shared" si="21"/>
        <v>81</v>
      </c>
      <c r="N162" s="45">
        <f t="shared" si="21"/>
        <v>108</v>
      </c>
      <c r="O162" s="45">
        <f t="shared" si="21"/>
        <v>135</v>
      </c>
      <c r="P162" s="45">
        <f t="shared" si="21"/>
        <v>162</v>
      </c>
      <c r="Q162" s="45">
        <f t="shared" si="21"/>
        <v>189</v>
      </c>
      <c r="R162" s="45">
        <f t="shared" si="21"/>
        <v>216</v>
      </c>
      <c r="S162" s="45">
        <f t="shared" si="21"/>
        <v>243</v>
      </c>
      <c r="T162" s="45">
        <f t="shared" si="21"/>
        <v>271</v>
      </c>
      <c r="U162" s="45">
        <f t="shared" si="21"/>
        <v>298</v>
      </c>
      <c r="V162" s="45">
        <f t="shared" si="21"/>
        <v>325</v>
      </c>
      <c r="W162" s="45">
        <f t="shared" si="21"/>
        <v>352</v>
      </c>
      <c r="X162" s="45">
        <f t="shared" si="21"/>
        <v>379</v>
      </c>
      <c r="Y162" s="45">
        <f t="shared" si="21"/>
        <v>406</v>
      </c>
      <c r="Z162" s="45">
        <f t="shared" si="21"/>
        <v>433</v>
      </c>
      <c r="AA162" s="45">
        <f t="shared" si="20"/>
        <v>460</v>
      </c>
      <c r="AB162" s="45">
        <f t="shared" si="20"/>
        <v>487</v>
      </c>
      <c r="AC162" s="45">
        <f t="shared" si="20"/>
        <v>514</v>
      </c>
      <c r="AD162" s="45">
        <f t="shared" si="20"/>
        <v>541</v>
      </c>
      <c r="AE162" s="45">
        <f t="shared" si="20"/>
        <v>568</v>
      </c>
      <c r="AF162" s="45">
        <f t="shared" si="20"/>
        <v>595</v>
      </c>
      <c r="AG162" s="45">
        <f t="shared" si="20"/>
        <v>622</v>
      </c>
      <c r="AH162" s="45">
        <f t="shared" si="20"/>
        <v>649</v>
      </c>
      <c r="AI162" s="45">
        <f t="shared" si="20"/>
        <v>676</v>
      </c>
      <c r="AJ162" s="45">
        <f t="shared" si="20"/>
        <v>703</v>
      </c>
      <c r="AK162" s="45">
        <f t="shared" si="20"/>
        <v>730</v>
      </c>
      <c r="AL162" s="45">
        <f t="shared" si="20"/>
        <v>757</v>
      </c>
      <c r="AM162" s="45">
        <f t="shared" si="20"/>
        <v>784</v>
      </c>
      <c r="AN162" s="45">
        <f t="shared" si="20"/>
        <v>812</v>
      </c>
    </row>
    <row r="163" spans="1:40" x14ac:dyDescent="0.25">
      <c r="A163" s="68" t="s">
        <v>110</v>
      </c>
      <c r="B163" s="180">
        <v>86710</v>
      </c>
      <c r="C163" s="68">
        <v>8</v>
      </c>
      <c r="D163" s="1">
        <v>8244</v>
      </c>
      <c r="E163" s="1">
        <v>2448</v>
      </c>
      <c r="F163" s="1">
        <v>92</v>
      </c>
      <c r="G163" s="1">
        <v>10784</v>
      </c>
      <c r="H163" s="177">
        <v>10692</v>
      </c>
      <c r="I163" s="176">
        <v>1348</v>
      </c>
      <c r="J163" s="178">
        <v>1336.5</v>
      </c>
      <c r="K163" s="45">
        <f t="shared" si="21"/>
        <v>84</v>
      </c>
      <c r="L163" s="45">
        <f t="shared" si="21"/>
        <v>167</v>
      </c>
      <c r="M163" s="45">
        <f t="shared" si="21"/>
        <v>251</v>
      </c>
      <c r="N163" s="45">
        <f t="shared" si="21"/>
        <v>334</v>
      </c>
      <c r="O163" s="45">
        <f t="shared" si="21"/>
        <v>418</v>
      </c>
      <c r="P163" s="45">
        <f t="shared" si="21"/>
        <v>501</v>
      </c>
      <c r="Q163" s="45">
        <f t="shared" si="21"/>
        <v>585</v>
      </c>
      <c r="R163" s="45">
        <f t="shared" si="21"/>
        <v>668</v>
      </c>
      <c r="S163" s="45">
        <f t="shared" si="21"/>
        <v>752</v>
      </c>
      <c r="T163" s="45">
        <f t="shared" si="21"/>
        <v>835</v>
      </c>
      <c r="U163" s="45">
        <f t="shared" si="21"/>
        <v>919</v>
      </c>
      <c r="V163" s="45">
        <f t="shared" si="21"/>
        <v>1002</v>
      </c>
      <c r="W163" s="45">
        <f t="shared" si="21"/>
        <v>1086</v>
      </c>
      <c r="X163" s="45">
        <f t="shared" si="21"/>
        <v>1169</v>
      </c>
      <c r="Y163" s="45">
        <f t="shared" si="21"/>
        <v>1253</v>
      </c>
      <c r="Z163" s="45">
        <f t="shared" si="21"/>
        <v>1337</v>
      </c>
      <c r="AA163" s="45">
        <f t="shared" si="20"/>
        <v>1420</v>
      </c>
      <c r="AB163" s="45">
        <f t="shared" si="20"/>
        <v>1504</v>
      </c>
      <c r="AC163" s="45">
        <f t="shared" si="20"/>
        <v>1587</v>
      </c>
      <c r="AD163" s="45">
        <f t="shared" si="20"/>
        <v>1671</v>
      </c>
      <c r="AE163" s="45">
        <f t="shared" si="20"/>
        <v>1754</v>
      </c>
      <c r="AF163" s="45">
        <f t="shared" si="20"/>
        <v>1838</v>
      </c>
      <c r="AG163" s="45">
        <f t="shared" si="20"/>
        <v>1921</v>
      </c>
      <c r="AH163" s="45">
        <f t="shared" si="20"/>
        <v>2005</v>
      </c>
      <c r="AI163" s="45">
        <f t="shared" si="20"/>
        <v>2088</v>
      </c>
      <c r="AJ163" s="45">
        <f t="shared" si="20"/>
        <v>2172</v>
      </c>
      <c r="AK163" s="45">
        <f t="shared" si="20"/>
        <v>2255</v>
      </c>
      <c r="AL163" s="45">
        <f t="shared" si="20"/>
        <v>2339</v>
      </c>
      <c r="AM163" s="45">
        <f t="shared" si="20"/>
        <v>2422</v>
      </c>
      <c r="AN163" s="45">
        <f t="shared" si="20"/>
        <v>2506</v>
      </c>
    </row>
    <row r="164" spans="1:40" x14ac:dyDescent="0.25">
      <c r="A164" s="68" t="s">
        <v>110</v>
      </c>
      <c r="B164" s="180">
        <v>86713</v>
      </c>
      <c r="C164" s="68">
        <v>11</v>
      </c>
      <c r="D164" s="1">
        <v>948</v>
      </c>
      <c r="E164" s="1">
        <v>878</v>
      </c>
      <c r="F164" s="1">
        <v>4</v>
      </c>
      <c r="G164" s="1">
        <v>1830</v>
      </c>
      <c r="H164" s="177">
        <v>1826</v>
      </c>
      <c r="I164" s="176">
        <v>166.36359999999999</v>
      </c>
      <c r="J164" s="178">
        <v>166</v>
      </c>
      <c r="K164" s="45">
        <f t="shared" si="21"/>
        <v>10</v>
      </c>
      <c r="L164" s="45">
        <f t="shared" si="21"/>
        <v>21</v>
      </c>
      <c r="M164" s="45">
        <f t="shared" si="21"/>
        <v>31</v>
      </c>
      <c r="N164" s="45">
        <f t="shared" si="21"/>
        <v>42</v>
      </c>
      <c r="O164" s="45">
        <f t="shared" si="21"/>
        <v>52</v>
      </c>
      <c r="P164" s="45">
        <f t="shared" si="21"/>
        <v>62</v>
      </c>
      <c r="Q164" s="45">
        <f t="shared" si="21"/>
        <v>73</v>
      </c>
      <c r="R164" s="45">
        <f t="shared" si="21"/>
        <v>83</v>
      </c>
      <c r="S164" s="45">
        <f t="shared" si="21"/>
        <v>93</v>
      </c>
      <c r="T164" s="45">
        <f t="shared" si="21"/>
        <v>104</v>
      </c>
      <c r="U164" s="45">
        <f t="shared" si="21"/>
        <v>114</v>
      </c>
      <c r="V164" s="45">
        <f t="shared" si="21"/>
        <v>125</v>
      </c>
      <c r="W164" s="45">
        <f t="shared" si="21"/>
        <v>135</v>
      </c>
      <c r="X164" s="45">
        <f t="shared" si="21"/>
        <v>145</v>
      </c>
      <c r="Y164" s="45">
        <f t="shared" si="21"/>
        <v>156</v>
      </c>
      <c r="Z164" s="45">
        <f t="shared" si="21"/>
        <v>166</v>
      </c>
      <c r="AA164" s="45">
        <f t="shared" si="20"/>
        <v>176</v>
      </c>
      <c r="AB164" s="45">
        <f t="shared" si="20"/>
        <v>187</v>
      </c>
      <c r="AC164" s="45">
        <f t="shared" si="20"/>
        <v>197</v>
      </c>
      <c r="AD164" s="45">
        <f t="shared" si="20"/>
        <v>208</v>
      </c>
      <c r="AE164" s="45">
        <f t="shared" si="20"/>
        <v>218</v>
      </c>
      <c r="AF164" s="45">
        <f t="shared" si="20"/>
        <v>228</v>
      </c>
      <c r="AG164" s="45">
        <f t="shared" si="20"/>
        <v>239</v>
      </c>
      <c r="AH164" s="45">
        <f t="shared" si="20"/>
        <v>249</v>
      </c>
      <c r="AI164" s="45">
        <f t="shared" si="20"/>
        <v>259</v>
      </c>
      <c r="AJ164" s="45">
        <f t="shared" si="20"/>
        <v>270</v>
      </c>
      <c r="AK164" s="45">
        <f t="shared" si="20"/>
        <v>280</v>
      </c>
      <c r="AL164" s="45">
        <f t="shared" si="20"/>
        <v>291</v>
      </c>
      <c r="AM164" s="45">
        <f t="shared" si="20"/>
        <v>301</v>
      </c>
      <c r="AN164" s="45">
        <f t="shared" si="20"/>
        <v>311</v>
      </c>
    </row>
    <row r="165" spans="1:40" x14ac:dyDescent="0.25">
      <c r="A165" s="68" t="s">
        <v>110</v>
      </c>
      <c r="B165" s="180">
        <v>86722</v>
      </c>
      <c r="C165" s="68">
        <v>10</v>
      </c>
      <c r="D165" s="1">
        <v>2460</v>
      </c>
      <c r="E165" s="1">
        <v>1473</v>
      </c>
      <c r="F165" s="1">
        <v>28</v>
      </c>
      <c r="G165" s="1">
        <v>3961</v>
      </c>
      <c r="H165" s="177">
        <v>3933</v>
      </c>
      <c r="I165" s="176">
        <v>396.1</v>
      </c>
      <c r="J165" s="178">
        <v>393.3</v>
      </c>
      <c r="K165" s="45">
        <f t="shared" si="21"/>
        <v>25</v>
      </c>
      <c r="L165" s="45">
        <f t="shared" si="21"/>
        <v>49</v>
      </c>
      <c r="M165" s="45">
        <f t="shared" si="21"/>
        <v>74</v>
      </c>
      <c r="N165" s="45">
        <f t="shared" si="21"/>
        <v>98</v>
      </c>
      <c r="O165" s="45">
        <f t="shared" si="21"/>
        <v>123</v>
      </c>
      <c r="P165" s="45">
        <f t="shared" si="21"/>
        <v>147</v>
      </c>
      <c r="Q165" s="45">
        <f t="shared" si="21"/>
        <v>172</v>
      </c>
      <c r="R165" s="45">
        <f t="shared" si="21"/>
        <v>197</v>
      </c>
      <c r="S165" s="45">
        <f t="shared" si="21"/>
        <v>221</v>
      </c>
      <c r="T165" s="45">
        <f t="shared" si="21"/>
        <v>246</v>
      </c>
      <c r="U165" s="45">
        <f t="shared" si="21"/>
        <v>270</v>
      </c>
      <c r="V165" s="45">
        <f t="shared" si="21"/>
        <v>295</v>
      </c>
      <c r="W165" s="45">
        <f t="shared" si="21"/>
        <v>320</v>
      </c>
      <c r="X165" s="45">
        <f t="shared" si="21"/>
        <v>344</v>
      </c>
      <c r="Y165" s="45">
        <f t="shared" si="21"/>
        <v>369</v>
      </c>
      <c r="Z165" s="45">
        <f t="shared" si="21"/>
        <v>393</v>
      </c>
      <c r="AA165" s="45">
        <f t="shared" si="20"/>
        <v>418</v>
      </c>
      <c r="AB165" s="45">
        <f t="shared" si="20"/>
        <v>442</v>
      </c>
      <c r="AC165" s="45">
        <f t="shared" si="20"/>
        <v>467</v>
      </c>
      <c r="AD165" s="45">
        <f t="shared" si="20"/>
        <v>492</v>
      </c>
      <c r="AE165" s="45">
        <f t="shared" si="20"/>
        <v>516</v>
      </c>
      <c r="AF165" s="45">
        <f t="shared" si="20"/>
        <v>541</v>
      </c>
      <c r="AG165" s="45">
        <f t="shared" si="20"/>
        <v>565</v>
      </c>
      <c r="AH165" s="45">
        <f t="shared" si="20"/>
        <v>590</v>
      </c>
      <c r="AI165" s="45">
        <f t="shared" si="20"/>
        <v>615</v>
      </c>
      <c r="AJ165" s="45">
        <f t="shared" si="20"/>
        <v>639</v>
      </c>
      <c r="AK165" s="45">
        <f t="shared" si="20"/>
        <v>664</v>
      </c>
      <c r="AL165" s="45">
        <f t="shared" si="20"/>
        <v>688</v>
      </c>
      <c r="AM165" s="45">
        <f t="shared" si="20"/>
        <v>713</v>
      </c>
      <c r="AN165" s="45">
        <f t="shared" si="20"/>
        <v>737</v>
      </c>
    </row>
    <row r="166" spans="1:40" x14ac:dyDescent="0.25">
      <c r="A166" s="68" t="s">
        <v>110</v>
      </c>
      <c r="B166" s="180">
        <v>87605</v>
      </c>
      <c r="C166" s="68">
        <v>0</v>
      </c>
      <c r="D166" s="1">
        <v>0</v>
      </c>
      <c r="E166" s="1">
        <v>0</v>
      </c>
      <c r="F166" s="1">
        <v>0</v>
      </c>
      <c r="G166" s="1">
        <v>0</v>
      </c>
      <c r="H166" s="177">
        <v>0</v>
      </c>
      <c r="I166" s="176">
        <v>0</v>
      </c>
      <c r="J166" s="178" t="e">
        <v>#DIV/0!</v>
      </c>
      <c r="K166" s="45">
        <f t="shared" si="21"/>
        <v>0</v>
      </c>
      <c r="L166" s="45">
        <f t="shared" si="21"/>
        <v>0</v>
      </c>
      <c r="M166" s="45">
        <f t="shared" si="21"/>
        <v>0</v>
      </c>
      <c r="N166" s="45">
        <f t="shared" si="21"/>
        <v>0</v>
      </c>
      <c r="O166" s="45">
        <f t="shared" si="21"/>
        <v>0</v>
      </c>
      <c r="P166" s="45">
        <f t="shared" si="21"/>
        <v>0</v>
      </c>
      <c r="Q166" s="45">
        <f t="shared" si="21"/>
        <v>0</v>
      </c>
      <c r="R166" s="45">
        <f t="shared" si="21"/>
        <v>0</v>
      </c>
      <c r="S166" s="45">
        <f t="shared" si="21"/>
        <v>0</v>
      </c>
      <c r="T166" s="45">
        <f t="shared" si="21"/>
        <v>0</v>
      </c>
      <c r="U166" s="45">
        <f t="shared" si="21"/>
        <v>0</v>
      </c>
      <c r="V166" s="45">
        <f t="shared" si="21"/>
        <v>0</v>
      </c>
      <c r="W166" s="45">
        <f t="shared" si="21"/>
        <v>0</v>
      </c>
      <c r="X166" s="45">
        <f t="shared" si="21"/>
        <v>0</v>
      </c>
      <c r="Y166" s="45">
        <f t="shared" si="21"/>
        <v>0</v>
      </c>
      <c r="Z166" s="45">
        <f t="shared" ref="Z166:AN181" si="22">IF($G166&gt;0,ROUND($J166*Z$3/12*0.75,0),0)</f>
        <v>0</v>
      </c>
      <c r="AA166" s="45">
        <f t="shared" si="22"/>
        <v>0</v>
      </c>
      <c r="AB166" s="45">
        <f t="shared" si="22"/>
        <v>0</v>
      </c>
      <c r="AC166" s="45">
        <f t="shared" si="22"/>
        <v>0</v>
      </c>
      <c r="AD166" s="45">
        <f t="shared" si="22"/>
        <v>0</v>
      </c>
      <c r="AE166" s="45">
        <f t="shared" si="22"/>
        <v>0</v>
      </c>
      <c r="AF166" s="45">
        <f t="shared" si="22"/>
        <v>0</v>
      </c>
      <c r="AG166" s="45">
        <f t="shared" si="22"/>
        <v>0</v>
      </c>
      <c r="AH166" s="45">
        <f t="shared" si="22"/>
        <v>0</v>
      </c>
      <c r="AI166" s="45">
        <f t="shared" si="22"/>
        <v>0</v>
      </c>
      <c r="AJ166" s="45">
        <f t="shared" si="22"/>
        <v>0</v>
      </c>
      <c r="AK166" s="45">
        <f t="shared" si="22"/>
        <v>0</v>
      </c>
      <c r="AL166" s="45">
        <f t="shared" si="22"/>
        <v>0</v>
      </c>
      <c r="AM166" s="45">
        <f t="shared" si="22"/>
        <v>0</v>
      </c>
      <c r="AN166" s="45">
        <f t="shared" si="22"/>
        <v>0</v>
      </c>
    </row>
    <row r="167" spans="1:40" x14ac:dyDescent="0.25">
      <c r="A167" s="68" t="s">
        <v>110</v>
      </c>
      <c r="B167" s="180">
        <v>90160</v>
      </c>
      <c r="C167" s="68">
        <v>1</v>
      </c>
      <c r="D167" s="1">
        <v>0</v>
      </c>
      <c r="E167" s="1">
        <v>384</v>
      </c>
      <c r="F167" s="1">
        <v>0</v>
      </c>
      <c r="G167" s="1">
        <v>384</v>
      </c>
      <c r="H167" s="177">
        <v>384</v>
      </c>
      <c r="I167" s="176">
        <v>384</v>
      </c>
      <c r="J167" s="178">
        <v>384</v>
      </c>
      <c r="K167" s="45">
        <f t="shared" ref="K167:Z182" si="23">IF($G167&gt;0,ROUND($J167*K$3/12*0.75,0),0)</f>
        <v>24</v>
      </c>
      <c r="L167" s="45">
        <f t="shared" si="23"/>
        <v>48</v>
      </c>
      <c r="M167" s="45">
        <f t="shared" si="23"/>
        <v>72</v>
      </c>
      <c r="N167" s="45">
        <f t="shared" si="23"/>
        <v>96</v>
      </c>
      <c r="O167" s="45">
        <f t="shared" si="23"/>
        <v>120</v>
      </c>
      <c r="P167" s="45">
        <f t="shared" si="23"/>
        <v>144</v>
      </c>
      <c r="Q167" s="45">
        <f t="shared" si="23"/>
        <v>168</v>
      </c>
      <c r="R167" s="45">
        <f t="shared" si="23"/>
        <v>192</v>
      </c>
      <c r="S167" s="45">
        <f t="shared" si="23"/>
        <v>216</v>
      </c>
      <c r="T167" s="45">
        <f t="shared" si="23"/>
        <v>240</v>
      </c>
      <c r="U167" s="45">
        <f t="shared" si="23"/>
        <v>264</v>
      </c>
      <c r="V167" s="45">
        <f t="shared" si="23"/>
        <v>288</v>
      </c>
      <c r="W167" s="45">
        <f t="shared" si="23"/>
        <v>312</v>
      </c>
      <c r="X167" s="45">
        <f t="shared" si="23"/>
        <v>336</v>
      </c>
      <c r="Y167" s="45">
        <f t="shared" si="23"/>
        <v>360</v>
      </c>
      <c r="Z167" s="45">
        <f t="shared" si="23"/>
        <v>384</v>
      </c>
      <c r="AA167" s="45">
        <f t="shared" si="22"/>
        <v>408</v>
      </c>
      <c r="AB167" s="45">
        <f t="shared" si="22"/>
        <v>432</v>
      </c>
      <c r="AC167" s="45">
        <f t="shared" si="22"/>
        <v>456</v>
      </c>
      <c r="AD167" s="45">
        <f t="shared" si="22"/>
        <v>480</v>
      </c>
      <c r="AE167" s="45">
        <f t="shared" si="22"/>
        <v>504</v>
      </c>
      <c r="AF167" s="45">
        <f t="shared" si="22"/>
        <v>528</v>
      </c>
      <c r="AG167" s="45">
        <f t="shared" si="22"/>
        <v>552</v>
      </c>
      <c r="AH167" s="45">
        <f t="shared" si="22"/>
        <v>576</v>
      </c>
      <c r="AI167" s="45">
        <f t="shared" si="22"/>
        <v>600</v>
      </c>
      <c r="AJ167" s="45">
        <f t="shared" si="22"/>
        <v>624</v>
      </c>
      <c r="AK167" s="45">
        <f t="shared" si="22"/>
        <v>648</v>
      </c>
      <c r="AL167" s="45">
        <f t="shared" si="22"/>
        <v>672</v>
      </c>
      <c r="AM167" s="45">
        <f t="shared" si="22"/>
        <v>696</v>
      </c>
      <c r="AN167" s="45">
        <f t="shared" si="22"/>
        <v>720</v>
      </c>
    </row>
    <row r="168" spans="1:40" x14ac:dyDescent="0.25">
      <c r="A168" s="68" t="s">
        <v>105</v>
      </c>
      <c r="B168" s="180">
        <v>20015</v>
      </c>
      <c r="C168" s="68">
        <v>3</v>
      </c>
      <c r="D168" s="1">
        <v>780</v>
      </c>
      <c r="E168" s="1">
        <v>-97</v>
      </c>
      <c r="F168" s="1">
        <v>2</v>
      </c>
      <c r="G168" s="1">
        <v>685</v>
      </c>
      <c r="H168" s="177">
        <v>683</v>
      </c>
      <c r="I168" s="176">
        <v>228.33330000000001</v>
      </c>
      <c r="J168" s="178">
        <v>227.7</v>
      </c>
      <c r="K168" s="45">
        <f t="shared" si="23"/>
        <v>14</v>
      </c>
      <c r="L168" s="45">
        <f t="shared" si="23"/>
        <v>28</v>
      </c>
      <c r="M168" s="45">
        <f t="shared" si="23"/>
        <v>43</v>
      </c>
      <c r="N168" s="45">
        <f t="shared" si="23"/>
        <v>57</v>
      </c>
      <c r="O168" s="45">
        <f t="shared" si="23"/>
        <v>71</v>
      </c>
      <c r="P168" s="45">
        <f t="shared" si="23"/>
        <v>85</v>
      </c>
      <c r="Q168" s="45">
        <f t="shared" si="23"/>
        <v>100</v>
      </c>
      <c r="R168" s="45">
        <f t="shared" si="23"/>
        <v>114</v>
      </c>
      <c r="S168" s="45">
        <f t="shared" si="23"/>
        <v>128</v>
      </c>
      <c r="T168" s="45">
        <f t="shared" si="23"/>
        <v>142</v>
      </c>
      <c r="U168" s="45">
        <f t="shared" si="23"/>
        <v>157</v>
      </c>
      <c r="V168" s="45">
        <f t="shared" si="23"/>
        <v>171</v>
      </c>
      <c r="W168" s="45">
        <f t="shared" si="23"/>
        <v>185</v>
      </c>
      <c r="X168" s="45">
        <f t="shared" si="23"/>
        <v>199</v>
      </c>
      <c r="Y168" s="45">
        <f t="shared" si="23"/>
        <v>213</v>
      </c>
      <c r="Z168" s="45">
        <f t="shared" si="23"/>
        <v>228</v>
      </c>
      <c r="AA168" s="45">
        <f t="shared" si="22"/>
        <v>242</v>
      </c>
      <c r="AB168" s="45">
        <f t="shared" si="22"/>
        <v>256</v>
      </c>
      <c r="AC168" s="45">
        <f t="shared" si="22"/>
        <v>270</v>
      </c>
      <c r="AD168" s="45">
        <f t="shared" si="22"/>
        <v>285</v>
      </c>
      <c r="AE168" s="45">
        <f t="shared" si="22"/>
        <v>299</v>
      </c>
      <c r="AF168" s="45">
        <f t="shared" si="22"/>
        <v>313</v>
      </c>
      <c r="AG168" s="45">
        <f t="shared" si="22"/>
        <v>327</v>
      </c>
      <c r="AH168" s="45">
        <f t="shared" si="22"/>
        <v>342</v>
      </c>
      <c r="AI168" s="45">
        <f t="shared" si="22"/>
        <v>356</v>
      </c>
      <c r="AJ168" s="45">
        <f t="shared" si="22"/>
        <v>370</v>
      </c>
      <c r="AK168" s="45">
        <f t="shared" si="22"/>
        <v>384</v>
      </c>
      <c r="AL168" s="45">
        <f t="shared" si="22"/>
        <v>398</v>
      </c>
      <c r="AM168" s="45">
        <f t="shared" si="22"/>
        <v>413</v>
      </c>
      <c r="AN168" s="45">
        <f t="shared" si="22"/>
        <v>427</v>
      </c>
    </row>
    <row r="169" spans="1:40" x14ac:dyDescent="0.25">
      <c r="A169" s="68" t="s">
        <v>105</v>
      </c>
      <c r="B169" s="180">
        <v>20204</v>
      </c>
      <c r="C169" s="68">
        <v>5</v>
      </c>
      <c r="D169" s="1">
        <v>1056</v>
      </c>
      <c r="E169" s="1">
        <v>366</v>
      </c>
      <c r="F169" s="1">
        <v>10</v>
      </c>
      <c r="G169" s="1">
        <v>1432</v>
      </c>
      <c r="H169" s="177">
        <v>1422</v>
      </c>
      <c r="I169" s="176">
        <v>286.39999999999998</v>
      </c>
      <c r="J169" s="178">
        <v>284.39999999999998</v>
      </c>
      <c r="K169" s="45">
        <f t="shared" si="23"/>
        <v>18</v>
      </c>
      <c r="L169" s="45">
        <f t="shared" si="23"/>
        <v>36</v>
      </c>
      <c r="M169" s="45">
        <f t="shared" si="23"/>
        <v>53</v>
      </c>
      <c r="N169" s="45">
        <f t="shared" si="23"/>
        <v>71</v>
      </c>
      <c r="O169" s="45">
        <f t="shared" si="23"/>
        <v>89</v>
      </c>
      <c r="P169" s="45">
        <f t="shared" si="23"/>
        <v>107</v>
      </c>
      <c r="Q169" s="45">
        <f t="shared" si="23"/>
        <v>124</v>
      </c>
      <c r="R169" s="45">
        <f t="shared" si="23"/>
        <v>142</v>
      </c>
      <c r="S169" s="45">
        <f t="shared" si="23"/>
        <v>160</v>
      </c>
      <c r="T169" s="45">
        <f t="shared" si="23"/>
        <v>178</v>
      </c>
      <c r="U169" s="45">
        <f t="shared" si="23"/>
        <v>196</v>
      </c>
      <c r="V169" s="45">
        <f t="shared" si="23"/>
        <v>213</v>
      </c>
      <c r="W169" s="45">
        <f t="shared" si="23"/>
        <v>231</v>
      </c>
      <c r="X169" s="45">
        <f t="shared" si="23"/>
        <v>249</v>
      </c>
      <c r="Y169" s="45">
        <f t="shared" si="23"/>
        <v>267</v>
      </c>
      <c r="Z169" s="45">
        <f t="shared" si="23"/>
        <v>284</v>
      </c>
      <c r="AA169" s="45">
        <f t="shared" si="22"/>
        <v>302</v>
      </c>
      <c r="AB169" s="45">
        <f t="shared" si="22"/>
        <v>320</v>
      </c>
      <c r="AC169" s="45">
        <f t="shared" si="22"/>
        <v>338</v>
      </c>
      <c r="AD169" s="45">
        <f t="shared" si="22"/>
        <v>356</v>
      </c>
      <c r="AE169" s="45">
        <f t="shared" si="22"/>
        <v>373</v>
      </c>
      <c r="AF169" s="45">
        <f t="shared" si="22"/>
        <v>391</v>
      </c>
      <c r="AG169" s="45">
        <f t="shared" si="22"/>
        <v>409</v>
      </c>
      <c r="AH169" s="45">
        <f t="shared" si="22"/>
        <v>427</v>
      </c>
      <c r="AI169" s="45">
        <f t="shared" si="22"/>
        <v>444</v>
      </c>
      <c r="AJ169" s="45">
        <f t="shared" si="22"/>
        <v>462</v>
      </c>
      <c r="AK169" s="45">
        <f t="shared" si="22"/>
        <v>480</v>
      </c>
      <c r="AL169" s="45">
        <f t="shared" si="22"/>
        <v>498</v>
      </c>
      <c r="AM169" s="45">
        <f t="shared" si="22"/>
        <v>515</v>
      </c>
      <c r="AN169" s="45">
        <f t="shared" si="22"/>
        <v>533</v>
      </c>
    </row>
    <row r="170" spans="1:40" x14ac:dyDescent="0.25">
      <c r="A170" s="68" t="s">
        <v>105</v>
      </c>
      <c r="B170" s="180">
        <v>20346</v>
      </c>
      <c r="C170" s="68">
        <v>8</v>
      </c>
      <c r="D170" s="1">
        <v>1560</v>
      </c>
      <c r="E170" s="1">
        <v>152</v>
      </c>
      <c r="F170" s="1">
        <v>17</v>
      </c>
      <c r="G170" s="1">
        <v>1729</v>
      </c>
      <c r="H170" s="177">
        <v>1712</v>
      </c>
      <c r="I170" s="176">
        <v>216.125</v>
      </c>
      <c r="J170" s="178">
        <v>214</v>
      </c>
      <c r="K170" s="45">
        <f t="shared" si="23"/>
        <v>13</v>
      </c>
      <c r="L170" s="45">
        <f t="shared" si="23"/>
        <v>27</v>
      </c>
      <c r="M170" s="45">
        <f t="shared" si="23"/>
        <v>40</v>
      </c>
      <c r="N170" s="45">
        <f t="shared" si="23"/>
        <v>54</v>
      </c>
      <c r="O170" s="45">
        <f t="shared" si="23"/>
        <v>67</v>
      </c>
      <c r="P170" s="45">
        <f t="shared" si="23"/>
        <v>80</v>
      </c>
      <c r="Q170" s="45">
        <f t="shared" si="23"/>
        <v>94</v>
      </c>
      <c r="R170" s="45">
        <f t="shared" si="23"/>
        <v>107</v>
      </c>
      <c r="S170" s="45">
        <f t="shared" si="23"/>
        <v>120</v>
      </c>
      <c r="T170" s="45">
        <f t="shared" si="23"/>
        <v>134</v>
      </c>
      <c r="U170" s="45">
        <f t="shared" si="23"/>
        <v>147</v>
      </c>
      <c r="V170" s="45">
        <f t="shared" si="23"/>
        <v>161</v>
      </c>
      <c r="W170" s="45">
        <f t="shared" si="23"/>
        <v>174</v>
      </c>
      <c r="X170" s="45">
        <f t="shared" si="23"/>
        <v>187</v>
      </c>
      <c r="Y170" s="45">
        <f t="shared" si="23"/>
        <v>201</v>
      </c>
      <c r="Z170" s="45">
        <f t="shared" si="23"/>
        <v>214</v>
      </c>
      <c r="AA170" s="45">
        <f t="shared" si="22"/>
        <v>227</v>
      </c>
      <c r="AB170" s="45">
        <f t="shared" si="22"/>
        <v>241</v>
      </c>
      <c r="AC170" s="45">
        <f t="shared" si="22"/>
        <v>254</v>
      </c>
      <c r="AD170" s="45">
        <f t="shared" si="22"/>
        <v>268</v>
      </c>
      <c r="AE170" s="45">
        <f t="shared" si="22"/>
        <v>281</v>
      </c>
      <c r="AF170" s="45">
        <f t="shared" si="22"/>
        <v>294</v>
      </c>
      <c r="AG170" s="45">
        <f t="shared" si="22"/>
        <v>308</v>
      </c>
      <c r="AH170" s="45">
        <f t="shared" si="22"/>
        <v>321</v>
      </c>
      <c r="AI170" s="45">
        <f t="shared" si="22"/>
        <v>334</v>
      </c>
      <c r="AJ170" s="45">
        <f t="shared" si="22"/>
        <v>348</v>
      </c>
      <c r="AK170" s="45">
        <f t="shared" si="22"/>
        <v>361</v>
      </c>
      <c r="AL170" s="45">
        <f t="shared" si="22"/>
        <v>375</v>
      </c>
      <c r="AM170" s="45">
        <f t="shared" si="22"/>
        <v>388</v>
      </c>
      <c r="AN170" s="45">
        <f t="shared" si="22"/>
        <v>401</v>
      </c>
    </row>
    <row r="171" spans="1:40" x14ac:dyDescent="0.25">
      <c r="A171" s="68" t="s">
        <v>105</v>
      </c>
      <c r="B171" s="180">
        <v>20362</v>
      </c>
      <c r="C171" s="68">
        <v>3</v>
      </c>
      <c r="D171" s="1">
        <v>0</v>
      </c>
      <c r="E171" s="1">
        <v>1116</v>
      </c>
      <c r="F171" s="1">
        <v>2</v>
      </c>
      <c r="G171" s="1">
        <v>1118</v>
      </c>
      <c r="H171" s="177">
        <v>1116</v>
      </c>
      <c r="I171" s="176">
        <v>372.66669999999999</v>
      </c>
      <c r="J171" s="178">
        <v>372</v>
      </c>
      <c r="K171" s="45">
        <f t="shared" si="23"/>
        <v>23</v>
      </c>
      <c r="L171" s="45">
        <f t="shared" si="23"/>
        <v>47</v>
      </c>
      <c r="M171" s="45">
        <f t="shared" si="23"/>
        <v>70</v>
      </c>
      <c r="N171" s="45">
        <f t="shared" si="23"/>
        <v>93</v>
      </c>
      <c r="O171" s="45">
        <f t="shared" si="23"/>
        <v>116</v>
      </c>
      <c r="P171" s="45">
        <f t="shared" si="23"/>
        <v>140</v>
      </c>
      <c r="Q171" s="45">
        <f t="shared" si="23"/>
        <v>163</v>
      </c>
      <c r="R171" s="45">
        <f t="shared" si="23"/>
        <v>186</v>
      </c>
      <c r="S171" s="45">
        <f t="shared" si="23"/>
        <v>209</v>
      </c>
      <c r="T171" s="45">
        <f t="shared" si="23"/>
        <v>233</v>
      </c>
      <c r="U171" s="45">
        <f t="shared" si="23"/>
        <v>256</v>
      </c>
      <c r="V171" s="45">
        <f t="shared" si="23"/>
        <v>279</v>
      </c>
      <c r="W171" s="45">
        <f t="shared" si="23"/>
        <v>302</v>
      </c>
      <c r="X171" s="45">
        <f t="shared" si="23"/>
        <v>326</v>
      </c>
      <c r="Y171" s="45">
        <f t="shared" si="23"/>
        <v>349</v>
      </c>
      <c r="Z171" s="45">
        <f t="shared" si="23"/>
        <v>372</v>
      </c>
      <c r="AA171" s="45">
        <f t="shared" si="22"/>
        <v>395</v>
      </c>
      <c r="AB171" s="45">
        <f t="shared" si="22"/>
        <v>419</v>
      </c>
      <c r="AC171" s="45">
        <f t="shared" si="22"/>
        <v>442</v>
      </c>
      <c r="AD171" s="45">
        <f t="shared" si="22"/>
        <v>465</v>
      </c>
      <c r="AE171" s="45">
        <f t="shared" si="22"/>
        <v>488</v>
      </c>
      <c r="AF171" s="45">
        <f t="shared" si="22"/>
        <v>512</v>
      </c>
      <c r="AG171" s="45">
        <f t="shared" si="22"/>
        <v>535</v>
      </c>
      <c r="AH171" s="45">
        <f t="shared" si="22"/>
        <v>558</v>
      </c>
      <c r="AI171" s="45">
        <f t="shared" si="22"/>
        <v>581</v>
      </c>
      <c r="AJ171" s="45">
        <f t="shared" si="22"/>
        <v>605</v>
      </c>
      <c r="AK171" s="45">
        <f t="shared" si="22"/>
        <v>628</v>
      </c>
      <c r="AL171" s="45">
        <f t="shared" si="22"/>
        <v>651</v>
      </c>
      <c r="AM171" s="45">
        <f t="shared" si="22"/>
        <v>674</v>
      </c>
      <c r="AN171" s="45">
        <f t="shared" si="22"/>
        <v>698</v>
      </c>
    </row>
    <row r="172" spans="1:40" x14ac:dyDescent="0.25">
      <c r="A172" s="68" t="s">
        <v>105</v>
      </c>
      <c r="B172" s="180">
        <v>20377</v>
      </c>
      <c r="C172" s="68">
        <v>11</v>
      </c>
      <c r="D172" s="1">
        <v>0</v>
      </c>
      <c r="E172" s="1">
        <v>2890</v>
      </c>
      <c r="F172" s="1">
        <v>36</v>
      </c>
      <c r="G172" s="1">
        <v>2926</v>
      </c>
      <c r="H172" s="177">
        <v>2890</v>
      </c>
      <c r="I172" s="176">
        <v>266</v>
      </c>
      <c r="J172" s="178">
        <v>262.7</v>
      </c>
      <c r="K172" s="45">
        <f t="shared" si="23"/>
        <v>16</v>
      </c>
      <c r="L172" s="45">
        <f t="shared" si="23"/>
        <v>33</v>
      </c>
      <c r="M172" s="45">
        <f t="shared" si="23"/>
        <v>49</v>
      </c>
      <c r="N172" s="45">
        <f t="shared" si="23"/>
        <v>66</v>
      </c>
      <c r="O172" s="45">
        <f t="shared" si="23"/>
        <v>82</v>
      </c>
      <c r="P172" s="45">
        <f t="shared" si="23"/>
        <v>99</v>
      </c>
      <c r="Q172" s="45">
        <f t="shared" si="23"/>
        <v>115</v>
      </c>
      <c r="R172" s="45">
        <f t="shared" si="23"/>
        <v>131</v>
      </c>
      <c r="S172" s="45">
        <f t="shared" si="23"/>
        <v>148</v>
      </c>
      <c r="T172" s="45">
        <f t="shared" si="23"/>
        <v>164</v>
      </c>
      <c r="U172" s="45">
        <f t="shared" si="23"/>
        <v>181</v>
      </c>
      <c r="V172" s="45">
        <f t="shared" si="23"/>
        <v>197</v>
      </c>
      <c r="W172" s="45">
        <f t="shared" si="23"/>
        <v>213</v>
      </c>
      <c r="X172" s="45">
        <f t="shared" si="23"/>
        <v>230</v>
      </c>
      <c r="Y172" s="45">
        <f t="shared" si="23"/>
        <v>246</v>
      </c>
      <c r="Z172" s="45">
        <f t="shared" si="23"/>
        <v>263</v>
      </c>
      <c r="AA172" s="45">
        <f t="shared" si="22"/>
        <v>279</v>
      </c>
      <c r="AB172" s="45">
        <f t="shared" si="22"/>
        <v>296</v>
      </c>
      <c r="AC172" s="45">
        <f t="shared" si="22"/>
        <v>312</v>
      </c>
      <c r="AD172" s="45">
        <f t="shared" si="22"/>
        <v>328</v>
      </c>
      <c r="AE172" s="45">
        <f t="shared" si="22"/>
        <v>345</v>
      </c>
      <c r="AF172" s="45">
        <f t="shared" si="22"/>
        <v>361</v>
      </c>
      <c r="AG172" s="45">
        <f t="shared" si="22"/>
        <v>378</v>
      </c>
      <c r="AH172" s="45">
        <f t="shared" si="22"/>
        <v>394</v>
      </c>
      <c r="AI172" s="45">
        <f t="shared" si="22"/>
        <v>410</v>
      </c>
      <c r="AJ172" s="45">
        <f t="shared" si="22"/>
        <v>427</v>
      </c>
      <c r="AK172" s="45">
        <f t="shared" si="22"/>
        <v>443</v>
      </c>
      <c r="AL172" s="45">
        <f t="shared" si="22"/>
        <v>460</v>
      </c>
      <c r="AM172" s="45">
        <f t="shared" si="22"/>
        <v>476</v>
      </c>
      <c r="AN172" s="45">
        <f t="shared" si="22"/>
        <v>493</v>
      </c>
    </row>
    <row r="173" spans="1:40" x14ac:dyDescent="0.25">
      <c r="A173" s="68" t="s">
        <v>105</v>
      </c>
      <c r="B173" s="180">
        <v>20419</v>
      </c>
      <c r="C173" s="68">
        <v>6</v>
      </c>
      <c r="D173" s="1">
        <v>1320</v>
      </c>
      <c r="E173" s="1">
        <v>1373</v>
      </c>
      <c r="F173" s="1">
        <v>45</v>
      </c>
      <c r="G173" s="1">
        <v>2738</v>
      </c>
      <c r="H173" s="177">
        <v>2693</v>
      </c>
      <c r="I173" s="176">
        <v>456.33330000000001</v>
      </c>
      <c r="J173" s="178">
        <v>448.8</v>
      </c>
      <c r="K173" s="45">
        <f t="shared" si="23"/>
        <v>28</v>
      </c>
      <c r="L173" s="45">
        <f t="shared" si="23"/>
        <v>56</v>
      </c>
      <c r="M173" s="45">
        <f t="shared" si="23"/>
        <v>84</v>
      </c>
      <c r="N173" s="45">
        <f t="shared" si="23"/>
        <v>112</v>
      </c>
      <c r="O173" s="45">
        <f t="shared" si="23"/>
        <v>140</v>
      </c>
      <c r="P173" s="45">
        <f t="shared" si="23"/>
        <v>168</v>
      </c>
      <c r="Q173" s="45">
        <f t="shared" si="23"/>
        <v>196</v>
      </c>
      <c r="R173" s="45">
        <f t="shared" si="23"/>
        <v>224</v>
      </c>
      <c r="S173" s="45">
        <f t="shared" si="23"/>
        <v>252</v>
      </c>
      <c r="T173" s="45">
        <f t="shared" si="23"/>
        <v>281</v>
      </c>
      <c r="U173" s="45">
        <f t="shared" si="23"/>
        <v>309</v>
      </c>
      <c r="V173" s="45">
        <f t="shared" si="23"/>
        <v>337</v>
      </c>
      <c r="W173" s="45">
        <f t="shared" si="23"/>
        <v>365</v>
      </c>
      <c r="X173" s="45">
        <f t="shared" si="23"/>
        <v>393</v>
      </c>
      <c r="Y173" s="45">
        <f t="shared" si="23"/>
        <v>421</v>
      </c>
      <c r="Z173" s="45">
        <f t="shared" si="23"/>
        <v>449</v>
      </c>
      <c r="AA173" s="45">
        <f t="shared" si="22"/>
        <v>477</v>
      </c>
      <c r="AB173" s="45">
        <f t="shared" si="22"/>
        <v>505</v>
      </c>
      <c r="AC173" s="45">
        <f t="shared" si="22"/>
        <v>533</v>
      </c>
      <c r="AD173" s="45">
        <f t="shared" si="22"/>
        <v>561</v>
      </c>
      <c r="AE173" s="45">
        <f t="shared" si="22"/>
        <v>589</v>
      </c>
      <c r="AF173" s="45">
        <f t="shared" si="22"/>
        <v>617</v>
      </c>
      <c r="AG173" s="45">
        <f t="shared" si="22"/>
        <v>645</v>
      </c>
      <c r="AH173" s="45">
        <f t="shared" si="22"/>
        <v>673</v>
      </c>
      <c r="AI173" s="45">
        <f t="shared" si="22"/>
        <v>701</v>
      </c>
      <c r="AJ173" s="45">
        <f t="shared" si="22"/>
        <v>729</v>
      </c>
      <c r="AK173" s="45">
        <f t="shared" si="22"/>
        <v>757</v>
      </c>
      <c r="AL173" s="45">
        <f t="shared" si="22"/>
        <v>785</v>
      </c>
      <c r="AM173" s="45">
        <f t="shared" si="22"/>
        <v>813</v>
      </c>
      <c r="AN173" s="45">
        <f t="shared" si="22"/>
        <v>842</v>
      </c>
    </row>
    <row r="174" spans="1:40" x14ac:dyDescent="0.25">
      <c r="A174" s="68" t="s">
        <v>105</v>
      </c>
      <c r="B174" s="180">
        <v>20427</v>
      </c>
      <c r="C174" s="68">
        <v>1</v>
      </c>
      <c r="D174" s="1">
        <v>564</v>
      </c>
      <c r="E174" s="1">
        <v>-564</v>
      </c>
      <c r="F174" s="1">
        <v>0</v>
      </c>
      <c r="G174" s="1">
        <v>0</v>
      </c>
      <c r="H174" s="177">
        <v>0</v>
      </c>
      <c r="I174" s="176">
        <v>0</v>
      </c>
      <c r="J174" s="178">
        <v>0</v>
      </c>
      <c r="K174" s="45">
        <f t="shared" si="23"/>
        <v>0</v>
      </c>
      <c r="L174" s="45">
        <f t="shared" si="23"/>
        <v>0</v>
      </c>
      <c r="M174" s="45">
        <f t="shared" si="23"/>
        <v>0</v>
      </c>
      <c r="N174" s="45">
        <f t="shared" si="23"/>
        <v>0</v>
      </c>
      <c r="O174" s="45">
        <f t="shared" si="23"/>
        <v>0</v>
      </c>
      <c r="P174" s="45">
        <f t="shared" si="23"/>
        <v>0</v>
      </c>
      <c r="Q174" s="45">
        <f t="shared" si="23"/>
        <v>0</v>
      </c>
      <c r="R174" s="45">
        <f t="shared" si="23"/>
        <v>0</v>
      </c>
      <c r="S174" s="45">
        <f t="shared" si="23"/>
        <v>0</v>
      </c>
      <c r="T174" s="45">
        <f t="shared" si="23"/>
        <v>0</v>
      </c>
      <c r="U174" s="45">
        <f t="shared" si="23"/>
        <v>0</v>
      </c>
      <c r="V174" s="45">
        <f t="shared" si="23"/>
        <v>0</v>
      </c>
      <c r="W174" s="45">
        <f t="shared" si="23"/>
        <v>0</v>
      </c>
      <c r="X174" s="45">
        <f t="shared" si="23"/>
        <v>0</v>
      </c>
      <c r="Y174" s="45">
        <f t="shared" si="23"/>
        <v>0</v>
      </c>
      <c r="Z174" s="45">
        <f t="shared" si="23"/>
        <v>0</v>
      </c>
      <c r="AA174" s="45">
        <f t="shared" si="22"/>
        <v>0</v>
      </c>
      <c r="AB174" s="45">
        <f t="shared" si="22"/>
        <v>0</v>
      </c>
      <c r="AC174" s="45">
        <f t="shared" si="22"/>
        <v>0</v>
      </c>
      <c r="AD174" s="45">
        <f t="shared" si="22"/>
        <v>0</v>
      </c>
      <c r="AE174" s="45">
        <f t="shared" si="22"/>
        <v>0</v>
      </c>
      <c r="AF174" s="45">
        <f t="shared" si="22"/>
        <v>0</v>
      </c>
      <c r="AG174" s="45">
        <f t="shared" si="22"/>
        <v>0</v>
      </c>
      <c r="AH174" s="45">
        <f t="shared" si="22"/>
        <v>0</v>
      </c>
      <c r="AI174" s="45">
        <f t="shared" si="22"/>
        <v>0</v>
      </c>
      <c r="AJ174" s="45">
        <f t="shared" si="22"/>
        <v>0</v>
      </c>
      <c r="AK174" s="45">
        <f t="shared" si="22"/>
        <v>0</v>
      </c>
      <c r="AL174" s="45">
        <f t="shared" si="22"/>
        <v>0</v>
      </c>
      <c r="AM174" s="45">
        <f t="shared" si="22"/>
        <v>0</v>
      </c>
      <c r="AN174" s="45">
        <f t="shared" si="22"/>
        <v>0</v>
      </c>
    </row>
    <row r="175" spans="1:40" x14ac:dyDescent="0.25">
      <c r="A175" s="68" t="s">
        <v>105</v>
      </c>
      <c r="B175" s="180">
        <v>90258</v>
      </c>
      <c r="C175" s="68">
        <v>0</v>
      </c>
      <c r="D175" s="1">
        <v>0</v>
      </c>
      <c r="E175" s="1">
        <v>0</v>
      </c>
      <c r="F175" s="1">
        <v>0</v>
      </c>
      <c r="G175" s="1">
        <v>0</v>
      </c>
      <c r="H175" s="177">
        <v>0</v>
      </c>
      <c r="I175" s="176">
        <v>0</v>
      </c>
      <c r="J175" s="178" t="e">
        <v>#DIV/0!</v>
      </c>
      <c r="K175" s="45">
        <f t="shared" si="23"/>
        <v>0</v>
      </c>
      <c r="L175" s="45">
        <f t="shared" si="23"/>
        <v>0</v>
      </c>
      <c r="M175" s="45">
        <f t="shared" si="23"/>
        <v>0</v>
      </c>
      <c r="N175" s="45">
        <f t="shared" si="23"/>
        <v>0</v>
      </c>
      <c r="O175" s="45">
        <f t="shared" si="23"/>
        <v>0</v>
      </c>
      <c r="P175" s="45">
        <f t="shared" si="23"/>
        <v>0</v>
      </c>
      <c r="Q175" s="45">
        <f t="shared" si="23"/>
        <v>0</v>
      </c>
      <c r="R175" s="45">
        <f t="shared" si="23"/>
        <v>0</v>
      </c>
      <c r="S175" s="45">
        <f t="shared" si="23"/>
        <v>0</v>
      </c>
      <c r="T175" s="45">
        <f t="shared" si="23"/>
        <v>0</v>
      </c>
      <c r="U175" s="45">
        <f t="shared" si="23"/>
        <v>0</v>
      </c>
      <c r="V175" s="45">
        <f t="shared" si="23"/>
        <v>0</v>
      </c>
      <c r="W175" s="45">
        <f t="shared" si="23"/>
        <v>0</v>
      </c>
      <c r="X175" s="45">
        <f t="shared" si="23"/>
        <v>0</v>
      </c>
      <c r="Y175" s="45">
        <f t="shared" si="23"/>
        <v>0</v>
      </c>
      <c r="Z175" s="45">
        <f t="shared" si="23"/>
        <v>0</v>
      </c>
      <c r="AA175" s="45">
        <f t="shared" si="22"/>
        <v>0</v>
      </c>
      <c r="AB175" s="45">
        <f t="shared" si="22"/>
        <v>0</v>
      </c>
      <c r="AC175" s="45">
        <f t="shared" si="22"/>
        <v>0</v>
      </c>
      <c r="AD175" s="45">
        <f t="shared" si="22"/>
        <v>0</v>
      </c>
      <c r="AE175" s="45">
        <f t="shared" si="22"/>
        <v>0</v>
      </c>
      <c r="AF175" s="45">
        <f t="shared" si="22"/>
        <v>0</v>
      </c>
      <c r="AG175" s="45">
        <f t="shared" si="22"/>
        <v>0</v>
      </c>
      <c r="AH175" s="45">
        <f t="shared" si="22"/>
        <v>0</v>
      </c>
      <c r="AI175" s="45">
        <f t="shared" si="22"/>
        <v>0</v>
      </c>
      <c r="AJ175" s="45">
        <f t="shared" si="22"/>
        <v>0</v>
      </c>
      <c r="AK175" s="45">
        <f t="shared" si="22"/>
        <v>0</v>
      </c>
      <c r="AL175" s="45">
        <f t="shared" si="22"/>
        <v>0</v>
      </c>
      <c r="AM175" s="45">
        <f t="shared" si="22"/>
        <v>0</v>
      </c>
      <c r="AN175" s="45">
        <f t="shared" si="22"/>
        <v>0</v>
      </c>
    </row>
    <row r="176" spans="1:40" x14ac:dyDescent="0.25">
      <c r="A176" s="68" t="s">
        <v>109</v>
      </c>
      <c r="B176" s="180">
        <v>70035</v>
      </c>
      <c r="C176" s="68">
        <v>16</v>
      </c>
      <c r="D176" s="1">
        <v>3576</v>
      </c>
      <c r="E176" s="1">
        <v>2973</v>
      </c>
      <c r="F176" s="1">
        <v>52</v>
      </c>
      <c r="G176" s="1">
        <v>6601</v>
      </c>
      <c r="H176" s="177">
        <v>6549</v>
      </c>
      <c r="I176" s="176">
        <v>412.5625</v>
      </c>
      <c r="J176" s="178">
        <v>409.3</v>
      </c>
      <c r="K176" s="45">
        <f t="shared" si="23"/>
        <v>26</v>
      </c>
      <c r="L176" s="45">
        <f t="shared" si="23"/>
        <v>51</v>
      </c>
      <c r="M176" s="45">
        <f t="shared" si="23"/>
        <v>77</v>
      </c>
      <c r="N176" s="45">
        <f t="shared" si="23"/>
        <v>102</v>
      </c>
      <c r="O176" s="45">
        <f t="shared" si="23"/>
        <v>128</v>
      </c>
      <c r="P176" s="45">
        <f t="shared" si="23"/>
        <v>153</v>
      </c>
      <c r="Q176" s="45">
        <f t="shared" si="23"/>
        <v>179</v>
      </c>
      <c r="R176" s="45">
        <f t="shared" si="23"/>
        <v>205</v>
      </c>
      <c r="S176" s="45">
        <f t="shared" si="23"/>
        <v>230</v>
      </c>
      <c r="T176" s="45">
        <f t="shared" si="23"/>
        <v>256</v>
      </c>
      <c r="U176" s="45">
        <f t="shared" si="23"/>
        <v>281</v>
      </c>
      <c r="V176" s="45">
        <f t="shared" si="23"/>
        <v>307</v>
      </c>
      <c r="W176" s="45">
        <f t="shared" si="23"/>
        <v>333</v>
      </c>
      <c r="X176" s="45">
        <f t="shared" si="23"/>
        <v>358</v>
      </c>
      <c r="Y176" s="45">
        <f t="shared" si="23"/>
        <v>384</v>
      </c>
      <c r="Z176" s="45">
        <f t="shared" si="23"/>
        <v>409</v>
      </c>
      <c r="AA176" s="45">
        <f t="shared" si="22"/>
        <v>435</v>
      </c>
      <c r="AB176" s="45">
        <f t="shared" si="22"/>
        <v>460</v>
      </c>
      <c r="AC176" s="45">
        <f t="shared" si="22"/>
        <v>486</v>
      </c>
      <c r="AD176" s="45">
        <f t="shared" si="22"/>
        <v>512</v>
      </c>
      <c r="AE176" s="45">
        <f t="shared" si="22"/>
        <v>537</v>
      </c>
      <c r="AF176" s="45">
        <f t="shared" si="22"/>
        <v>563</v>
      </c>
      <c r="AG176" s="45">
        <f t="shared" si="22"/>
        <v>588</v>
      </c>
      <c r="AH176" s="45">
        <f t="shared" si="22"/>
        <v>614</v>
      </c>
      <c r="AI176" s="45">
        <f t="shared" si="22"/>
        <v>640</v>
      </c>
      <c r="AJ176" s="45">
        <f t="shared" si="22"/>
        <v>665</v>
      </c>
      <c r="AK176" s="45">
        <f t="shared" si="22"/>
        <v>691</v>
      </c>
      <c r="AL176" s="45">
        <f t="shared" si="22"/>
        <v>716</v>
      </c>
      <c r="AM176" s="45">
        <f t="shared" si="22"/>
        <v>742</v>
      </c>
      <c r="AN176" s="45">
        <f t="shared" si="22"/>
        <v>767</v>
      </c>
    </row>
    <row r="177" spans="1:40" x14ac:dyDescent="0.25">
      <c r="A177" s="68" t="s">
        <v>109</v>
      </c>
      <c r="B177" s="180">
        <v>70044</v>
      </c>
      <c r="C177" s="68">
        <v>6</v>
      </c>
      <c r="D177" s="1">
        <v>3048</v>
      </c>
      <c r="E177" s="1">
        <v>2020</v>
      </c>
      <c r="F177" s="1">
        <v>88</v>
      </c>
      <c r="G177" s="1">
        <v>5156</v>
      </c>
      <c r="H177" s="177">
        <v>5068</v>
      </c>
      <c r="I177" s="176">
        <v>859.33330000000001</v>
      </c>
      <c r="J177" s="178">
        <v>844.7</v>
      </c>
      <c r="K177" s="45">
        <f t="shared" si="23"/>
        <v>53</v>
      </c>
      <c r="L177" s="45">
        <f t="shared" si="23"/>
        <v>106</v>
      </c>
      <c r="M177" s="45">
        <f t="shared" si="23"/>
        <v>158</v>
      </c>
      <c r="N177" s="45">
        <f t="shared" si="23"/>
        <v>211</v>
      </c>
      <c r="O177" s="45">
        <f t="shared" si="23"/>
        <v>264</v>
      </c>
      <c r="P177" s="45">
        <f t="shared" si="23"/>
        <v>317</v>
      </c>
      <c r="Q177" s="45">
        <f t="shared" si="23"/>
        <v>370</v>
      </c>
      <c r="R177" s="45">
        <f t="shared" si="23"/>
        <v>422</v>
      </c>
      <c r="S177" s="45">
        <f t="shared" si="23"/>
        <v>475</v>
      </c>
      <c r="T177" s="45">
        <f t="shared" si="23"/>
        <v>528</v>
      </c>
      <c r="U177" s="45">
        <f t="shared" si="23"/>
        <v>581</v>
      </c>
      <c r="V177" s="45">
        <f t="shared" si="23"/>
        <v>634</v>
      </c>
      <c r="W177" s="45">
        <f t="shared" si="23"/>
        <v>686</v>
      </c>
      <c r="X177" s="45">
        <f t="shared" si="23"/>
        <v>739</v>
      </c>
      <c r="Y177" s="45">
        <f t="shared" si="23"/>
        <v>792</v>
      </c>
      <c r="Z177" s="45">
        <f t="shared" si="23"/>
        <v>845</v>
      </c>
      <c r="AA177" s="45">
        <f t="shared" si="22"/>
        <v>897</v>
      </c>
      <c r="AB177" s="45">
        <f t="shared" si="22"/>
        <v>950</v>
      </c>
      <c r="AC177" s="45">
        <f t="shared" si="22"/>
        <v>1003</v>
      </c>
      <c r="AD177" s="45">
        <f t="shared" si="22"/>
        <v>1056</v>
      </c>
      <c r="AE177" s="45">
        <f t="shared" si="22"/>
        <v>1109</v>
      </c>
      <c r="AF177" s="45">
        <f t="shared" si="22"/>
        <v>1161</v>
      </c>
      <c r="AG177" s="45">
        <f t="shared" si="22"/>
        <v>1214</v>
      </c>
      <c r="AH177" s="45">
        <f t="shared" si="22"/>
        <v>1267</v>
      </c>
      <c r="AI177" s="45">
        <f t="shared" si="22"/>
        <v>1320</v>
      </c>
      <c r="AJ177" s="45">
        <f t="shared" si="22"/>
        <v>1373</v>
      </c>
      <c r="AK177" s="45">
        <f t="shared" si="22"/>
        <v>1425</v>
      </c>
      <c r="AL177" s="45">
        <f t="shared" si="22"/>
        <v>1478</v>
      </c>
      <c r="AM177" s="45">
        <f t="shared" si="22"/>
        <v>1531</v>
      </c>
      <c r="AN177" s="45">
        <f t="shared" si="22"/>
        <v>1584</v>
      </c>
    </row>
    <row r="178" spans="1:40" x14ac:dyDescent="0.25">
      <c r="A178" s="68" t="s">
        <v>109</v>
      </c>
      <c r="B178" s="180">
        <v>72213</v>
      </c>
      <c r="C178" s="68">
        <v>7</v>
      </c>
      <c r="D178" s="1">
        <v>1308</v>
      </c>
      <c r="E178" s="1">
        <v>305</v>
      </c>
      <c r="F178" s="1">
        <v>7</v>
      </c>
      <c r="G178" s="1">
        <v>1620</v>
      </c>
      <c r="H178" s="177">
        <v>1613</v>
      </c>
      <c r="I178" s="176">
        <v>231.42859999999999</v>
      </c>
      <c r="J178" s="178">
        <v>230.4</v>
      </c>
      <c r="K178" s="45">
        <f t="shared" si="23"/>
        <v>14</v>
      </c>
      <c r="L178" s="45">
        <f t="shared" si="23"/>
        <v>29</v>
      </c>
      <c r="M178" s="45">
        <f t="shared" si="23"/>
        <v>43</v>
      </c>
      <c r="N178" s="45">
        <f t="shared" si="23"/>
        <v>58</v>
      </c>
      <c r="O178" s="45">
        <f t="shared" si="23"/>
        <v>72</v>
      </c>
      <c r="P178" s="45">
        <f t="shared" si="23"/>
        <v>86</v>
      </c>
      <c r="Q178" s="45">
        <f t="shared" si="23"/>
        <v>101</v>
      </c>
      <c r="R178" s="45">
        <f t="shared" si="23"/>
        <v>115</v>
      </c>
      <c r="S178" s="45">
        <f t="shared" si="23"/>
        <v>130</v>
      </c>
      <c r="T178" s="45">
        <f t="shared" si="23"/>
        <v>144</v>
      </c>
      <c r="U178" s="45">
        <f t="shared" si="23"/>
        <v>158</v>
      </c>
      <c r="V178" s="45">
        <f t="shared" si="23"/>
        <v>173</v>
      </c>
      <c r="W178" s="45">
        <f t="shared" si="23"/>
        <v>187</v>
      </c>
      <c r="X178" s="45">
        <f t="shared" si="23"/>
        <v>202</v>
      </c>
      <c r="Y178" s="45">
        <f t="shared" si="23"/>
        <v>216</v>
      </c>
      <c r="Z178" s="45">
        <f t="shared" si="23"/>
        <v>230</v>
      </c>
      <c r="AA178" s="45">
        <f t="shared" si="22"/>
        <v>245</v>
      </c>
      <c r="AB178" s="45">
        <f t="shared" si="22"/>
        <v>259</v>
      </c>
      <c r="AC178" s="45">
        <f t="shared" si="22"/>
        <v>274</v>
      </c>
      <c r="AD178" s="45">
        <f t="shared" si="22"/>
        <v>288</v>
      </c>
      <c r="AE178" s="45">
        <f t="shared" si="22"/>
        <v>302</v>
      </c>
      <c r="AF178" s="45">
        <f t="shared" si="22"/>
        <v>317</v>
      </c>
      <c r="AG178" s="45">
        <f t="shared" si="22"/>
        <v>331</v>
      </c>
      <c r="AH178" s="45">
        <f t="shared" si="22"/>
        <v>346</v>
      </c>
      <c r="AI178" s="45">
        <f t="shared" si="22"/>
        <v>360</v>
      </c>
      <c r="AJ178" s="45">
        <f t="shared" si="22"/>
        <v>374</v>
      </c>
      <c r="AK178" s="45">
        <f t="shared" si="22"/>
        <v>389</v>
      </c>
      <c r="AL178" s="45">
        <f t="shared" si="22"/>
        <v>403</v>
      </c>
      <c r="AM178" s="45">
        <f t="shared" si="22"/>
        <v>418</v>
      </c>
      <c r="AN178" s="45">
        <f t="shared" si="22"/>
        <v>432</v>
      </c>
    </row>
    <row r="179" spans="1:40" x14ac:dyDescent="0.25">
      <c r="A179" s="68" t="s">
        <v>109</v>
      </c>
      <c r="B179" s="180">
        <v>72216</v>
      </c>
      <c r="C179" s="68">
        <v>0</v>
      </c>
      <c r="D179" s="1">
        <v>0</v>
      </c>
      <c r="E179" s="1">
        <v>0</v>
      </c>
      <c r="F179" s="1">
        <v>0</v>
      </c>
      <c r="G179" s="1">
        <v>0</v>
      </c>
      <c r="H179" s="177">
        <v>0</v>
      </c>
      <c r="I179" s="176">
        <v>0</v>
      </c>
      <c r="J179" s="178" t="e">
        <v>#DIV/0!</v>
      </c>
      <c r="K179" s="45">
        <f t="shared" si="23"/>
        <v>0</v>
      </c>
      <c r="L179" s="45">
        <f t="shared" si="23"/>
        <v>0</v>
      </c>
      <c r="M179" s="45">
        <f t="shared" si="23"/>
        <v>0</v>
      </c>
      <c r="N179" s="45">
        <f t="shared" si="23"/>
        <v>0</v>
      </c>
      <c r="O179" s="45">
        <f t="shared" si="23"/>
        <v>0</v>
      </c>
      <c r="P179" s="45">
        <f t="shared" si="23"/>
        <v>0</v>
      </c>
      <c r="Q179" s="45">
        <f t="shared" si="23"/>
        <v>0</v>
      </c>
      <c r="R179" s="45">
        <f t="shared" si="23"/>
        <v>0</v>
      </c>
      <c r="S179" s="45">
        <f t="shared" si="23"/>
        <v>0</v>
      </c>
      <c r="T179" s="45">
        <f t="shared" si="23"/>
        <v>0</v>
      </c>
      <c r="U179" s="45">
        <f t="shared" si="23"/>
        <v>0</v>
      </c>
      <c r="V179" s="45">
        <f t="shared" si="23"/>
        <v>0</v>
      </c>
      <c r="W179" s="45">
        <f t="shared" si="23"/>
        <v>0</v>
      </c>
      <c r="X179" s="45">
        <f t="shared" si="23"/>
        <v>0</v>
      </c>
      <c r="Y179" s="45">
        <f t="shared" si="23"/>
        <v>0</v>
      </c>
      <c r="Z179" s="45">
        <f t="shared" si="23"/>
        <v>0</v>
      </c>
      <c r="AA179" s="45">
        <f t="shared" si="22"/>
        <v>0</v>
      </c>
      <c r="AB179" s="45">
        <f t="shared" si="22"/>
        <v>0</v>
      </c>
      <c r="AC179" s="45">
        <f t="shared" si="22"/>
        <v>0</v>
      </c>
      <c r="AD179" s="45">
        <f t="shared" si="22"/>
        <v>0</v>
      </c>
      <c r="AE179" s="45">
        <f t="shared" si="22"/>
        <v>0</v>
      </c>
      <c r="AF179" s="45">
        <f t="shared" si="22"/>
        <v>0</v>
      </c>
      <c r="AG179" s="45">
        <f t="shared" si="22"/>
        <v>0</v>
      </c>
      <c r="AH179" s="45">
        <f t="shared" si="22"/>
        <v>0</v>
      </c>
      <c r="AI179" s="45">
        <f t="shared" si="22"/>
        <v>0</v>
      </c>
      <c r="AJ179" s="45">
        <f t="shared" si="22"/>
        <v>0</v>
      </c>
      <c r="AK179" s="45">
        <f t="shared" si="22"/>
        <v>0</v>
      </c>
      <c r="AL179" s="45">
        <f t="shared" si="22"/>
        <v>0</v>
      </c>
      <c r="AM179" s="45">
        <f t="shared" si="22"/>
        <v>0</v>
      </c>
      <c r="AN179" s="45">
        <f t="shared" si="22"/>
        <v>0</v>
      </c>
    </row>
    <row r="180" spans="1:40" x14ac:dyDescent="0.25">
      <c r="A180" s="68" t="s">
        <v>109</v>
      </c>
      <c r="B180" s="180">
        <v>74215</v>
      </c>
      <c r="C180" s="68">
        <v>15</v>
      </c>
      <c r="D180" s="1">
        <v>4668</v>
      </c>
      <c r="E180" s="1">
        <v>7644</v>
      </c>
      <c r="F180" s="1">
        <v>256</v>
      </c>
      <c r="G180" s="1">
        <v>12568</v>
      </c>
      <c r="H180" s="177">
        <v>12312</v>
      </c>
      <c r="I180" s="176">
        <v>837.86670000000004</v>
      </c>
      <c r="J180" s="178">
        <v>820.8</v>
      </c>
      <c r="K180" s="45">
        <f t="shared" si="23"/>
        <v>51</v>
      </c>
      <c r="L180" s="45">
        <f t="shared" si="23"/>
        <v>103</v>
      </c>
      <c r="M180" s="45">
        <f t="shared" si="23"/>
        <v>154</v>
      </c>
      <c r="N180" s="45">
        <f t="shared" si="23"/>
        <v>205</v>
      </c>
      <c r="O180" s="45">
        <f t="shared" si="23"/>
        <v>257</v>
      </c>
      <c r="P180" s="45">
        <f t="shared" si="23"/>
        <v>308</v>
      </c>
      <c r="Q180" s="45">
        <f t="shared" si="23"/>
        <v>359</v>
      </c>
      <c r="R180" s="45">
        <f t="shared" si="23"/>
        <v>410</v>
      </c>
      <c r="S180" s="45">
        <f t="shared" si="23"/>
        <v>462</v>
      </c>
      <c r="T180" s="45">
        <f t="shared" si="23"/>
        <v>513</v>
      </c>
      <c r="U180" s="45">
        <f t="shared" si="23"/>
        <v>564</v>
      </c>
      <c r="V180" s="45">
        <f t="shared" si="23"/>
        <v>616</v>
      </c>
      <c r="W180" s="45">
        <f t="shared" si="23"/>
        <v>667</v>
      </c>
      <c r="X180" s="45">
        <f t="shared" si="23"/>
        <v>718</v>
      </c>
      <c r="Y180" s="45">
        <f t="shared" si="23"/>
        <v>770</v>
      </c>
      <c r="Z180" s="45">
        <f t="shared" si="23"/>
        <v>821</v>
      </c>
      <c r="AA180" s="45">
        <f t="shared" si="22"/>
        <v>872</v>
      </c>
      <c r="AB180" s="45">
        <f t="shared" si="22"/>
        <v>923</v>
      </c>
      <c r="AC180" s="45">
        <f t="shared" si="22"/>
        <v>975</v>
      </c>
      <c r="AD180" s="45">
        <f t="shared" si="22"/>
        <v>1026</v>
      </c>
      <c r="AE180" s="45">
        <f t="shared" si="22"/>
        <v>1077</v>
      </c>
      <c r="AF180" s="45">
        <f t="shared" si="22"/>
        <v>1129</v>
      </c>
      <c r="AG180" s="45">
        <f t="shared" si="22"/>
        <v>1180</v>
      </c>
      <c r="AH180" s="45">
        <f t="shared" si="22"/>
        <v>1231</v>
      </c>
      <c r="AI180" s="45">
        <f t="shared" si="22"/>
        <v>1283</v>
      </c>
      <c r="AJ180" s="45">
        <f t="shared" si="22"/>
        <v>1334</v>
      </c>
      <c r="AK180" s="45">
        <f t="shared" si="22"/>
        <v>1385</v>
      </c>
      <c r="AL180" s="45">
        <f t="shared" si="22"/>
        <v>1436</v>
      </c>
      <c r="AM180" s="45">
        <f t="shared" si="22"/>
        <v>1488</v>
      </c>
      <c r="AN180" s="45">
        <f t="shared" si="22"/>
        <v>1539</v>
      </c>
    </row>
    <row r="181" spans="1:40" x14ac:dyDescent="0.25">
      <c r="A181" s="68" t="s">
        <v>109</v>
      </c>
      <c r="B181" s="180">
        <v>76312</v>
      </c>
      <c r="C181" s="68">
        <v>0</v>
      </c>
      <c r="D181" s="1">
        <v>0</v>
      </c>
      <c r="E181" s="1">
        <v>0</v>
      </c>
      <c r="F181" s="1">
        <v>0</v>
      </c>
      <c r="G181" s="1">
        <v>0</v>
      </c>
      <c r="H181" s="177">
        <v>0</v>
      </c>
      <c r="I181" s="176">
        <v>0</v>
      </c>
      <c r="J181" s="178" t="e">
        <v>#DIV/0!</v>
      </c>
      <c r="K181" s="45">
        <f t="shared" si="23"/>
        <v>0</v>
      </c>
      <c r="L181" s="45">
        <f t="shared" si="23"/>
        <v>0</v>
      </c>
      <c r="M181" s="45">
        <f t="shared" si="23"/>
        <v>0</v>
      </c>
      <c r="N181" s="45">
        <f t="shared" si="23"/>
        <v>0</v>
      </c>
      <c r="O181" s="45">
        <f t="shared" si="23"/>
        <v>0</v>
      </c>
      <c r="P181" s="45">
        <f t="shared" si="23"/>
        <v>0</v>
      </c>
      <c r="Q181" s="45">
        <f t="shared" si="23"/>
        <v>0</v>
      </c>
      <c r="R181" s="45">
        <f t="shared" si="23"/>
        <v>0</v>
      </c>
      <c r="S181" s="45">
        <f t="shared" si="23"/>
        <v>0</v>
      </c>
      <c r="T181" s="45">
        <f t="shared" si="23"/>
        <v>0</v>
      </c>
      <c r="U181" s="45">
        <f t="shared" si="23"/>
        <v>0</v>
      </c>
      <c r="V181" s="45">
        <f t="shared" si="23"/>
        <v>0</v>
      </c>
      <c r="W181" s="45">
        <f t="shared" si="23"/>
        <v>0</v>
      </c>
      <c r="X181" s="45">
        <f t="shared" si="23"/>
        <v>0</v>
      </c>
      <c r="Y181" s="45">
        <f t="shared" si="23"/>
        <v>0</v>
      </c>
      <c r="Z181" s="45">
        <f t="shared" si="23"/>
        <v>0</v>
      </c>
      <c r="AA181" s="45">
        <f t="shared" si="22"/>
        <v>0</v>
      </c>
      <c r="AB181" s="45">
        <f t="shared" si="22"/>
        <v>0</v>
      </c>
      <c r="AC181" s="45">
        <f t="shared" si="22"/>
        <v>0</v>
      </c>
      <c r="AD181" s="45">
        <f t="shared" si="22"/>
        <v>0</v>
      </c>
      <c r="AE181" s="45">
        <f t="shared" si="22"/>
        <v>0</v>
      </c>
      <c r="AF181" s="45">
        <f t="shared" si="22"/>
        <v>0</v>
      </c>
      <c r="AG181" s="45">
        <f t="shared" si="22"/>
        <v>0</v>
      </c>
      <c r="AH181" s="45">
        <f t="shared" si="22"/>
        <v>0</v>
      </c>
      <c r="AI181" s="45">
        <f t="shared" si="22"/>
        <v>0</v>
      </c>
      <c r="AJ181" s="45">
        <f t="shared" si="22"/>
        <v>0</v>
      </c>
      <c r="AK181" s="45">
        <f t="shared" si="22"/>
        <v>0</v>
      </c>
      <c r="AL181" s="45">
        <f t="shared" si="22"/>
        <v>0</v>
      </c>
      <c r="AM181" s="45">
        <f t="shared" si="22"/>
        <v>0</v>
      </c>
      <c r="AN181" s="45">
        <f t="shared" si="22"/>
        <v>0</v>
      </c>
    </row>
    <row r="182" spans="1:40" x14ac:dyDescent="0.25">
      <c r="A182" s="68" t="s">
        <v>109</v>
      </c>
      <c r="B182" s="180">
        <v>76313</v>
      </c>
      <c r="C182" s="68">
        <v>5</v>
      </c>
      <c r="D182" s="1">
        <v>1812</v>
      </c>
      <c r="E182" s="1">
        <v>1092</v>
      </c>
      <c r="F182" s="1">
        <v>96</v>
      </c>
      <c r="G182" s="1">
        <v>3000</v>
      </c>
      <c r="H182" s="177">
        <v>2904</v>
      </c>
      <c r="I182" s="176">
        <v>600</v>
      </c>
      <c r="J182" s="178">
        <v>580.79999999999995</v>
      </c>
      <c r="K182" s="45">
        <f t="shared" si="23"/>
        <v>36</v>
      </c>
      <c r="L182" s="45">
        <f t="shared" si="23"/>
        <v>73</v>
      </c>
      <c r="M182" s="45">
        <f t="shared" si="23"/>
        <v>109</v>
      </c>
      <c r="N182" s="45">
        <f t="shared" si="23"/>
        <v>145</v>
      </c>
      <c r="O182" s="45">
        <f t="shared" si="23"/>
        <v>182</v>
      </c>
      <c r="P182" s="45">
        <f t="shared" si="23"/>
        <v>218</v>
      </c>
      <c r="Q182" s="45">
        <f t="shared" si="23"/>
        <v>254</v>
      </c>
      <c r="R182" s="45">
        <f t="shared" si="23"/>
        <v>290</v>
      </c>
      <c r="S182" s="45">
        <f t="shared" si="23"/>
        <v>327</v>
      </c>
      <c r="T182" s="45">
        <f t="shared" si="23"/>
        <v>363</v>
      </c>
      <c r="U182" s="45">
        <f t="shared" si="23"/>
        <v>399</v>
      </c>
      <c r="V182" s="45">
        <f t="shared" si="23"/>
        <v>436</v>
      </c>
      <c r="W182" s="45">
        <f t="shared" si="23"/>
        <v>472</v>
      </c>
      <c r="X182" s="45">
        <f t="shared" si="23"/>
        <v>508</v>
      </c>
      <c r="Y182" s="45">
        <f t="shared" si="23"/>
        <v>545</v>
      </c>
      <c r="Z182" s="45">
        <f t="shared" ref="Z182:AN197" si="24">IF($G182&gt;0,ROUND($J182*Z$3/12*0.75,0),0)</f>
        <v>581</v>
      </c>
      <c r="AA182" s="45">
        <f t="shared" si="24"/>
        <v>617</v>
      </c>
      <c r="AB182" s="45">
        <f t="shared" si="24"/>
        <v>653</v>
      </c>
      <c r="AC182" s="45">
        <f t="shared" si="24"/>
        <v>690</v>
      </c>
      <c r="AD182" s="45">
        <f t="shared" si="24"/>
        <v>726</v>
      </c>
      <c r="AE182" s="45">
        <f t="shared" si="24"/>
        <v>762</v>
      </c>
      <c r="AF182" s="45">
        <f t="shared" si="24"/>
        <v>799</v>
      </c>
      <c r="AG182" s="45">
        <f t="shared" si="24"/>
        <v>835</v>
      </c>
      <c r="AH182" s="45">
        <f t="shared" si="24"/>
        <v>871</v>
      </c>
      <c r="AI182" s="45">
        <f t="shared" si="24"/>
        <v>908</v>
      </c>
      <c r="AJ182" s="45">
        <f t="shared" si="24"/>
        <v>944</v>
      </c>
      <c r="AK182" s="45">
        <f t="shared" si="24"/>
        <v>980</v>
      </c>
      <c r="AL182" s="45">
        <f t="shared" si="24"/>
        <v>1016</v>
      </c>
      <c r="AM182" s="45">
        <f t="shared" si="24"/>
        <v>1053</v>
      </c>
      <c r="AN182" s="45">
        <f t="shared" si="24"/>
        <v>1089</v>
      </c>
    </row>
    <row r="183" spans="1:40" x14ac:dyDescent="0.25">
      <c r="A183" s="68" t="s">
        <v>109</v>
      </c>
      <c r="B183" s="180">
        <v>76314</v>
      </c>
      <c r="C183" s="68">
        <v>6</v>
      </c>
      <c r="D183" s="1">
        <v>2112</v>
      </c>
      <c r="E183" s="1">
        <v>346</v>
      </c>
      <c r="F183" s="1">
        <v>26</v>
      </c>
      <c r="G183" s="1">
        <v>2484</v>
      </c>
      <c r="H183" s="177">
        <v>2458</v>
      </c>
      <c r="I183" s="176">
        <v>414</v>
      </c>
      <c r="J183" s="178">
        <v>409.7</v>
      </c>
      <c r="K183" s="45">
        <f t="shared" ref="K183:Z198" si="25">IF($G183&gt;0,ROUND($J183*K$3/12*0.75,0),0)</f>
        <v>26</v>
      </c>
      <c r="L183" s="45">
        <f t="shared" si="25"/>
        <v>51</v>
      </c>
      <c r="M183" s="45">
        <f t="shared" si="25"/>
        <v>77</v>
      </c>
      <c r="N183" s="45">
        <f t="shared" si="25"/>
        <v>102</v>
      </c>
      <c r="O183" s="45">
        <f t="shared" si="25"/>
        <v>128</v>
      </c>
      <c r="P183" s="45">
        <f t="shared" si="25"/>
        <v>154</v>
      </c>
      <c r="Q183" s="45">
        <f t="shared" si="25"/>
        <v>179</v>
      </c>
      <c r="R183" s="45">
        <f t="shared" si="25"/>
        <v>205</v>
      </c>
      <c r="S183" s="45">
        <f t="shared" si="25"/>
        <v>230</v>
      </c>
      <c r="T183" s="45">
        <f t="shared" si="25"/>
        <v>256</v>
      </c>
      <c r="U183" s="45">
        <f t="shared" si="25"/>
        <v>282</v>
      </c>
      <c r="V183" s="45">
        <f t="shared" si="25"/>
        <v>307</v>
      </c>
      <c r="W183" s="45">
        <f t="shared" si="25"/>
        <v>333</v>
      </c>
      <c r="X183" s="45">
        <f t="shared" si="25"/>
        <v>358</v>
      </c>
      <c r="Y183" s="45">
        <f t="shared" si="25"/>
        <v>384</v>
      </c>
      <c r="Z183" s="45">
        <f t="shared" si="25"/>
        <v>410</v>
      </c>
      <c r="AA183" s="45">
        <f t="shared" si="24"/>
        <v>435</v>
      </c>
      <c r="AB183" s="45">
        <f t="shared" si="24"/>
        <v>461</v>
      </c>
      <c r="AC183" s="45">
        <f t="shared" si="24"/>
        <v>487</v>
      </c>
      <c r="AD183" s="45">
        <f t="shared" si="24"/>
        <v>512</v>
      </c>
      <c r="AE183" s="45">
        <f t="shared" si="24"/>
        <v>538</v>
      </c>
      <c r="AF183" s="45">
        <f t="shared" si="24"/>
        <v>563</v>
      </c>
      <c r="AG183" s="45">
        <f t="shared" si="24"/>
        <v>589</v>
      </c>
      <c r="AH183" s="45">
        <f t="shared" si="24"/>
        <v>615</v>
      </c>
      <c r="AI183" s="45">
        <f t="shared" si="24"/>
        <v>640</v>
      </c>
      <c r="AJ183" s="45">
        <f t="shared" si="24"/>
        <v>666</v>
      </c>
      <c r="AK183" s="45">
        <f t="shared" si="24"/>
        <v>691</v>
      </c>
      <c r="AL183" s="45">
        <f t="shared" si="24"/>
        <v>717</v>
      </c>
      <c r="AM183" s="45">
        <f t="shared" si="24"/>
        <v>743</v>
      </c>
      <c r="AN183" s="45">
        <f t="shared" si="24"/>
        <v>768</v>
      </c>
    </row>
    <row r="184" spans="1:40" x14ac:dyDescent="0.25">
      <c r="A184" s="68" t="s">
        <v>109</v>
      </c>
      <c r="B184" s="180">
        <v>90653</v>
      </c>
      <c r="C184" s="68">
        <v>1</v>
      </c>
      <c r="D184" s="1">
        <v>0</v>
      </c>
      <c r="E184" s="1">
        <v>149</v>
      </c>
      <c r="F184" s="1">
        <v>0</v>
      </c>
      <c r="G184" s="1">
        <v>149</v>
      </c>
      <c r="H184" s="177">
        <v>149</v>
      </c>
      <c r="I184" s="176">
        <v>149</v>
      </c>
      <c r="J184" s="178">
        <v>149</v>
      </c>
      <c r="K184" s="45">
        <f t="shared" si="25"/>
        <v>9</v>
      </c>
      <c r="L184" s="45">
        <f t="shared" si="25"/>
        <v>19</v>
      </c>
      <c r="M184" s="45">
        <f t="shared" si="25"/>
        <v>28</v>
      </c>
      <c r="N184" s="45">
        <f t="shared" si="25"/>
        <v>37</v>
      </c>
      <c r="O184" s="45">
        <f t="shared" si="25"/>
        <v>47</v>
      </c>
      <c r="P184" s="45">
        <f t="shared" si="25"/>
        <v>56</v>
      </c>
      <c r="Q184" s="45">
        <f t="shared" si="25"/>
        <v>65</v>
      </c>
      <c r="R184" s="45">
        <f t="shared" si="25"/>
        <v>75</v>
      </c>
      <c r="S184" s="45">
        <f t="shared" si="25"/>
        <v>84</v>
      </c>
      <c r="T184" s="45">
        <f t="shared" si="25"/>
        <v>93</v>
      </c>
      <c r="U184" s="45">
        <f t="shared" si="25"/>
        <v>102</v>
      </c>
      <c r="V184" s="45">
        <f t="shared" si="25"/>
        <v>112</v>
      </c>
      <c r="W184" s="45">
        <f t="shared" si="25"/>
        <v>121</v>
      </c>
      <c r="X184" s="45">
        <f t="shared" si="25"/>
        <v>130</v>
      </c>
      <c r="Y184" s="45">
        <f t="shared" si="25"/>
        <v>140</v>
      </c>
      <c r="Z184" s="45">
        <f t="shared" si="25"/>
        <v>149</v>
      </c>
      <c r="AA184" s="45">
        <f t="shared" si="24"/>
        <v>158</v>
      </c>
      <c r="AB184" s="45">
        <f t="shared" si="24"/>
        <v>168</v>
      </c>
      <c r="AC184" s="45">
        <f t="shared" si="24"/>
        <v>177</v>
      </c>
      <c r="AD184" s="45">
        <f t="shared" si="24"/>
        <v>186</v>
      </c>
      <c r="AE184" s="45">
        <f t="shared" si="24"/>
        <v>196</v>
      </c>
      <c r="AF184" s="45">
        <f t="shared" si="24"/>
        <v>205</v>
      </c>
      <c r="AG184" s="45">
        <f t="shared" si="24"/>
        <v>214</v>
      </c>
      <c r="AH184" s="45">
        <f t="shared" si="24"/>
        <v>224</v>
      </c>
      <c r="AI184" s="45">
        <f t="shared" si="24"/>
        <v>233</v>
      </c>
      <c r="AJ184" s="45">
        <f t="shared" si="24"/>
        <v>242</v>
      </c>
      <c r="AK184" s="45">
        <f t="shared" si="24"/>
        <v>251</v>
      </c>
      <c r="AL184" s="45">
        <f t="shared" si="24"/>
        <v>261</v>
      </c>
      <c r="AM184" s="45">
        <f t="shared" si="24"/>
        <v>270</v>
      </c>
      <c r="AN184" s="45">
        <f t="shared" si="24"/>
        <v>279</v>
      </c>
    </row>
    <row r="185" spans="1:40" x14ac:dyDescent="0.25">
      <c r="A185" s="68" t="s">
        <v>108</v>
      </c>
      <c r="B185" s="180">
        <v>46603</v>
      </c>
      <c r="C185" s="68">
        <v>8</v>
      </c>
      <c r="D185" s="1">
        <v>600</v>
      </c>
      <c r="E185" s="1">
        <v>868</v>
      </c>
      <c r="F185" s="1">
        <v>2</v>
      </c>
      <c r="G185" s="1">
        <v>1470</v>
      </c>
      <c r="H185" s="177">
        <v>1468</v>
      </c>
      <c r="I185" s="176">
        <v>183.75</v>
      </c>
      <c r="J185" s="178">
        <v>183.5</v>
      </c>
      <c r="K185" s="45">
        <f t="shared" si="25"/>
        <v>11</v>
      </c>
      <c r="L185" s="45">
        <f t="shared" si="25"/>
        <v>23</v>
      </c>
      <c r="M185" s="45">
        <f t="shared" si="25"/>
        <v>34</v>
      </c>
      <c r="N185" s="45">
        <f t="shared" si="25"/>
        <v>46</v>
      </c>
      <c r="O185" s="45">
        <f t="shared" si="25"/>
        <v>57</v>
      </c>
      <c r="P185" s="45">
        <f t="shared" si="25"/>
        <v>69</v>
      </c>
      <c r="Q185" s="45">
        <f t="shared" si="25"/>
        <v>80</v>
      </c>
      <c r="R185" s="45">
        <f t="shared" si="25"/>
        <v>92</v>
      </c>
      <c r="S185" s="45">
        <f t="shared" si="25"/>
        <v>103</v>
      </c>
      <c r="T185" s="45">
        <f t="shared" si="25"/>
        <v>115</v>
      </c>
      <c r="U185" s="45">
        <f t="shared" si="25"/>
        <v>126</v>
      </c>
      <c r="V185" s="45">
        <f t="shared" si="25"/>
        <v>138</v>
      </c>
      <c r="W185" s="45">
        <f t="shared" si="25"/>
        <v>149</v>
      </c>
      <c r="X185" s="45">
        <f t="shared" si="25"/>
        <v>161</v>
      </c>
      <c r="Y185" s="45">
        <f t="shared" si="25"/>
        <v>172</v>
      </c>
      <c r="Z185" s="45">
        <f t="shared" si="25"/>
        <v>184</v>
      </c>
      <c r="AA185" s="45">
        <f t="shared" si="24"/>
        <v>195</v>
      </c>
      <c r="AB185" s="45">
        <f t="shared" si="24"/>
        <v>206</v>
      </c>
      <c r="AC185" s="45">
        <f t="shared" si="24"/>
        <v>218</v>
      </c>
      <c r="AD185" s="45">
        <f t="shared" si="24"/>
        <v>229</v>
      </c>
      <c r="AE185" s="45">
        <f t="shared" si="24"/>
        <v>241</v>
      </c>
      <c r="AF185" s="45">
        <f t="shared" si="24"/>
        <v>252</v>
      </c>
      <c r="AG185" s="45">
        <f t="shared" si="24"/>
        <v>264</v>
      </c>
      <c r="AH185" s="45">
        <f t="shared" si="24"/>
        <v>275</v>
      </c>
      <c r="AI185" s="45">
        <f t="shared" si="24"/>
        <v>287</v>
      </c>
      <c r="AJ185" s="45">
        <f t="shared" si="24"/>
        <v>298</v>
      </c>
      <c r="AK185" s="45">
        <f t="shared" si="24"/>
        <v>310</v>
      </c>
      <c r="AL185" s="45">
        <f t="shared" si="24"/>
        <v>321</v>
      </c>
      <c r="AM185" s="45">
        <f t="shared" si="24"/>
        <v>333</v>
      </c>
      <c r="AN185" s="45">
        <f t="shared" si="24"/>
        <v>344</v>
      </c>
    </row>
    <row r="186" spans="1:40" x14ac:dyDescent="0.25">
      <c r="A186" s="68" t="s">
        <v>107</v>
      </c>
      <c r="B186" s="180">
        <v>31023</v>
      </c>
      <c r="C186" s="68">
        <v>11</v>
      </c>
      <c r="D186" s="1">
        <v>3384</v>
      </c>
      <c r="E186" s="1">
        <v>2821</v>
      </c>
      <c r="F186" s="1">
        <v>31</v>
      </c>
      <c r="G186" s="1">
        <v>6236</v>
      </c>
      <c r="H186" s="177">
        <v>6205</v>
      </c>
      <c r="I186" s="176">
        <v>566.90909999999997</v>
      </c>
      <c r="J186" s="178">
        <v>564.1</v>
      </c>
      <c r="K186" s="45">
        <f t="shared" si="25"/>
        <v>35</v>
      </c>
      <c r="L186" s="45">
        <f t="shared" si="25"/>
        <v>71</v>
      </c>
      <c r="M186" s="45">
        <f t="shared" si="25"/>
        <v>106</v>
      </c>
      <c r="N186" s="45">
        <f t="shared" si="25"/>
        <v>141</v>
      </c>
      <c r="O186" s="45">
        <f t="shared" si="25"/>
        <v>176</v>
      </c>
      <c r="P186" s="45">
        <f t="shared" si="25"/>
        <v>212</v>
      </c>
      <c r="Q186" s="45">
        <f t="shared" si="25"/>
        <v>247</v>
      </c>
      <c r="R186" s="45">
        <f t="shared" si="25"/>
        <v>282</v>
      </c>
      <c r="S186" s="45">
        <f t="shared" si="25"/>
        <v>317</v>
      </c>
      <c r="T186" s="45">
        <f t="shared" si="25"/>
        <v>353</v>
      </c>
      <c r="U186" s="45">
        <f t="shared" si="25"/>
        <v>388</v>
      </c>
      <c r="V186" s="45">
        <f t="shared" si="25"/>
        <v>423</v>
      </c>
      <c r="W186" s="45">
        <f t="shared" si="25"/>
        <v>458</v>
      </c>
      <c r="X186" s="45">
        <f t="shared" si="25"/>
        <v>494</v>
      </c>
      <c r="Y186" s="45">
        <f t="shared" si="25"/>
        <v>529</v>
      </c>
      <c r="Z186" s="45">
        <f t="shared" si="25"/>
        <v>564</v>
      </c>
      <c r="AA186" s="45">
        <f t="shared" si="24"/>
        <v>599</v>
      </c>
      <c r="AB186" s="45">
        <f t="shared" si="24"/>
        <v>635</v>
      </c>
      <c r="AC186" s="45">
        <f t="shared" si="24"/>
        <v>670</v>
      </c>
      <c r="AD186" s="45">
        <f t="shared" si="24"/>
        <v>705</v>
      </c>
      <c r="AE186" s="45">
        <f t="shared" si="24"/>
        <v>740</v>
      </c>
      <c r="AF186" s="45">
        <f t="shared" si="24"/>
        <v>776</v>
      </c>
      <c r="AG186" s="45">
        <f t="shared" si="24"/>
        <v>811</v>
      </c>
      <c r="AH186" s="45">
        <f t="shared" si="24"/>
        <v>846</v>
      </c>
      <c r="AI186" s="45">
        <f t="shared" si="24"/>
        <v>881</v>
      </c>
      <c r="AJ186" s="45">
        <f t="shared" si="24"/>
        <v>917</v>
      </c>
      <c r="AK186" s="45">
        <f t="shared" si="24"/>
        <v>952</v>
      </c>
      <c r="AL186" s="45">
        <f t="shared" si="24"/>
        <v>987</v>
      </c>
      <c r="AM186" s="45">
        <f t="shared" si="24"/>
        <v>1022</v>
      </c>
      <c r="AN186" s="45">
        <f t="shared" si="24"/>
        <v>1058</v>
      </c>
    </row>
    <row r="187" spans="1:40" x14ac:dyDescent="0.25">
      <c r="A187" s="68" t="s">
        <v>107</v>
      </c>
      <c r="B187" s="180">
        <v>31033</v>
      </c>
      <c r="C187" s="68">
        <v>11</v>
      </c>
      <c r="D187" s="1">
        <v>3336</v>
      </c>
      <c r="E187" s="1">
        <v>820</v>
      </c>
      <c r="F187" s="1">
        <v>30</v>
      </c>
      <c r="G187" s="1">
        <v>4186</v>
      </c>
      <c r="H187" s="177">
        <v>4156</v>
      </c>
      <c r="I187" s="176">
        <v>380.5455</v>
      </c>
      <c r="J187" s="178">
        <v>377.8</v>
      </c>
      <c r="K187" s="45">
        <f t="shared" si="25"/>
        <v>24</v>
      </c>
      <c r="L187" s="45">
        <f t="shared" si="25"/>
        <v>47</v>
      </c>
      <c r="M187" s="45">
        <f t="shared" si="25"/>
        <v>71</v>
      </c>
      <c r="N187" s="45">
        <f t="shared" si="25"/>
        <v>94</v>
      </c>
      <c r="O187" s="45">
        <f t="shared" si="25"/>
        <v>118</v>
      </c>
      <c r="P187" s="45">
        <f t="shared" si="25"/>
        <v>142</v>
      </c>
      <c r="Q187" s="45">
        <f t="shared" si="25"/>
        <v>165</v>
      </c>
      <c r="R187" s="45">
        <f t="shared" si="25"/>
        <v>189</v>
      </c>
      <c r="S187" s="45">
        <f t="shared" si="25"/>
        <v>213</v>
      </c>
      <c r="T187" s="45">
        <f t="shared" si="25"/>
        <v>236</v>
      </c>
      <c r="U187" s="45">
        <f t="shared" si="25"/>
        <v>260</v>
      </c>
      <c r="V187" s="45">
        <f t="shared" si="25"/>
        <v>283</v>
      </c>
      <c r="W187" s="45">
        <f t="shared" si="25"/>
        <v>307</v>
      </c>
      <c r="X187" s="45">
        <f t="shared" si="25"/>
        <v>331</v>
      </c>
      <c r="Y187" s="45">
        <f t="shared" si="25"/>
        <v>354</v>
      </c>
      <c r="Z187" s="45">
        <f t="shared" si="25"/>
        <v>378</v>
      </c>
      <c r="AA187" s="45">
        <f t="shared" si="24"/>
        <v>401</v>
      </c>
      <c r="AB187" s="45">
        <f t="shared" si="24"/>
        <v>425</v>
      </c>
      <c r="AC187" s="45">
        <f t="shared" si="24"/>
        <v>449</v>
      </c>
      <c r="AD187" s="45">
        <f t="shared" si="24"/>
        <v>472</v>
      </c>
      <c r="AE187" s="45">
        <f t="shared" si="24"/>
        <v>496</v>
      </c>
      <c r="AF187" s="45">
        <f t="shared" si="24"/>
        <v>519</v>
      </c>
      <c r="AG187" s="45">
        <f t="shared" si="24"/>
        <v>543</v>
      </c>
      <c r="AH187" s="45">
        <f t="shared" si="24"/>
        <v>567</v>
      </c>
      <c r="AI187" s="45">
        <f t="shared" si="24"/>
        <v>590</v>
      </c>
      <c r="AJ187" s="45">
        <f t="shared" si="24"/>
        <v>614</v>
      </c>
      <c r="AK187" s="45">
        <f t="shared" si="24"/>
        <v>638</v>
      </c>
      <c r="AL187" s="45">
        <f t="shared" si="24"/>
        <v>661</v>
      </c>
      <c r="AM187" s="45">
        <f t="shared" si="24"/>
        <v>685</v>
      </c>
      <c r="AN187" s="45">
        <f t="shared" si="24"/>
        <v>708</v>
      </c>
    </row>
    <row r="188" spans="1:40" x14ac:dyDescent="0.25">
      <c r="A188" s="68" t="s">
        <v>107</v>
      </c>
      <c r="B188" s="180">
        <v>33025</v>
      </c>
      <c r="C188" s="68">
        <v>10</v>
      </c>
      <c r="D188" s="1">
        <v>3036</v>
      </c>
      <c r="E188" s="1">
        <v>529</v>
      </c>
      <c r="F188" s="1">
        <v>7</v>
      </c>
      <c r="G188" s="1">
        <v>3572</v>
      </c>
      <c r="H188" s="177">
        <v>3565</v>
      </c>
      <c r="I188" s="176">
        <v>357.2</v>
      </c>
      <c r="J188" s="178">
        <v>356.5</v>
      </c>
      <c r="K188" s="45">
        <f t="shared" si="25"/>
        <v>22</v>
      </c>
      <c r="L188" s="45">
        <f t="shared" si="25"/>
        <v>45</v>
      </c>
      <c r="M188" s="45">
        <f t="shared" si="25"/>
        <v>67</v>
      </c>
      <c r="N188" s="45">
        <f t="shared" si="25"/>
        <v>89</v>
      </c>
      <c r="O188" s="45">
        <f t="shared" si="25"/>
        <v>111</v>
      </c>
      <c r="P188" s="45">
        <f t="shared" si="25"/>
        <v>134</v>
      </c>
      <c r="Q188" s="45">
        <f t="shared" si="25"/>
        <v>156</v>
      </c>
      <c r="R188" s="45">
        <f t="shared" si="25"/>
        <v>178</v>
      </c>
      <c r="S188" s="45">
        <f t="shared" si="25"/>
        <v>201</v>
      </c>
      <c r="T188" s="45">
        <f t="shared" si="25"/>
        <v>223</v>
      </c>
      <c r="U188" s="45">
        <f t="shared" si="25"/>
        <v>245</v>
      </c>
      <c r="V188" s="45">
        <f t="shared" si="25"/>
        <v>267</v>
      </c>
      <c r="W188" s="45">
        <f t="shared" si="25"/>
        <v>290</v>
      </c>
      <c r="X188" s="45">
        <f t="shared" si="25"/>
        <v>312</v>
      </c>
      <c r="Y188" s="45">
        <f t="shared" si="25"/>
        <v>334</v>
      </c>
      <c r="Z188" s="45">
        <f t="shared" si="25"/>
        <v>357</v>
      </c>
      <c r="AA188" s="45">
        <f t="shared" si="24"/>
        <v>379</v>
      </c>
      <c r="AB188" s="45">
        <f t="shared" si="24"/>
        <v>401</v>
      </c>
      <c r="AC188" s="45">
        <f t="shared" si="24"/>
        <v>423</v>
      </c>
      <c r="AD188" s="45">
        <f t="shared" si="24"/>
        <v>446</v>
      </c>
      <c r="AE188" s="45">
        <f t="shared" si="24"/>
        <v>468</v>
      </c>
      <c r="AF188" s="45">
        <f t="shared" si="24"/>
        <v>490</v>
      </c>
      <c r="AG188" s="45">
        <f t="shared" si="24"/>
        <v>512</v>
      </c>
      <c r="AH188" s="45">
        <f t="shared" si="24"/>
        <v>535</v>
      </c>
      <c r="AI188" s="45">
        <f t="shared" si="24"/>
        <v>557</v>
      </c>
      <c r="AJ188" s="45">
        <f t="shared" si="24"/>
        <v>579</v>
      </c>
      <c r="AK188" s="45">
        <f t="shared" si="24"/>
        <v>602</v>
      </c>
      <c r="AL188" s="45">
        <f t="shared" si="24"/>
        <v>624</v>
      </c>
      <c r="AM188" s="45">
        <f t="shared" si="24"/>
        <v>646</v>
      </c>
      <c r="AN188" s="45">
        <f t="shared" si="24"/>
        <v>668</v>
      </c>
    </row>
    <row r="189" spans="1:40" x14ac:dyDescent="0.25">
      <c r="A189" s="68" t="s">
        <v>107</v>
      </c>
      <c r="B189" s="180">
        <v>33051</v>
      </c>
      <c r="C189" s="68">
        <v>7</v>
      </c>
      <c r="D189" s="1">
        <v>1200</v>
      </c>
      <c r="E189" s="1">
        <v>498</v>
      </c>
      <c r="F189" s="1">
        <v>4</v>
      </c>
      <c r="G189" s="1">
        <v>1702</v>
      </c>
      <c r="H189" s="177">
        <v>1698</v>
      </c>
      <c r="I189" s="176">
        <v>243.1429</v>
      </c>
      <c r="J189" s="178">
        <v>242.6</v>
      </c>
      <c r="K189" s="45">
        <f t="shared" si="25"/>
        <v>15</v>
      </c>
      <c r="L189" s="45">
        <f t="shared" si="25"/>
        <v>30</v>
      </c>
      <c r="M189" s="45">
        <f t="shared" si="25"/>
        <v>45</v>
      </c>
      <c r="N189" s="45">
        <f t="shared" si="25"/>
        <v>61</v>
      </c>
      <c r="O189" s="45">
        <f t="shared" si="25"/>
        <v>76</v>
      </c>
      <c r="P189" s="45">
        <f t="shared" si="25"/>
        <v>91</v>
      </c>
      <c r="Q189" s="45">
        <f t="shared" si="25"/>
        <v>106</v>
      </c>
      <c r="R189" s="45">
        <f t="shared" si="25"/>
        <v>121</v>
      </c>
      <c r="S189" s="45">
        <f t="shared" si="25"/>
        <v>136</v>
      </c>
      <c r="T189" s="45">
        <f t="shared" si="25"/>
        <v>152</v>
      </c>
      <c r="U189" s="45">
        <f t="shared" si="25"/>
        <v>167</v>
      </c>
      <c r="V189" s="45">
        <f t="shared" si="25"/>
        <v>182</v>
      </c>
      <c r="W189" s="45">
        <f t="shared" si="25"/>
        <v>197</v>
      </c>
      <c r="X189" s="45">
        <f t="shared" si="25"/>
        <v>212</v>
      </c>
      <c r="Y189" s="45">
        <f t="shared" si="25"/>
        <v>227</v>
      </c>
      <c r="Z189" s="45">
        <f t="shared" si="25"/>
        <v>243</v>
      </c>
      <c r="AA189" s="45">
        <f t="shared" si="24"/>
        <v>258</v>
      </c>
      <c r="AB189" s="45">
        <f t="shared" si="24"/>
        <v>273</v>
      </c>
      <c r="AC189" s="45">
        <f t="shared" si="24"/>
        <v>288</v>
      </c>
      <c r="AD189" s="45">
        <f t="shared" si="24"/>
        <v>303</v>
      </c>
      <c r="AE189" s="45">
        <f t="shared" si="24"/>
        <v>318</v>
      </c>
      <c r="AF189" s="45">
        <f t="shared" si="24"/>
        <v>334</v>
      </c>
      <c r="AG189" s="45">
        <f t="shared" si="24"/>
        <v>349</v>
      </c>
      <c r="AH189" s="45">
        <f t="shared" si="24"/>
        <v>364</v>
      </c>
      <c r="AI189" s="45">
        <f t="shared" si="24"/>
        <v>379</v>
      </c>
      <c r="AJ189" s="45">
        <f t="shared" si="24"/>
        <v>394</v>
      </c>
      <c r="AK189" s="45">
        <f t="shared" si="24"/>
        <v>409</v>
      </c>
      <c r="AL189" s="45">
        <f t="shared" si="24"/>
        <v>425</v>
      </c>
      <c r="AM189" s="45">
        <f t="shared" si="24"/>
        <v>440</v>
      </c>
      <c r="AN189" s="45">
        <f t="shared" si="24"/>
        <v>455</v>
      </c>
    </row>
    <row r="190" spans="1:40" x14ac:dyDescent="0.25">
      <c r="A190" s="68" t="s">
        <v>106</v>
      </c>
      <c r="B190" s="180">
        <v>10318</v>
      </c>
      <c r="C190" s="68">
        <v>2</v>
      </c>
      <c r="D190" s="1">
        <v>3996</v>
      </c>
      <c r="E190" s="1">
        <v>618</v>
      </c>
      <c r="F190" s="1">
        <v>0</v>
      </c>
      <c r="G190" s="1">
        <v>4614</v>
      </c>
      <c r="H190" s="177">
        <v>4614</v>
      </c>
      <c r="I190" s="176">
        <v>2307</v>
      </c>
      <c r="J190" s="178">
        <v>2307</v>
      </c>
      <c r="K190" s="45">
        <f t="shared" si="25"/>
        <v>144</v>
      </c>
      <c r="L190" s="45">
        <f t="shared" si="25"/>
        <v>288</v>
      </c>
      <c r="M190" s="45">
        <f t="shared" si="25"/>
        <v>433</v>
      </c>
      <c r="N190" s="45">
        <f t="shared" si="25"/>
        <v>577</v>
      </c>
      <c r="O190" s="45">
        <f t="shared" si="25"/>
        <v>721</v>
      </c>
      <c r="P190" s="45">
        <f t="shared" si="25"/>
        <v>865</v>
      </c>
      <c r="Q190" s="45">
        <f t="shared" si="25"/>
        <v>1009</v>
      </c>
      <c r="R190" s="45">
        <f t="shared" si="25"/>
        <v>1154</v>
      </c>
      <c r="S190" s="45">
        <f t="shared" si="25"/>
        <v>1298</v>
      </c>
      <c r="T190" s="45">
        <f t="shared" si="25"/>
        <v>1442</v>
      </c>
      <c r="U190" s="45">
        <f t="shared" si="25"/>
        <v>1586</v>
      </c>
      <c r="V190" s="45">
        <f t="shared" si="25"/>
        <v>1730</v>
      </c>
      <c r="W190" s="45">
        <f t="shared" si="25"/>
        <v>1874</v>
      </c>
      <c r="X190" s="45">
        <f t="shared" si="25"/>
        <v>2019</v>
      </c>
      <c r="Y190" s="45">
        <f t="shared" si="25"/>
        <v>2163</v>
      </c>
      <c r="Z190" s="45">
        <f t="shared" si="25"/>
        <v>2307</v>
      </c>
      <c r="AA190" s="45">
        <f t="shared" si="24"/>
        <v>2451</v>
      </c>
      <c r="AB190" s="45">
        <f t="shared" si="24"/>
        <v>2595</v>
      </c>
      <c r="AC190" s="45">
        <f t="shared" si="24"/>
        <v>2740</v>
      </c>
      <c r="AD190" s="45">
        <f t="shared" si="24"/>
        <v>2884</v>
      </c>
      <c r="AE190" s="45">
        <f t="shared" si="24"/>
        <v>3028</v>
      </c>
      <c r="AF190" s="45">
        <f t="shared" si="24"/>
        <v>3172</v>
      </c>
      <c r="AG190" s="45">
        <f t="shared" si="24"/>
        <v>3316</v>
      </c>
      <c r="AH190" s="45">
        <f t="shared" si="24"/>
        <v>3461</v>
      </c>
      <c r="AI190" s="45">
        <f t="shared" si="24"/>
        <v>3605</v>
      </c>
      <c r="AJ190" s="45">
        <f t="shared" si="24"/>
        <v>3749</v>
      </c>
      <c r="AK190" s="45">
        <f t="shared" si="24"/>
        <v>3893</v>
      </c>
      <c r="AL190" s="45">
        <f t="shared" si="24"/>
        <v>4037</v>
      </c>
      <c r="AM190" s="45">
        <f t="shared" si="24"/>
        <v>4181</v>
      </c>
      <c r="AN190" s="45">
        <f t="shared" si="24"/>
        <v>4326</v>
      </c>
    </row>
    <row r="191" spans="1:40" x14ac:dyDescent="0.25">
      <c r="A191" s="68" t="s">
        <v>106</v>
      </c>
      <c r="B191" s="180">
        <v>20013</v>
      </c>
      <c r="C191" s="68">
        <v>2</v>
      </c>
      <c r="D191" s="1">
        <v>588</v>
      </c>
      <c r="E191" s="1">
        <v>181</v>
      </c>
      <c r="F191" s="1">
        <v>0</v>
      </c>
      <c r="G191" s="1">
        <v>769</v>
      </c>
      <c r="H191" s="177">
        <v>769</v>
      </c>
      <c r="I191" s="176">
        <v>384.5</v>
      </c>
      <c r="J191" s="178">
        <v>384.5</v>
      </c>
      <c r="K191" s="45">
        <f t="shared" si="25"/>
        <v>24</v>
      </c>
      <c r="L191" s="45">
        <f t="shared" si="25"/>
        <v>48</v>
      </c>
      <c r="M191" s="45">
        <f t="shared" si="25"/>
        <v>72</v>
      </c>
      <c r="N191" s="45">
        <f t="shared" si="25"/>
        <v>96</v>
      </c>
      <c r="O191" s="45">
        <f t="shared" si="25"/>
        <v>120</v>
      </c>
      <c r="P191" s="45">
        <f t="shared" si="25"/>
        <v>144</v>
      </c>
      <c r="Q191" s="45">
        <f t="shared" si="25"/>
        <v>168</v>
      </c>
      <c r="R191" s="45">
        <f t="shared" si="25"/>
        <v>192</v>
      </c>
      <c r="S191" s="45">
        <f t="shared" si="25"/>
        <v>216</v>
      </c>
      <c r="T191" s="45">
        <f t="shared" si="25"/>
        <v>240</v>
      </c>
      <c r="U191" s="45">
        <f t="shared" si="25"/>
        <v>264</v>
      </c>
      <c r="V191" s="45">
        <f t="shared" si="25"/>
        <v>288</v>
      </c>
      <c r="W191" s="45">
        <f t="shared" si="25"/>
        <v>312</v>
      </c>
      <c r="X191" s="45">
        <f t="shared" si="25"/>
        <v>336</v>
      </c>
      <c r="Y191" s="45">
        <f t="shared" si="25"/>
        <v>360</v>
      </c>
      <c r="Z191" s="45">
        <f t="shared" si="25"/>
        <v>385</v>
      </c>
      <c r="AA191" s="45">
        <f t="shared" si="24"/>
        <v>409</v>
      </c>
      <c r="AB191" s="45">
        <f t="shared" si="24"/>
        <v>433</v>
      </c>
      <c r="AC191" s="45">
        <f t="shared" si="24"/>
        <v>457</v>
      </c>
      <c r="AD191" s="45">
        <f t="shared" si="24"/>
        <v>481</v>
      </c>
      <c r="AE191" s="45">
        <f t="shared" si="24"/>
        <v>505</v>
      </c>
      <c r="AF191" s="45">
        <f t="shared" si="24"/>
        <v>529</v>
      </c>
      <c r="AG191" s="45">
        <f t="shared" si="24"/>
        <v>553</v>
      </c>
      <c r="AH191" s="45">
        <f t="shared" si="24"/>
        <v>577</v>
      </c>
      <c r="AI191" s="45">
        <f t="shared" si="24"/>
        <v>601</v>
      </c>
      <c r="AJ191" s="45">
        <f t="shared" si="24"/>
        <v>625</v>
      </c>
      <c r="AK191" s="45">
        <f t="shared" si="24"/>
        <v>649</v>
      </c>
      <c r="AL191" s="45">
        <f t="shared" si="24"/>
        <v>673</v>
      </c>
      <c r="AM191" s="45">
        <f t="shared" si="24"/>
        <v>697</v>
      </c>
      <c r="AN191" s="45">
        <f t="shared" si="24"/>
        <v>721</v>
      </c>
    </row>
    <row r="192" spans="1:40" x14ac:dyDescent="0.25">
      <c r="A192" s="68" t="s">
        <v>106</v>
      </c>
      <c r="B192" s="180">
        <v>20540</v>
      </c>
      <c r="C192" s="68">
        <v>6</v>
      </c>
      <c r="D192" s="1">
        <v>2004</v>
      </c>
      <c r="E192" s="1">
        <v>225</v>
      </c>
      <c r="F192" s="1">
        <v>7</v>
      </c>
      <c r="G192" s="1">
        <v>2236</v>
      </c>
      <c r="H192" s="177">
        <v>2229</v>
      </c>
      <c r="I192" s="176">
        <v>372.66669999999999</v>
      </c>
      <c r="J192" s="178">
        <v>371.5</v>
      </c>
      <c r="K192" s="45">
        <f t="shared" si="25"/>
        <v>23</v>
      </c>
      <c r="L192" s="45">
        <f t="shared" si="25"/>
        <v>46</v>
      </c>
      <c r="M192" s="45">
        <f t="shared" si="25"/>
        <v>70</v>
      </c>
      <c r="N192" s="45">
        <f t="shared" si="25"/>
        <v>93</v>
      </c>
      <c r="O192" s="45">
        <f t="shared" si="25"/>
        <v>116</v>
      </c>
      <c r="P192" s="45">
        <f t="shared" si="25"/>
        <v>139</v>
      </c>
      <c r="Q192" s="45">
        <f t="shared" si="25"/>
        <v>163</v>
      </c>
      <c r="R192" s="45">
        <f t="shared" si="25"/>
        <v>186</v>
      </c>
      <c r="S192" s="45">
        <f t="shared" si="25"/>
        <v>209</v>
      </c>
      <c r="T192" s="45">
        <f t="shared" si="25"/>
        <v>232</v>
      </c>
      <c r="U192" s="45">
        <f t="shared" si="25"/>
        <v>255</v>
      </c>
      <c r="V192" s="45">
        <f t="shared" si="25"/>
        <v>279</v>
      </c>
      <c r="W192" s="45">
        <f t="shared" si="25"/>
        <v>302</v>
      </c>
      <c r="X192" s="45">
        <f t="shared" si="25"/>
        <v>325</v>
      </c>
      <c r="Y192" s="45">
        <f t="shared" si="25"/>
        <v>348</v>
      </c>
      <c r="Z192" s="45">
        <f t="shared" si="25"/>
        <v>372</v>
      </c>
      <c r="AA192" s="45">
        <f t="shared" si="24"/>
        <v>395</v>
      </c>
      <c r="AB192" s="45">
        <f t="shared" si="24"/>
        <v>418</v>
      </c>
      <c r="AC192" s="45">
        <f t="shared" si="24"/>
        <v>441</v>
      </c>
      <c r="AD192" s="45">
        <f t="shared" si="24"/>
        <v>464</v>
      </c>
      <c r="AE192" s="45">
        <f t="shared" si="24"/>
        <v>488</v>
      </c>
      <c r="AF192" s="45">
        <f t="shared" si="24"/>
        <v>511</v>
      </c>
      <c r="AG192" s="45">
        <f t="shared" si="24"/>
        <v>534</v>
      </c>
      <c r="AH192" s="45">
        <f t="shared" si="24"/>
        <v>557</v>
      </c>
      <c r="AI192" s="45">
        <f t="shared" si="24"/>
        <v>580</v>
      </c>
      <c r="AJ192" s="45">
        <f t="shared" si="24"/>
        <v>604</v>
      </c>
      <c r="AK192" s="45">
        <f t="shared" si="24"/>
        <v>627</v>
      </c>
      <c r="AL192" s="45">
        <f t="shared" si="24"/>
        <v>650</v>
      </c>
      <c r="AM192" s="45">
        <f t="shared" si="24"/>
        <v>673</v>
      </c>
      <c r="AN192" s="45">
        <f t="shared" si="24"/>
        <v>697</v>
      </c>
    </row>
    <row r="193" spans="1:40" x14ac:dyDescent="0.25">
      <c r="A193" s="68" t="s">
        <v>106</v>
      </c>
      <c r="B193" s="180">
        <v>20730</v>
      </c>
      <c r="C193" s="68">
        <v>0</v>
      </c>
      <c r="D193" s="1">
        <v>0</v>
      </c>
      <c r="E193" s="1">
        <v>0</v>
      </c>
      <c r="F193" s="1">
        <v>0</v>
      </c>
      <c r="G193" s="1">
        <v>0</v>
      </c>
      <c r="H193" s="177">
        <v>0</v>
      </c>
      <c r="I193" s="176">
        <v>0</v>
      </c>
      <c r="J193" s="178" t="e">
        <v>#DIV/0!</v>
      </c>
      <c r="K193" s="45">
        <f t="shared" si="25"/>
        <v>0</v>
      </c>
      <c r="L193" s="45">
        <f t="shared" si="25"/>
        <v>0</v>
      </c>
      <c r="M193" s="45">
        <f t="shared" si="25"/>
        <v>0</v>
      </c>
      <c r="N193" s="45">
        <f t="shared" si="25"/>
        <v>0</v>
      </c>
      <c r="O193" s="45">
        <f t="shared" si="25"/>
        <v>0</v>
      </c>
      <c r="P193" s="45">
        <f t="shared" si="25"/>
        <v>0</v>
      </c>
      <c r="Q193" s="45">
        <f t="shared" si="25"/>
        <v>0</v>
      </c>
      <c r="R193" s="45">
        <f t="shared" si="25"/>
        <v>0</v>
      </c>
      <c r="S193" s="45">
        <f t="shared" si="25"/>
        <v>0</v>
      </c>
      <c r="T193" s="45">
        <f t="shared" si="25"/>
        <v>0</v>
      </c>
      <c r="U193" s="45">
        <f t="shared" si="25"/>
        <v>0</v>
      </c>
      <c r="V193" s="45">
        <f t="shared" si="25"/>
        <v>0</v>
      </c>
      <c r="W193" s="45">
        <f t="shared" si="25"/>
        <v>0</v>
      </c>
      <c r="X193" s="45">
        <f t="shared" si="25"/>
        <v>0</v>
      </c>
      <c r="Y193" s="45">
        <f t="shared" si="25"/>
        <v>0</v>
      </c>
      <c r="Z193" s="45">
        <f t="shared" si="25"/>
        <v>0</v>
      </c>
      <c r="AA193" s="45">
        <f t="shared" si="24"/>
        <v>0</v>
      </c>
      <c r="AB193" s="45">
        <f t="shared" si="24"/>
        <v>0</v>
      </c>
      <c r="AC193" s="45">
        <f t="shared" si="24"/>
        <v>0</v>
      </c>
      <c r="AD193" s="45">
        <f t="shared" si="24"/>
        <v>0</v>
      </c>
      <c r="AE193" s="45">
        <f t="shared" si="24"/>
        <v>0</v>
      </c>
      <c r="AF193" s="45">
        <f t="shared" si="24"/>
        <v>0</v>
      </c>
      <c r="AG193" s="45">
        <f t="shared" si="24"/>
        <v>0</v>
      </c>
      <c r="AH193" s="45">
        <f t="shared" si="24"/>
        <v>0</v>
      </c>
      <c r="AI193" s="45">
        <f t="shared" si="24"/>
        <v>0</v>
      </c>
      <c r="AJ193" s="45">
        <f t="shared" si="24"/>
        <v>0</v>
      </c>
      <c r="AK193" s="45">
        <f t="shared" si="24"/>
        <v>0</v>
      </c>
      <c r="AL193" s="45">
        <f t="shared" si="24"/>
        <v>0</v>
      </c>
      <c r="AM193" s="45">
        <f t="shared" si="24"/>
        <v>0</v>
      </c>
      <c r="AN193" s="45">
        <f t="shared" si="24"/>
        <v>0</v>
      </c>
    </row>
    <row r="194" spans="1:40" x14ac:dyDescent="0.25">
      <c r="A194" s="68" t="s">
        <v>106</v>
      </c>
      <c r="B194" s="180">
        <v>30135</v>
      </c>
      <c r="C194" s="68">
        <v>8</v>
      </c>
      <c r="D194" s="1">
        <v>2208</v>
      </c>
      <c r="E194" s="1">
        <v>533</v>
      </c>
      <c r="F194" s="1">
        <v>55</v>
      </c>
      <c r="G194" s="1">
        <v>2796</v>
      </c>
      <c r="H194" s="177">
        <v>2741</v>
      </c>
      <c r="I194" s="176">
        <v>349.5</v>
      </c>
      <c r="J194" s="178">
        <v>342.6</v>
      </c>
      <c r="K194" s="45">
        <f t="shared" si="25"/>
        <v>21</v>
      </c>
      <c r="L194" s="45">
        <f t="shared" si="25"/>
        <v>43</v>
      </c>
      <c r="M194" s="45">
        <f t="shared" si="25"/>
        <v>64</v>
      </c>
      <c r="N194" s="45">
        <f t="shared" si="25"/>
        <v>86</v>
      </c>
      <c r="O194" s="45">
        <f t="shared" si="25"/>
        <v>107</v>
      </c>
      <c r="P194" s="45">
        <f t="shared" si="25"/>
        <v>128</v>
      </c>
      <c r="Q194" s="45">
        <f t="shared" si="25"/>
        <v>150</v>
      </c>
      <c r="R194" s="45">
        <f t="shared" si="25"/>
        <v>171</v>
      </c>
      <c r="S194" s="45">
        <f t="shared" si="25"/>
        <v>193</v>
      </c>
      <c r="T194" s="45">
        <f t="shared" si="25"/>
        <v>214</v>
      </c>
      <c r="U194" s="45">
        <f t="shared" si="25"/>
        <v>236</v>
      </c>
      <c r="V194" s="45">
        <f t="shared" si="25"/>
        <v>257</v>
      </c>
      <c r="W194" s="45">
        <f t="shared" si="25"/>
        <v>278</v>
      </c>
      <c r="X194" s="45">
        <f t="shared" si="25"/>
        <v>300</v>
      </c>
      <c r="Y194" s="45">
        <f t="shared" si="25"/>
        <v>321</v>
      </c>
      <c r="Z194" s="45">
        <f t="shared" si="25"/>
        <v>343</v>
      </c>
      <c r="AA194" s="45">
        <f t="shared" si="24"/>
        <v>364</v>
      </c>
      <c r="AB194" s="45">
        <f t="shared" si="24"/>
        <v>385</v>
      </c>
      <c r="AC194" s="45">
        <f t="shared" si="24"/>
        <v>407</v>
      </c>
      <c r="AD194" s="45">
        <f t="shared" si="24"/>
        <v>428</v>
      </c>
      <c r="AE194" s="45">
        <f t="shared" si="24"/>
        <v>450</v>
      </c>
      <c r="AF194" s="45">
        <f t="shared" si="24"/>
        <v>471</v>
      </c>
      <c r="AG194" s="45">
        <f t="shared" si="24"/>
        <v>492</v>
      </c>
      <c r="AH194" s="45">
        <f t="shared" si="24"/>
        <v>514</v>
      </c>
      <c r="AI194" s="45">
        <f t="shared" si="24"/>
        <v>535</v>
      </c>
      <c r="AJ194" s="45">
        <f t="shared" si="24"/>
        <v>557</v>
      </c>
      <c r="AK194" s="45">
        <f t="shared" si="24"/>
        <v>578</v>
      </c>
      <c r="AL194" s="45">
        <f t="shared" si="24"/>
        <v>600</v>
      </c>
      <c r="AM194" s="45">
        <f t="shared" si="24"/>
        <v>621</v>
      </c>
      <c r="AN194" s="45">
        <f t="shared" si="24"/>
        <v>642</v>
      </c>
    </row>
    <row r="195" spans="1:40" x14ac:dyDescent="0.25">
      <c r="A195" s="68" t="s">
        <v>106</v>
      </c>
      <c r="B195" s="180">
        <v>90326</v>
      </c>
      <c r="C195" s="68">
        <v>0</v>
      </c>
      <c r="D195" s="1">
        <v>0</v>
      </c>
      <c r="E195" s="1">
        <v>0</v>
      </c>
      <c r="F195" s="1">
        <v>0</v>
      </c>
      <c r="G195" s="1">
        <v>0</v>
      </c>
      <c r="H195" s="177">
        <v>0</v>
      </c>
      <c r="I195" s="176">
        <v>0</v>
      </c>
      <c r="J195" s="178" t="e">
        <v>#DIV/0!</v>
      </c>
      <c r="K195" s="45">
        <f t="shared" si="25"/>
        <v>0</v>
      </c>
      <c r="L195" s="45">
        <f t="shared" si="25"/>
        <v>0</v>
      </c>
      <c r="M195" s="45">
        <f t="shared" si="25"/>
        <v>0</v>
      </c>
      <c r="N195" s="45">
        <f t="shared" si="25"/>
        <v>0</v>
      </c>
      <c r="O195" s="45">
        <f t="shared" si="25"/>
        <v>0</v>
      </c>
      <c r="P195" s="45">
        <f t="shared" si="25"/>
        <v>0</v>
      </c>
      <c r="Q195" s="45">
        <f t="shared" si="25"/>
        <v>0</v>
      </c>
      <c r="R195" s="45">
        <f t="shared" si="25"/>
        <v>0</v>
      </c>
      <c r="S195" s="45">
        <f t="shared" si="25"/>
        <v>0</v>
      </c>
      <c r="T195" s="45">
        <f t="shared" si="25"/>
        <v>0</v>
      </c>
      <c r="U195" s="45">
        <f t="shared" si="25"/>
        <v>0</v>
      </c>
      <c r="V195" s="45">
        <f t="shared" si="25"/>
        <v>0</v>
      </c>
      <c r="W195" s="45">
        <f t="shared" si="25"/>
        <v>0</v>
      </c>
      <c r="X195" s="45">
        <f t="shared" si="25"/>
        <v>0</v>
      </c>
      <c r="Y195" s="45">
        <f t="shared" si="25"/>
        <v>0</v>
      </c>
      <c r="Z195" s="45">
        <f t="shared" si="25"/>
        <v>0</v>
      </c>
      <c r="AA195" s="45">
        <f t="shared" si="24"/>
        <v>0</v>
      </c>
      <c r="AB195" s="45">
        <f t="shared" si="24"/>
        <v>0</v>
      </c>
      <c r="AC195" s="45">
        <f t="shared" si="24"/>
        <v>0</v>
      </c>
      <c r="AD195" s="45">
        <f t="shared" si="24"/>
        <v>0</v>
      </c>
      <c r="AE195" s="45">
        <f t="shared" si="24"/>
        <v>0</v>
      </c>
      <c r="AF195" s="45">
        <f t="shared" si="24"/>
        <v>0</v>
      </c>
      <c r="AG195" s="45">
        <f t="shared" si="24"/>
        <v>0</v>
      </c>
      <c r="AH195" s="45">
        <f t="shared" si="24"/>
        <v>0</v>
      </c>
      <c r="AI195" s="45">
        <f t="shared" si="24"/>
        <v>0</v>
      </c>
      <c r="AJ195" s="45">
        <f t="shared" si="24"/>
        <v>0</v>
      </c>
      <c r="AK195" s="45">
        <f t="shared" si="24"/>
        <v>0</v>
      </c>
      <c r="AL195" s="45">
        <f t="shared" si="24"/>
        <v>0</v>
      </c>
      <c r="AM195" s="45">
        <f t="shared" si="24"/>
        <v>0</v>
      </c>
      <c r="AN195" s="45">
        <f t="shared" si="24"/>
        <v>0</v>
      </c>
    </row>
    <row r="196" spans="1:40" x14ac:dyDescent="0.25">
      <c r="A196" s="68" t="s">
        <v>105</v>
      </c>
      <c r="B196" s="180">
        <v>20176</v>
      </c>
      <c r="C196" s="68">
        <v>7</v>
      </c>
      <c r="D196" s="1">
        <v>228</v>
      </c>
      <c r="E196" s="1">
        <v>634</v>
      </c>
      <c r="F196" s="1">
        <v>12</v>
      </c>
      <c r="G196" s="1">
        <v>874</v>
      </c>
      <c r="H196" s="177">
        <v>862</v>
      </c>
      <c r="I196" s="176">
        <v>124.8571</v>
      </c>
      <c r="J196" s="178">
        <v>123.1</v>
      </c>
      <c r="K196" s="45">
        <f t="shared" si="25"/>
        <v>8</v>
      </c>
      <c r="L196" s="45">
        <f t="shared" si="25"/>
        <v>15</v>
      </c>
      <c r="M196" s="45">
        <f t="shared" si="25"/>
        <v>23</v>
      </c>
      <c r="N196" s="45">
        <f t="shared" si="25"/>
        <v>31</v>
      </c>
      <c r="O196" s="45">
        <f t="shared" si="25"/>
        <v>38</v>
      </c>
      <c r="P196" s="45">
        <f t="shared" si="25"/>
        <v>46</v>
      </c>
      <c r="Q196" s="45">
        <f t="shared" si="25"/>
        <v>54</v>
      </c>
      <c r="R196" s="45">
        <f t="shared" si="25"/>
        <v>62</v>
      </c>
      <c r="S196" s="45">
        <f t="shared" si="25"/>
        <v>69</v>
      </c>
      <c r="T196" s="45">
        <f t="shared" si="25"/>
        <v>77</v>
      </c>
      <c r="U196" s="45">
        <f t="shared" si="25"/>
        <v>85</v>
      </c>
      <c r="V196" s="45">
        <f t="shared" si="25"/>
        <v>92</v>
      </c>
      <c r="W196" s="45">
        <f t="shared" si="25"/>
        <v>100</v>
      </c>
      <c r="X196" s="45">
        <f t="shared" si="25"/>
        <v>108</v>
      </c>
      <c r="Y196" s="45">
        <f t="shared" si="25"/>
        <v>115</v>
      </c>
      <c r="Z196" s="45">
        <f t="shared" si="25"/>
        <v>123</v>
      </c>
      <c r="AA196" s="45">
        <f t="shared" si="24"/>
        <v>131</v>
      </c>
      <c r="AB196" s="45">
        <f t="shared" si="24"/>
        <v>138</v>
      </c>
      <c r="AC196" s="45">
        <f t="shared" si="24"/>
        <v>146</v>
      </c>
      <c r="AD196" s="45">
        <f t="shared" si="24"/>
        <v>154</v>
      </c>
      <c r="AE196" s="45">
        <f t="shared" si="24"/>
        <v>162</v>
      </c>
      <c r="AF196" s="45">
        <f t="shared" si="24"/>
        <v>169</v>
      </c>
      <c r="AG196" s="45">
        <f t="shared" si="24"/>
        <v>177</v>
      </c>
      <c r="AH196" s="45">
        <f t="shared" si="24"/>
        <v>185</v>
      </c>
      <c r="AI196" s="45">
        <f t="shared" si="24"/>
        <v>192</v>
      </c>
      <c r="AJ196" s="45">
        <f t="shared" si="24"/>
        <v>200</v>
      </c>
      <c r="AK196" s="45">
        <f t="shared" si="24"/>
        <v>208</v>
      </c>
      <c r="AL196" s="45">
        <f t="shared" si="24"/>
        <v>215</v>
      </c>
      <c r="AM196" s="45">
        <f t="shared" si="24"/>
        <v>223</v>
      </c>
      <c r="AN196" s="45">
        <f t="shared" si="24"/>
        <v>231</v>
      </c>
    </row>
    <row r="197" spans="1:40" x14ac:dyDescent="0.25">
      <c r="A197" s="68" t="s">
        <v>105</v>
      </c>
      <c r="B197" s="180">
        <v>20228</v>
      </c>
      <c r="C197" s="68">
        <v>5</v>
      </c>
      <c r="D197" s="1">
        <v>1716</v>
      </c>
      <c r="E197" s="1">
        <v>241</v>
      </c>
      <c r="F197" s="1">
        <v>8</v>
      </c>
      <c r="G197" s="1">
        <v>1965</v>
      </c>
      <c r="H197" s="177">
        <v>1957</v>
      </c>
      <c r="I197" s="176">
        <v>393</v>
      </c>
      <c r="J197" s="178">
        <v>391.4</v>
      </c>
      <c r="K197" s="45">
        <f t="shared" si="25"/>
        <v>24</v>
      </c>
      <c r="L197" s="45">
        <f t="shared" si="25"/>
        <v>49</v>
      </c>
      <c r="M197" s="45">
        <f t="shared" si="25"/>
        <v>73</v>
      </c>
      <c r="N197" s="45">
        <f t="shared" si="25"/>
        <v>98</v>
      </c>
      <c r="O197" s="45">
        <f t="shared" si="25"/>
        <v>122</v>
      </c>
      <c r="P197" s="45">
        <f t="shared" si="25"/>
        <v>147</v>
      </c>
      <c r="Q197" s="45">
        <f t="shared" si="25"/>
        <v>171</v>
      </c>
      <c r="R197" s="45">
        <f t="shared" si="25"/>
        <v>196</v>
      </c>
      <c r="S197" s="45">
        <f t="shared" si="25"/>
        <v>220</v>
      </c>
      <c r="T197" s="45">
        <f t="shared" si="25"/>
        <v>245</v>
      </c>
      <c r="U197" s="45">
        <f t="shared" si="25"/>
        <v>269</v>
      </c>
      <c r="V197" s="45">
        <f t="shared" si="25"/>
        <v>294</v>
      </c>
      <c r="W197" s="45">
        <f t="shared" si="25"/>
        <v>318</v>
      </c>
      <c r="X197" s="45">
        <f t="shared" si="25"/>
        <v>342</v>
      </c>
      <c r="Y197" s="45">
        <f t="shared" si="25"/>
        <v>367</v>
      </c>
      <c r="Z197" s="45">
        <f t="shared" si="25"/>
        <v>391</v>
      </c>
      <c r="AA197" s="45">
        <f t="shared" si="24"/>
        <v>416</v>
      </c>
      <c r="AB197" s="45">
        <f t="shared" si="24"/>
        <v>440</v>
      </c>
      <c r="AC197" s="45">
        <f t="shared" si="24"/>
        <v>465</v>
      </c>
      <c r="AD197" s="45">
        <f t="shared" si="24"/>
        <v>489</v>
      </c>
      <c r="AE197" s="45">
        <f t="shared" si="24"/>
        <v>514</v>
      </c>
      <c r="AF197" s="45">
        <f t="shared" si="24"/>
        <v>538</v>
      </c>
      <c r="AG197" s="45">
        <f t="shared" si="24"/>
        <v>563</v>
      </c>
      <c r="AH197" s="45">
        <f t="shared" si="24"/>
        <v>587</v>
      </c>
      <c r="AI197" s="45">
        <f t="shared" si="24"/>
        <v>612</v>
      </c>
      <c r="AJ197" s="45">
        <f t="shared" si="24"/>
        <v>636</v>
      </c>
      <c r="AK197" s="45">
        <f t="shared" si="24"/>
        <v>660</v>
      </c>
      <c r="AL197" s="45">
        <f t="shared" si="24"/>
        <v>685</v>
      </c>
      <c r="AM197" s="45">
        <f t="shared" si="24"/>
        <v>709</v>
      </c>
      <c r="AN197" s="45">
        <f t="shared" si="24"/>
        <v>734</v>
      </c>
    </row>
    <row r="198" spans="1:40" x14ac:dyDescent="0.25">
      <c r="A198" s="68" t="s">
        <v>105</v>
      </c>
      <c r="B198" s="180">
        <v>20231</v>
      </c>
      <c r="C198" s="68">
        <v>11</v>
      </c>
      <c r="D198" s="1">
        <v>2748</v>
      </c>
      <c r="E198" s="1">
        <v>1314</v>
      </c>
      <c r="F198" s="1">
        <v>42</v>
      </c>
      <c r="G198" s="1">
        <v>4104</v>
      </c>
      <c r="H198" s="177">
        <v>4062</v>
      </c>
      <c r="I198" s="176">
        <v>373.09089999999998</v>
      </c>
      <c r="J198" s="178">
        <v>369.3</v>
      </c>
      <c r="K198" s="45">
        <f t="shared" si="25"/>
        <v>23</v>
      </c>
      <c r="L198" s="45">
        <f t="shared" si="25"/>
        <v>46</v>
      </c>
      <c r="M198" s="45">
        <f t="shared" si="25"/>
        <v>69</v>
      </c>
      <c r="N198" s="45">
        <f t="shared" si="25"/>
        <v>92</v>
      </c>
      <c r="O198" s="45">
        <f t="shared" si="25"/>
        <v>115</v>
      </c>
      <c r="P198" s="45">
        <f t="shared" si="25"/>
        <v>138</v>
      </c>
      <c r="Q198" s="45">
        <f t="shared" si="25"/>
        <v>162</v>
      </c>
      <c r="R198" s="45">
        <f t="shared" si="25"/>
        <v>185</v>
      </c>
      <c r="S198" s="45">
        <f t="shared" si="25"/>
        <v>208</v>
      </c>
      <c r="T198" s="45">
        <f t="shared" si="25"/>
        <v>231</v>
      </c>
      <c r="U198" s="45">
        <f t="shared" si="25"/>
        <v>254</v>
      </c>
      <c r="V198" s="45">
        <f t="shared" si="25"/>
        <v>277</v>
      </c>
      <c r="W198" s="45">
        <f t="shared" si="25"/>
        <v>300</v>
      </c>
      <c r="X198" s="45">
        <f t="shared" si="25"/>
        <v>323</v>
      </c>
      <c r="Y198" s="45">
        <f t="shared" si="25"/>
        <v>346</v>
      </c>
      <c r="Z198" s="45">
        <f t="shared" ref="Z198:AN213" si="26">IF($G198&gt;0,ROUND($J198*Z$3/12*0.75,0),0)</f>
        <v>369</v>
      </c>
      <c r="AA198" s="45">
        <f t="shared" si="26"/>
        <v>392</v>
      </c>
      <c r="AB198" s="45">
        <f t="shared" si="26"/>
        <v>415</v>
      </c>
      <c r="AC198" s="45">
        <f t="shared" si="26"/>
        <v>439</v>
      </c>
      <c r="AD198" s="45">
        <f t="shared" si="26"/>
        <v>462</v>
      </c>
      <c r="AE198" s="45">
        <f t="shared" si="26"/>
        <v>485</v>
      </c>
      <c r="AF198" s="45">
        <f t="shared" si="26"/>
        <v>508</v>
      </c>
      <c r="AG198" s="45">
        <f t="shared" si="26"/>
        <v>531</v>
      </c>
      <c r="AH198" s="45">
        <f t="shared" si="26"/>
        <v>554</v>
      </c>
      <c r="AI198" s="45">
        <f t="shared" si="26"/>
        <v>577</v>
      </c>
      <c r="AJ198" s="45">
        <f t="shared" si="26"/>
        <v>600</v>
      </c>
      <c r="AK198" s="45">
        <f t="shared" si="26"/>
        <v>623</v>
      </c>
      <c r="AL198" s="45">
        <f t="shared" si="26"/>
        <v>646</v>
      </c>
      <c r="AM198" s="45">
        <f t="shared" si="26"/>
        <v>669</v>
      </c>
      <c r="AN198" s="45">
        <f t="shared" si="26"/>
        <v>692</v>
      </c>
    </row>
    <row r="199" spans="1:40" x14ac:dyDescent="0.25">
      <c r="A199" s="68" t="s">
        <v>105</v>
      </c>
      <c r="B199" s="180">
        <v>20256</v>
      </c>
      <c r="C199" s="68">
        <v>2</v>
      </c>
      <c r="D199" s="1">
        <v>864</v>
      </c>
      <c r="E199" s="1">
        <v>14</v>
      </c>
      <c r="F199" s="1">
        <v>0</v>
      </c>
      <c r="G199" s="1">
        <v>878</v>
      </c>
      <c r="H199" s="177">
        <v>878</v>
      </c>
      <c r="I199" s="176">
        <v>439</v>
      </c>
      <c r="J199" s="178">
        <v>439</v>
      </c>
      <c r="K199" s="45">
        <f t="shared" ref="K199:Z214" si="27">IF($G199&gt;0,ROUND($J199*K$3/12*0.75,0),0)</f>
        <v>27</v>
      </c>
      <c r="L199" s="45">
        <f t="shared" si="27"/>
        <v>55</v>
      </c>
      <c r="M199" s="45">
        <f t="shared" si="27"/>
        <v>82</v>
      </c>
      <c r="N199" s="45">
        <f t="shared" si="27"/>
        <v>110</v>
      </c>
      <c r="O199" s="45">
        <f t="shared" si="27"/>
        <v>137</v>
      </c>
      <c r="P199" s="45">
        <f t="shared" si="27"/>
        <v>165</v>
      </c>
      <c r="Q199" s="45">
        <f t="shared" si="27"/>
        <v>192</v>
      </c>
      <c r="R199" s="45">
        <f t="shared" si="27"/>
        <v>220</v>
      </c>
      <c r="S199" s="45">
        <f t="shared" si="27"/>
        <v>247</v>
      </c>
      <c r="T199" s="45">
        <f t="shared" si="27"/>
        <v>274</v>
      </c>
      <c r="U199" s="45">
        <f t="shared" si="27"/>
        <v>302</v>
      </c>
      <c r="V199" s="45">
        <f t="shared" si="27"/>
        <v>329</v>
      </c>
      <c r="W199" s="45">
        <f t="shared" si="27"/>
        <v>357</v>
      </c>
      <c r="X199" s="45">
        <f t="shared" si="27"/>
        <v>384</v>
      </c>
      <c r="Y199" s="45">
        <f t="shared" si="27"/>
        <v>412</v>
      </c>
      <c r="Z199" s="45">
        <f t="shared" si="27"/>
        <v>439</v>
      </c>
      <c r="AA199" s="45">
        <f t="shared" si="26"/>
        <v>466</v>
      </c>
      <c r="AB199" s="45">
        <f t="shared" si="26"/>
        <v>494</v>
      </c>
      <c r="AC199" s="45">
        <f t="shared" si="26"/>
        <v>521</v>
      </c>
      <c r="AD199" s="45">
        <f t="shared" si="26"/>
        <v>549</v>
      </c>
      <c r="AE199" s="45">
        <f t="shared" si="26"/>
        <v>576</v>
      </c>
      <c r="AF199" s="45">
        <f t="shared" si="26"/>
        <v>604</v>
      </c>
      <c r="AG199" s="45">
        <f t="shared" si="26"/>
        <v>631</v>
      </c>
      <c r="AH199" s="45">
        <f t="shared" si="26"/>
        <v>659</v>
      </c>
      <c r="AI199" s="45">
        <f t="shared" si="26"/>
        <v>686</v>
      </c>
      <c r="AJ199" s="45">
        <f t="shared" si="26"/>
        <v>713</v>
      </c>
      <c r="AK199" s="45">
        <f t="shared" si="26"/>
        <v>741</v>
      </c>
      <c r="AL199" s="45">
        <f t="shared" si="26"/>
        <v>768</v>
      </c>
      <c r="AM199" s="45">
        <f t="shared" si="26"/>
        <v>796</v>
      </c>
      <c r="AN199" s="45">
        <f t="shared" si="26"/>
        <v>823</v>
      </c>
    </row>
    <row r="200" spans="1:40" x14ac:dyDescent="0.25">
      <c r="A200" s="68" t="s">
        <v>105</v>
      </c>
      <c r="B200" s="180">
        <v>20266</v>
      </c>
      <c r="C200" s="68">
        <v>13</v>
      </c>
      <c r="D200" s="1">
        <v>7380</v>
      </c>
      <c r="E200" s="1">
        <v>717</v>
      </c>
      <c r="F200" s="1">
        <v>73</v>
      </c>
      <c r="G200" s="1">
        <v>8170</v>
      </c>
      <c r="H200" s="177">
        <v>8097</v>
      </c>
      <c r="I200" s="176">
        <v>628.4615</v>
      </c>
      <c r="J200" s="178">
        <v>622.79999999999995</v>
      </c>
      <c r="K200" s="45">
        <f t="shared" si="27"/>
        <v>39</v>
      </c>
      <c r="L200" s="45">
        <f t="shared" si="27"/>
        <v>78</v>
      </c>
      <c r="M200" s="45">
        <f t="shared" si="27"/>
        <v>117</v>
      </c>
      <c r="N200" s="45">
        <f t="shared" si="27"/>
        <v>156</v>
      </c>
      <c r="O200" s="45">
        <f t="shared" si="27"/>
        <v>195</v>
      </c>
      <c r="P200" s="45">
        <f t="shared" si="27"/>
        <v>234</v>
      </c>
      <c r="Q200" s="45">
        <f t="shared" si="27"/>
        <v>272</v>
      </c>
      <c r="R200" s="45">
        <f t="shared" si="27"/>
        <v>311</v>
      </c>
      <c r="S200" s="45">
        <f t="shared" si="27"/>
        <v>350</v>
      </c>
      <c r="T200" s="45">
        <f t="shared" si="27"/>
        <v>389</v>
      </c>
      <c r="U200" s="45">
        <f t="shared" si="27"/>
        <v>428</v>
      </c>
      <c r="V200" s="45">
        <f t="shared" si="27"/>
        <v>467</v>
      </c>
      <c r="W200" s="45">
        <f t="shared" si="27"/>
        <v>506</v>
      </c>
      <c r="X200" s="45">
        <f t="shared" si="27"/>
        <v>545</v>
      </c>
      <c r="Y200" s="45">
        <f t="shared" si="27"/>
        <v>584</v>
      </c>
      <c r="Z200" s="45">
        <f t="shared" si="27"/>
        <v>623</v>
      </c>
      <c r="AA200" s="45">
        <f t="shared" si="26"/>
        <v>662</v>
      </c>
      <c r="AB200" s="45">
        <f t="shared" si="26"/>
        <v>701</v>
      </c>
      <c r="AC200" s="45">
        <f t="shared" si="26"/>
        <v>740</v>
      </c>
      <c r="AD200" s="45">
        <f t="shared" si="26"/>
        <v>779</v>
      </c>
      <c r="AE200" s="45">
        <f t="shared" si="26"/>
        <v>817</v>
      </c>
      <c r="AF200" s="45">
        <f t="shared" si="26"/>
        <v>856</v>
      </c>
      <c r="AG200" s="45">
        <f t="shared" si="26"/>
        <v>895</v>
      </c>
      <c r="AH200" s="45">
        <f t="shared" si="26"/>
        <v>934</v>
      </c>
      <c r="AI200" s="45">
        <f t="shared" si="26"/>
        <v>973</v>
      </c>
      <c r="AJ200" s="45">
        <f t="shared" si="26"/>
        <v>1012</v>
      </c>
      <c r="AK200" s="45">
        <f t="shared" si="26"/>
        <v>1051</v>
      </c>
      <c r="AL200" s="45">
        <f t="shared" si="26"/>
        <v>1090</v>
      </c>
      <c r="AM200" s="45">
        <f t="shared" si="26"/>
        <v>1129</v>
      </c>
      <c r="AN200" s="45">
        <f t="shared" si="26"/>
        <v>1168</v>
      </c>
    </row>
    <row r="201" spans="1:40" x14ac:dyDescent="0.25">
      <c r="A201" s="68" t="s">
        <v>105</v>
      </c>
      <c r="B201" s="180">
        <v>20303</v>
      </c>
      <c r="C201" s="68">
        <v>8</v>
      </c>
      <c r="D201" s="1">
        <v>3000</v>
      </c>
      <c r="E201" s="1">
        <v>1434</v>
      </c>
      <c r="F201" s="1">
        <v>40</v>
      </c>
      <c r="G201" s="1">
        <v>4474</v>
      </c>
      <c r="H201" s="177">
        <v>4434</v>
      </c>
      <c r="I201" s="176">
        <v>559.25</v>
      </c>
      <c r="J201" s="178">
        <v>554.29999999999995</v>
      </c>
      <c r="K201" s="45">
        <f t="shared" si="27"/>
        <v>35</v>
      </c>
      <c r="L201" s="45">
        <f t="shared" si="27"/>
        <v>69</v>
      </c>
      <c r="M201" s="45">
        <f t="shared" si="27"/>
        <v>104</v>
      </c>
      <c r="N201" s="45">
        <f t="shared" si="27"/>
        <v>139</v>
      </c>
      <c r="O201" s="45">
        <f t="shared" si="27"/>
        <v>173</v>
      </c>
      <c r="P201" s="45">
        <f t="shared" si="27"/>
        <v>208</v>
      </c>
      <c r="Q201" s="45">
        <f t="shared" si="27"/>
        <v>243</v>
      </c>
      <c r="R201" s="45">
        <f t="shared" si="27"/>
        <v>277</v>
      </c>
      <c r="S201" s="45">
        <f t="shared" si="27"/>
        <v>312</v>
      </c>
      <c r="T201" s="45">
        <f t="shared" si="27"/>
        <v>346</v>
      </c>
      <c r="U201" s="45">
        <f t="shared" si="27"/>
        <v>381</v>
      </c>
      <c r="V201" s="45">
        <f t="shared" si="27"/>
        <v>416</v>
      </c>
      <c r="W201" s="45">
        <f t="shared" si="27"/>
        <v>450</v>
      </c>
      <c r="X201" s="45">
        <f t="shared" si="27"/>
        <v>485</v>
      </c>
      <c r="Y201" s="45">
        <f t="shared" si="27"/>
        <v>520</v>
      </c>
      <c r="Z201" s="45">
        <f t="shared" si="27"/>
        <v>554</v>
      </c>
      <c r="AA201" s="45">
        <f t="shared" si="26"/>
        <v>589</v>
      </c>
      <c r="AB201" s="45">
        <f t="shared" si="26"/>
        <v>624</v>
      </c>
      <c r="AC201" s="45">
        <f t="shared" si="26"/>
        <v>658</v>
      </c>
      <c r="AD201" s="45">
        <f t="shared" si="26"/>
        <v>693</v>
      </c>
      <c r="AE201" s="45">
        <f t="shared" si="26"/>
        <v>728</v>
      </c>
      <c r="AF201" s="45">
        <f t="shared" si="26"/>
        <v>762</v>
      </c>
      <c r="AG201" s="45">
        <f t="shared" si="26"/>
        <v>797</v>
      </c>
      <c r="AH201" s="45">
        <f t="shared" si="26"/>
        <v>831</v>
      </c>
      <c r="AI201" s="45">
        <f t="shared" si="26"/>
        <v>866</v>
      </c>
      <c r="AJ201" s="45">
        <f t="shared" si="26"/>
        <v>901</v>
      </c>
      <c r="AK201" s="45">
        <f t="shared" si="26"/>
        <v>935</v>
      </c>
      <c r="AL201" s="45">
        <f t="shared" si="26"/>
        <v>970</v>
      </c>
      <c r="AM201" s="45">
        <f t="shared" si="26"/>
        <v>1005</v>
      </c>
      <c r="AN201" s="45">
        <f t="shared" si="26"/>
        <v>1039</v>
      </c>
    </row>
    <row r="202" spans="1:40" x14ac:dyDescent="0.25">
      <c r="A202" s="68" t="s">
        <v>105</v>
      </c>
      <c r="B202" s="180">
        <v>20366</v>
      </c>
      <c r="C202" s="68">
        <v>10</v>
      </c>
      <c r="D202" s="1">
        <v>1608</v>
      </c>
      <c r="E202" s="1">
        <v>495</v>
      </c>
      <c r="F202" s="1">
        <v>9</v>
      </c>
      <c r="G202" s="1">
        <v>2112</v>
      </c>
      <c r="H202" s="177">
        <v>2103</v>
      </c>
      <c r="I202" s="176">
        <v>211.2</v>
      </c>
      <c r="J202" s="178">
        <v>210.3</v>
      </c>
      <c r="K202" s="45">
        <f t="shared" si="27"/>
        <v>13</v>
      </c>
      <c r="L202" s="45">
        <f t="shared" si="27"/>
        <v>26</v>
      </c>
      <c r="M202" s="45">
        <f t="shared" si="27"/>
        <v>39</v>
      </c>
      <c r="N202" s="45">
        <f t="shared" si="27"/>
        <v>53</v>
      </c>
      <c r="O202" s="45">
        <f t="shared" si="27"/>
        <v>66</v>
      </c>
      <c r="P202" s="45">
        <f t="shared" si="27"/>
        <v>79</v>
      </c>
      <c r="Q202" s="45">
        <f t="shared" si="27"/>
        <v>92</v>
      </c>
      <c r="R202" s="45">
        <f t="shared" si="27"/>
        <v>105</v>
      </c>
      <c r="S202" s="45">
        <f t="shared" si="27"/>
        <v>118</v>
      </c>
      <c r="T202" s="45">
        <f t="shared" si="27"/>
        <v>131</v>
      </c>
      <c r="U202" s="45">
        <f t="shared" si="27"/>
        <v>145</v>
      </c>
      <c r="V202" s="45">
        <f t="shared" si="27"/>
        <v>158</v>
      </c>
      <c r="W202" s="45">
        <f t="shared" si="27"/>
        <v>171</v>
      </c>
      <c r="X202" s="45">
        <f t="shared" si="27"/>
        <v>184</v>
      </c>
      <c r="Y202" s="45">
        <f t="shared" si="27"/>
        <v>197</v>
      </c>
      <c r="Z202" s="45">
        <f t="shared" si="27"/>
        <v>210</v>
      </c>
      <c r="AA202" s="45">
        <f t="shared" si="26"/>
        <v>223</v>
      </c>
      <c r="AB202" s="45">
        <f t="shared" si="26"/>
        <v>237</v>
      </c>
      <c r="AC202" s="45">
        <f t="shared" si="26"/>
        <v>250</v>
      </c>
      <c r="AD202" s="45">
        <f t="shared" si="26"/>
        <v>263</v>
      </c>
      <c r="AE202" s="45">
        <f t="shared" si="26"/>
        <v>276</v>
      </c>
      <c r="AF202" s="45">
        <f t="shared" si="26"/>
        <v>289</v>
      </c>
      <c r="AG202" s="45">
        <f t="shared" si="26"/>
        <v>302</v>
      </c>
      <c r="AH202" s="45">
        <f t="shared" si="26"/>
        <v>315</v>
      </c>
      <c r="AI202" s="45">
        <f t="shared" si="26"/>
        <v>329</v>
      </c>
      <c r="AJ202" s="45">
        <f t="shared" si="26"/>
        <v>342</v>
      </c>
      <c r="AK202" s="45">
        <f t="shared" si="26"/>
        <v>355</v>
      </c>
      <c r="AL202" s="45">
        <f t="shared" si="26"/>
        <v>368</v>
      </c>
      <c r="AM202" s="45">
        <f t="shared" si="26"/>
        <v>381</v>
      </c>
      <c r="AN202" s="45">
        <f t="shared" si="26"/>
        <v>394</v>
      </c>
    </row>
    <row r="203" spans="1:40" x14ac:dyDescent="0.25">
      <c r="A203" s="68" t="s">
        <v>105</v>
      </c>
      <c r="B203" s="180">
        <v>20403</v>
      </c>
      <c r="C203" s="68">
        <v>12</v>
      </c>
      <c r="D203" s="1">
        <v>2748</v>
      </c>
      <c r="E203" s="1">
        <v>1139</v>
      </c>
      <c r="F203" s="1">
        <v>137</v>
      </c>
      <c r="G203" s="1">
        <v>4024</v>
      </c>
      <c r="H203" s="177">
        <v>3887</v>
      </c>
      <c r="I203" s="176">
        <v>335.33330000000001</v>
      </c>
      <c r="J203" s="178">
        <v>323.89999999999998</v>
      </c>
      <c r="K203" s="45">
        <f t="shared" si="27"/>
        <v>20</v>
      </c>
      <c r="L203" s="45">
        <f t="shared" si="27"/>
        <v>40</v>
      </c>
      <c r="M203" s="45">
        <f t="shared" si="27"/>
        <v>61</v>
      </c>
      <c r="N203" s="45">
        <f t="shared" si="27"/>
        <v>81</v>
      </c>
      <c r="O203" s="45">
        <f t="shared" si="27"/>
        <v>101</v>
      </c>
      <c r="P203" s="45">
        <f t="shared" si="27"/>
        <v>121</v>
      </c>
      <c r="Q203" s="45">
        <f t="shared" si="27"/>
        <v>142</v>
      </c>
      <c r="R203" s="45">
        <f t="shared" si="27"/>
        <v>162</v>
      </c>
      <c r="S203" s="45">
        <f t="shared" si="27"/>
        <v>182</v>
      </c>
      <c r="T203" s="45">
        <f t="shared" si="27"/>
        <v>202</v>
      </c>
      <c r="U203" s="45">
        <f t="shared" si="27"/>
        <v>223</v>
      </c>
      <c r="V203" s="45">
        <f t="shared" si="27"/>
        <v>243</v>
      </c>
      <c r="W203" s="45">
        <f t="shared" si="27"/>
        <v>263</v>
      </c>
      <c r="X203" s="45">
        <f t="shared" si="27"/>
        <v>283</v>
      </c>
      <c r="Y203" s="45">
        <f t="shared" si="27"/>
        <v>304</v>
      </c>
      <c r="Z203" s="45">
        <f t="shared" si="27"/>
        <v>324</v>
      </c>
      <c r="AA203" s="45">
        <f t="shared" si="26"/>
        <v>344</v>
      </c>
      <c r="AB203" s="45">
        <f t="shared" si="26"/>
        <v>364</v>
      </c>
      <c r="AC203" s="45">
        <f t="shared" si="26"/>
        <v>385</v>
      </c>
      <c r="AD203" s="45">
        <f t="shared" si="26"/>
        <v>405</v>
      </c>
      <c r="AE203" s="45">
        <f t="shared" si="26"/>
        <v>425</v>
      </c>
      <c r="AF203" s="45">
        <f t="shared" si="26"/>
        <v>445</v>
      </c>
      <c r="AG203" s="45">
        <f t="shared" si="26"/>
        <v>466</v>
      </c>
      <c r="AH203" s="45">
        <f t="shared" si="26"/>
        <v>486</v>
      </c>
      <c r="AI203" s="45">
        <f t="shared" si="26"/>
        <v>506</v>
      </c>
      <c r="AJ203" s="45">
        <f t="shared" si="26"/>
        <v>526</v>
      </c>
      <c r="AK203" s="45">
        <f t="shared" si="26"/>
        <v>547</v>
      </c>
      <c r="AL203" s="45">
        <f t="shared" si="26"/>
        <v>567</v>
      </c>
      <c r="AM203" s="45">
        <f t="shared" si="26"/>
        <v>587</v>
      </c>
      <c r="AN203" s="45">
        <f t="shared" si="26"/>
        <v>607</v>
      </c>
    </row>
    <row r="204" spans="1:40" x14ac:dyDescent="0.25">
      <c r="A204" s="68" t="s">
        <v>105</v>
      </c>
      <c r="B204" s="180">
        <v>20417</v>
      </c>
      <c r="C204" s="68">
        <v>9</v>
      </c>
      <c r="D204" s="1">
        <v>2220</v>
      </c>
      <c r="E204" s="1">
        <v>3177</v>
      </c>
      <c r="F204" s="1">
        <v>109</v>
      </c>
      <c r="G204" s="1">
        <v>5506</v>
      </c>
      <c r="H204" s="177">
        <v>5397</v>
      </c>
      <c r="I204" s="176">
        <v>611.77779999999996</v>
      </c>
      <c r="J204" s="178">
        <v>599.70000000000005</v>
      </c>
      <c r="K204" s="45">
        <f t="shared" si="27"/>
        <v>37</v>
      </c>
      <c r="L204" s="45">
        <f t="shared" si="27"/>
        <v>75</v>
      </c>
      <c r="M204" s="45">
        <f t="shared" si="27"/>
        <v>112</v>
      </c>
      <c r="N204" s="45">
        <f t="shared" si="27"/>
        <v>150</v>
      </c>
      <c r="O204" s="45">
        <f t="shared" si="27"/>
        <v>187</v>
      </c>
      <c r="P204" s="45">
        <f t="shared" si="27"/>
        <v>225</v>
      </c>
      <c r="Q204" s="45">
        <f t="shared" si="27"/>
        <v>262</v>
      </c>
      <c r="R204" s="45">
        <f t="shared" si="27"/>
        <v>300</v>
      </c>
      <c r="S204" s="45">
        <f t="shared" si="27"/>
        <v>337</v>
      </c>
      <c r="T204" s="45">
        <f t="shared" si="27"/>
        <v>375</v>
      </c>
      <c r="U204" s="45">
        <f t="shared" si="27"/>
        <v>412</v>
      </c>
      <c r="V204" s="45">
        <f t="shared" si="27"/>
        <v>450</v>
      </c>
      <c r="W204" s="45">
        <f t="shared" si="27"/>
        <v>487</v>
      </c>
      <c r="X204" s="45">
        <f t="shared" si="27"/>
        <v>525</v>
      </c>
      <c r="Y204" s="45">
        <f t="shared" si="27"/>
        <v>562</v>
      </c>
      <c r="Z204" s="45">
        <f t="shared" si="27"/>
        <v>600</v>
      </c>
      <c r="AA204" s="45">
        <f t="shared" si="26"/>
        <v>637</v>
      </c>
      <c r="AB204" s="45">
        <f t="shared" si="26"/>
        <v>675</v>
      </c>
      <c r="AC204" s="45">
        <f t="shared" si="26"/>
        <v>712</v>
      </c>
      <c r="AD204" s="45">
        <f t="shared" si="26"/>
        <v>750</v>
      </c>
      <c r="AE204" s="45">
        <f t="shared" si="26"/>
        <v>787</v>
      </c>
      <c r="AF204" s="45">
        <f t="shared" si="26"/>
        <v>825</v>
      </c>
      <c r="AG204" s="45">
        <f t="shared" si="26"/>
        <v>862</v>
      </c>
      <c r="AH204" s="45">
        <f t="shared" si="26"/>
        <v>900</v>
      </c>
      <c r="AI204" s="45">
        <f t="shared" si="26"/>
        <v>937</v>
      </c>
      <c r="AJ204" s="45">
        <f t="shared" si="26"/>
        <v>975</v>
      </c>
      <c r="AK204" s="45">
        <f t="shared" si="26"/>
        <v>1012</v>
      </c>
      <c r="AL204" s="45">
        <f t="shared" si="26"/>
        <v>1049</v>
      </c>
      <c r="AM204" s="45">
        <f t="shared" si="26"/>
        <v>1087</v>
      </c>
      <c r="AN204" s="45">
        <f t="shared" si="26"/>
        <v>1124</v>
      </c>
    </row>
    <row r="205" spans="1:40" x14ac:dyDescent="0.25">
      <c r="A205" s="68" t="s">
        <v>105</v>
      </c>
      <c r="B205" s="180">
        <v>20421</v>
      </c>
      <c r="C205" s="68">
        <v>8</v>
      </c>
      <c r="D205" s="1">
        <v>756</v>
      </c>
      <c r="E205" s="1">
        <v>919</v>
      </c>
      <c r="F205" s="1">
        <v>7</v>
      </c>
      <c r="G205" s="1">
        <v>1682</v>
      </c>
      <c r="H205" s="177">
        <v>1675</v>
      </c>
      <c r="I205" s="176">
        <v>210.25</v>
      </c>
      <c r="J205" s="178">
        <v>209.4</v>
      </c>
      <c r="K205" s="45">
        <f t="shared" si="27"/>
        <v>13</v>
      </c>
      <c r="L205" s="45">
        <f t="shared" si="27"/>
        <v>26</v>
      </c>
      <c r="M205" s="45">
        <f t="shared" si="27"/>
        <v>39</v>
      </c>
      <c r="N205" s="45">
        <f t="shared" si="27"/>
        <v>52</v>
      </c>
      <c r="O205" s="45">
        <f t="shared" si="27"/>
        <v>65</v>
      </c>
      <c r="P205" s="45">
        <f t="shared" si="27"/>
        <v>79</v>
      </c>
      <c r="Q205" s="45">
        <f t="shared" si="27"/>
        <v>92</v>
      </c>
      <c r="R205" s="45">
        <f t="shared" si="27"/>
        <v>105</v>
      </c>
      <c r="S205" s="45">
        <f t="shared" si="27"/>
        <v>118</v>
      </c>
      <c r="T205" s="45">
        <f t="shared" si="27"/>
        <v>131</v>
      </c>
      <c r="U205" s="45">
        <f t="shared" si="27"/>
        <v>144</v>
      </c>
      <c r="V205" s="45">
        <f t="shared" si="27"/>
        <v>157</v>
      </c>
      <c r="W205" s="45">
        <f t="shared" si="27"/>
        <v>170</v>
      </c>
      <c r="X205" s="45">
        <f t="shared" si="27"/>
        <v>183</v>
      </c>
      <c r="Y205" s="45">
        <f t="shared" si="27"/>
        <v>196</v>
      </c>
      <c r="Z205" s="45">
        <f t="shared" si="27"/>
        <v>209</v>
      </c>
      <c r="AA205" s="45">
        <f t="shared" si="26"/>
        <v>222</v>
      </c>
      <c r="AB205" s="45">
        <f t="shared" si="26"/>
        <v>236</v>
      </c>
      <c r="AC205" s="45">
        <f t="shared" si="26"/>
        <v>249</v>
      </c>
      <c r="AD205" s="45">
        <f t="shared" si="26"/>
        <v>262</v>
      </c>
      <c r="AE205" s="45">
        <f t="shared" si="26"/>
        <v>275</v>
      </c>
      <c r="AF205" s="45">
        <f t="shared" si="26"/>
        <v>288</v>
      </c>
      <c r="AG205" s="45">
        <f t="shared" si="26"/>
        <v>301</v>
      </c>
      <c r="AH205" s="45">
        <f t="shared" si="26"/>
        <v>314</v>
      </c>
      <c r="AI205" s="45">
        <f t="shared" si="26"/>
        <v>327</v>
      </c>
      <c r="AJ205" s="45">
        <f t="shared" si="26"/>
        <v>340</v>
      </c>
      <c r="AK205" s="45">
        <f t="shared" si="26"/>
        <v>353</v>
      </c>
      <c r="AL205" s="45">
        <f t="shared" si="26"/>
        <v>366</v>
      </c>
      <c r="AM205" s="45">
        <f t="shared" si="26"/>
        <v>380</v>
      </c>
      <c r="AN205" s="45">
        <f t="shared" si="26"/>
        <v>393</v>
      </c>
    </row>
    <row r="206" spans="1:40" x14ac:dyDescent="0.25">
      <c r="A206" s="68" t="s">
        <v>105</v>
      </c>
      <c r="B206" s="180">
        <v>20432</v>
      </c>
      <c r="C206" s="68">
        <v>6</v>
      </c>
      <c r="D206" s="1">
        <v>1452</v>
      </c>
      <c r="E206" s="1">
        <v>674</v>
      </c>
      <c r="F206" s="1">
        <v>52</v>
      </c>
      <c r="G206" s="1">
        <v>2178</v>
      </c>
      <c r="H206" s="177">
        <v>2126</v>
      </c>
      <c r="I206" s="176">
        <v>363</v>
      </c>
      <c r="J206" s="178">
        <v>354.3</v>
      </c>
      <c r="K206" s="45">
        <f t="shared" si="27"/>
        <v>22</v>
      </c>
      <c r="L206" s="45">
        <f t="shared" si="27"/>
        <v>44</v>
      </c>
      <c r="M206" s="45">
        <f t="shared" si="27"/>
        <v>66</v>
      </c>
      <c r="N206" s="45">
        <f t="shared" si="27"/>
        <v>89</v>
      </c>
      <c r="O206" s="45">
        <f t="shared" si="27"/>
        <v>111</v>
      </c>
      <c r="P206" s="45">
        <f t="shared" si="27"/>
        <v>133</v>
      </c>
      <c r="Q206" s="45">
        <f t="shared" si="27"/>
        <v>155</v>
      </c>
      <c r="R206" s="45">
        <f t="shared" si="27"/>
        <v>177</v>
      </c>
      <c r="S206" s="45">
        <f t="shared" si="27"/>
        <v>199</v>
      </c>
      <c r="T206" s="45">
        <f t="shared" si="27"/>
        <v>221</v>
      </c>
      <c r="U206" s="45">
        <f t="shared" si="27"/>
        <v>244</v>
      </c>
      <c r="V206" s="45">
        <f t="shared" si="27"/>
        <v>266</v>
      </c>
      <c r="W206" s="45">
        <f t="shared" si="27"/>
        <v>288</v>
      </c>
      <c r="X206" s="45">
        <f t="shared" si="27"/>
        <v>310</v>
      </c>
      <c r="Y206" s="45">
        <f t="shared" si="27"/>
        <v>332</v>
      </c>
      <c r="Z206" s="45">
        <f t="shared" si="27"/>
        <v>354</v>
      </c>
      <c r="AA206" s="45">
        <f t="shared" si="26"/>
        <v>376</v>
      </c>
      <c r="AB206" s="45">
        <f t="shared" si="26"/>
        <v>399</v>
      </c>
      <c r="AC206" s="45">
        <f t="shared" si="26"/>
        <v>421</v>
      </c>
      <c r="AD206" s="45">
        <f t="shared" si="26"/>
        <v>443</v>
      </c>
      <c r="AE206" s="45">
        <f t="shared" si="26"/>
        <v>465</v>
      </c>
      <c r="AF206" s="45">
        <f t="shared" si="26"/>
        <v>487</v>
      </c>
      <c r="AG206" s="45">
        <f t="shared" si="26"/>
        <v>509</v>
      </c>
      <c r="AH206" s="45">
        <f t="shared" si="26"/>
        <v>531</v>
      </c>
      <c r="AI206" s="45">
        <f t="shared" si="26"/>
        <v>554</v>
      </c>
      <c r="AJ206" s="45">
        <f t="shared" si="26"/>
        <v>576</v>
      </c>
      <c r="AK206" s="45">
        <f t="shared" si="26"/>
        <v>598</v>
      </c>
      <c r="AL206" s="45">
        <f t="shared" si="26"/>
        <v>620</v>
      </c>
      <c r="AM206" s="45">
        <f t="shared" si="26"/>
        <v>642</v>
      </c>
      <c r="AN206" s="45">
        <f t="shared" si="26"/>
        <v>664</v>
      </c>
    </row>
    <row r="207" spans="1:40" x14ac:dyDescent="0.25">
      <c r="A207" s="68" t="s">
        <v>105</v>
      </c>
      <c r="B207" s="180">
        <v>20438</v>
      </c>
      <c r="C207" s="68">
        <v>5</v>
      </c>
      <c r="D207" s="1">
        <v>1008</v>
      </c>
      <c r="E207" s="1">
        <v>654</v>
      </c>
      <c r="F207" s="1">
        <v>77</v>
      </c>
      <c r="G207" s="1">
        <v>1739</v>
      </c>
      <c r="H207" s="177">
        <v>1662</v>
      </c>
      <c r="I207" s="176">
        <v>347.8</v>
      </c>
      <c r="J207" s="178">
        <v>332.4</v>
      </c>
      <c r="K207" s="45">
        <f t="shared" si="27"/>
        <v>21</v>
      </c>
      <c r="L207" s="45">
        <f t="shared" si="27"/>
        <v>42</v>
      </c>
      <c r="M207" s="45">
        <f t="shared" si="27"/>
        <v>62</v>
      </c>
      <c r="N207" s="45">
        <f t="shared" si="27"/>
        <v>83</v>
      </c>
      <c r="O207" s="45">
        <f t="shared" si="27"/>
        <v>104</v>
      </c>
      <c r="P207" s="45">
        <f t="shared" si="27"/>
        <v>125</v>
      </c>
      <c r="Q207" s="45">
        <f t="shared" si="27"/>
        <v>145</v>
      </c>
      <c r="R207" s="45">
        <f t="shared" si="27"/>
        <v>166</v>
      </c>
      <c r="S207" s="45">
        <f t="shared" si="27"/>
        <v>187</v>
      </c>
      <c r="T207" s="45">
        <f t="shared" si="27"/>
        <v>208</v>
      </c>
      <c r="U207" s="45">
        <f t="shared" si="27"/>
        <v>229</v>
      </c>
      <c r="V207" s="45">
        <f t="shared" si="27"/>
        <v>249</v>
      </c>
      <c r="W207" s="45">
        <f t="shared" si="27"/>
        <v>270</v>
      </c>
      <c r="X207" s="45">
        <f t="shared" si="27"/>
        <v>291</v>
      </c>
      <c r="Y207" s="45">
        <f t="shared" si="27"/>
        <v>312</v>
      </c>
      <c r="Z207" s="45">
        <f t="shared" si="27"/>
        <v>332</v>
      </c>
      <c r="AA207" s="45">
        <f t="shared" si="26"/>
        <v>353</v>
      </c>
      <c r="AB207" s="45">
        <f t="shared" si="26"/>
        <v>374</v>
      </c>
      <c r="AC207" s="45">
        <f t="shared" si="26"/>
        <v>395</v>
      </c>
      <c r="AD207" s="45">
        <f t="shared" si="26"/>
        <v>416</v>
      </c>
      <c r="AE207" s="45">
        <f t="shared" si="26"/>
        <v>436</v>
      </c>
      <c r="AF207" s="45">
        <f t="shared" si="26"/>
        <v>457</v>
      </c>
      <c r="AG207" s="45">
        <f t="shared" si="26"/>
        <v>478</v>
      </c>
      <c r="AH207" s="45">
        <f t="shared" si="26"/>
        <v>499</v>
      </c>
      <c r="AI207" s="45">
        <f t="shared" si="26"/>
        <v>519</v>
      </c>
      <c r="AJ207" s="45">
        <f t="shared" si="26"/>
        <v>540</v>
      </c>
      <c r="AK207" s="45">
        <f t="shared" si="26"/>
        <v>561</v>
      </c>
      <c r="AL207" s="45">
        <f t="shared" si="26"/>
        <v>582</v>
      </c>
      <c r="AM207" s="45">
        <f t="shared" si="26"/>
        <v>602</v>
      </c>
      <c r="AN207" s="45">
        <f t="shared" si="26"/>
        <v>623</v>
      </c>
    </row>
    <row r="208" spans="1:40" x14ac:dyDescent="0.25">
      <c r="A208" s="68" t="s">
        <v>105</v>
      </c>
      <c r="B208" s="180">
        <v>20501</v>
      </c>
      <c r="C208" s="68">
        <v>0</v>
      </c>
      <c r="D208" s="1">
        <v>0</v>
      </c>
      <c r="E208" s="1">
        <v>0</v>
      </c>
      <c r="F208" s="1">
        <v>0</v>
      </c>
      <c r="G208" s="1">
        <v>0</v>
      </c>
      <c r="H208" s="177">
        <v>0</v>
      </c>
      <c r="I208" s="176">
        <v>0</v>
      </c>
      <c r="J208" s="178" t="e">
        <v>#DIV/0!</v>
      </c>
      <c r="K208" s="45">
        <f t="shared" si="27"/>
        <v>0</v>
      </c>
      <c r="L208" s="45">
        <f t="shared" si="27"/>
        <v>0</v>
      </c>
      <c r="M208" s="45">
        <f t="shared" si="27"/>
        <v>0</v>
      </c>
      <c r="N208" s="45">
        <f t="shared" si="27"/>
        <v>0</v>
      </c>
      <c r="O208" s="45">
        <f t="shared" si="27"/>
        <v>0</v>
      </c>
      <c r="P208" s="45">
        <f t="shared" si="27"/>
        <v>0</v>
      </c>
      <c r="Q208" s="45">
        <f t="shared" si="27"/>
        <v>0</v>
      </c>
      <c r="R208" s="45">
        <f t="shared" si="27"/>
        <v>0</v>
      </c>
      <c r="S208" s="45">
        <f t="shared" si="27"/>
        <v>0</v>
      </c>
      <c r="T208" s="45">
        <f t="shared" si="27"/>
        <v>0</v>
      </c>
      <c r="U208" s="45">
        <f t="shared" si="27"/>
        <v>0</v>
      </c>
      <c r="V208" s="45">
        <f t="shared" si="27"/>
        <v>0</v>
      </c>
      <c r="W208" s="45">
        <f t="shared" si="27"/>
        <v>0</v>
      </c>
      <c r="X208" s="45">
        <f t="shared" si="27"/>
        <v>0</v>
      </c>
      <c r="Y208" s="45">
        <f t="shared" si="27"/>
        <v>0</v>
      </c>
      <c r="Z208" s="45">
        <f t="shared" si="27"/>
        <v>0</v>
      </c>
      <c r="AA208" s="45">
        <f t="shared" si="26"/>
        <v>0</v>
      </c>
      <c r="AB208" s="45">
        <f t="shared" si="26"/>
        <v>0</v>
      </c>
      <c r="AC208" s="45">
        <f t="shared" si="26"/>
        <v>0</v>
      </c>
      <c r="AD208" s="45">
        <f t="shared" si="26"/>
        <v>0</v>
      </c>
      <c r="AE208" s="45">
        <f t="shared" si="26"/>
        <v>0</v>
      </c>
      <c r="AF208" s="45">
        <f t="shared" si="26"/>
        <v>0</v>
      </c>
      <c r="AG208" s="45">
        <f t="shared" si="26"/>
        <v>0</v>
      </c>
      <c r="AH208" s="45">
        <f t="shared" si="26"/>
        <v>0</v>
      </c>
      <c r="AI208" s="45">
        <f t="shared" si="26"/>
        <v>0</v>
      </c>
      <c r="AJ208" s="45">
        <f t="shared" si="26"/>
        <v>0</v>
      </c>
      <c r="AK208" s="45">
        <f t="shared" si="26"/>
        <v>0</v>
      </c>
      <c r="AL208" s="45">
        <f t="shared" si="26"/>
        <v>0</v>
      </c>
      <c r="AM208" s="45">
        <f t="shared" si="26"/>
        <v>0</v>
      </c>
      <c r="AN208" s="45">
        <f t="shared" si="26"/>
        <v>0</v>
      </c>
    </row>
    <row r="209" spans="1:40" x14ac:dyDescent="0.25">
      <c r="A209" s="68" t="s">
        <v>105</v>
      </c>
      <c r="B209" s="180">
        <v>20517</v>
      </c>
      <c r="C209" s="68">
        <v>13</v>
      </c>
      <c r="D209" s="1">
        <v>3060</v>
      </c>
      <c r="E209" s="1">
        <v>1538</v>
      </c>
      <c r="F209" s="1">
        <v>45</v>
      </c>
      <c r="G209" s="1">
        <v>4643</v>
      </c>
      <c r="H209" s="177">
        <v>4598</v>
      </c>
      <c r="I209" s="176">
        <v>357.15379999999999</v>
      </c>
      <c r="J209" s="178">
        <v>353.7</v>
      </c>
      <c r="K209" s="45">
        <f t="shared" si="27"/>
        <v>22</v>
      </c>
      <c r="L209" s="45">
        <f t="shared" si="27"/>
        <v>44</v>
      </c>
      <c r="M209" s="45">
        <f t="shared" si="27"/>
        <v>66</v>
      </c>
      <c r="N209" s="45">
        <f t="shared" si="27"/>
        <v>88</v>
      </c>
      <c r="O209" s="45">
        <f t="shared" si="27"/>
        <v>111</v>
      </c>
      <c r="P209" s="45">
        <f t="shared" si="27"/>
        <v>133</v>
      </c>
      <c r="Q209" s="45">
        <f t="shared" si="27"/>
        <v>155</v>
      </c>
      <c r="R209" s="45">
        <f t="shared" si="27"/>
        <v>177</v>
      </c>
      <c r="S209" s="45">
        <f t="shared" si="27"/>
        <v>199</v>
      </c>
      <c r="T209" s="45">
        <f t="shared" si="27"/>
        <v>221</v>
      </c>
      <c r="U209" s="45">
        <f t="shared" si="27"/>
        <v>243</v>
      </c>
      <c r="V209" s="45">
        <f t="shared" si="27"/>
        <v>265</v>
      </c>
      <c r="W209" s="45">
        <f t="shared" si="27"/>
        <v>287</v>
      </c>
      <c r="X209" s="45">
        <f t="shared" si="27"/>
        <v>309</v>
      </c>
      <c r="Y209" s="45">
        <f t="shared" si="27"/>
        <v>332</v>
      </c>
      <c r="Z209" s="45">
        <f t="shared" si="27"/>
        <v>354</v>
      </c>
      <c r="AA209" s="45">
        <f t="shared" si="26"/>
        <v>376</v>
      </c>
      <c r="AB209" s="45">
        <f t="shared" si="26"/>
        <v>398</v>
      </c>
      <c r="AC209" s="45">
        <f t="shared" si="26"/>
        <v>420</v>
      </c>
      <c r="AD209" s="45">
        <f t="shared" si="26"/>
        <v>442</v>
      </c>
      <c r="AE209" s="45">
        <f t="shared" si="26"/>
        <v>464</v>
      </c>
      <c r="AF209" s="45">
        <f t="shared" si="26"/>
        <v>486</v>
      </c>
      <c r="AG209" s="45">
        <f t="shared" si="26"/>
        <v>508</v>
      </c>
      <c r="AH209" s="45">
        <f t="shared" si="26"/>
        <v>531</v>
      </c>
      <c r="AI209" s="45">
        <f t="shared" si="26"/>
        <v>553</v>
      </c>
      <c r="AJ209" s="45">
        <f t="shared" si="26"/>
        <v>575</v>
      </c>
      <c r="AK209" s="45">
        <f t="shared" si="26"/>
        <v>597</v>
      </c>
      <c r="AL209" s="45">
        <f t="shared" si="26"/>
        <v>619</v>
      </c>
      <c r="AM209" s="45">
        <f t="shared" si="26"/>
        <v>641</v>
      </c>
      <c r="AN209" s="45">
        <f t="shared" si="26"/>
        <v>663</v>
      </c>
    </row>
    <row r="210" spans="1:40" x14ac:dyDescent="0.25">
      <c r="A210" s="68" t="s">
        <v>105</v>
      </c>
      <c r="B210" s="180">
        <v>20528</v>
      </c>
      <c r="C210" s="68">
        <v>0</v>
      </c>
      <c r="D210" s="1">
        <v>0</v>
      </c>
      <c r="E210" s="1">
        <v>0</v>
      </c>
      <c r="F210" s="1">
        <v>0</v>
      </c>
      <c r="G210" s="1">
        <v>0</v>
      </c>
      <c r="H210" s="177">
        <v>0</v>
      </c>
      <c r="I210" s="176">
        <v>0</v>
      </c>
      <c r="J210" s="178" t="e">
        <v>#DIV/0!</v>
      </c>
      <c r="K210" s="45">
        <f t="shared" si="27"/>
        <v>0</v>
      </c>
      <c r="L210" s="45">
        <f t="shared" si="27"/>
        <v>0</v>
      </c>
      <c r="M210" s="45">
        <f t="shared" si="27"/>
        <v>0</v>
      </c>
      <c r="N210" s="45">
        <f t="shared" si="27"/>
        <v>0</v>
      </c>
      <c r="O210" s="45">
        <f t="shared" si="27"/>
        <v>0</v>
      </c>
      <c r="P210" s="45">
        <f t="shared" si="27"/>
        <v>0</v>
      </c>
      <c r="Q210" s="45">
        <f t="shared" si="27"/>
        <v>0</v>
      </c>
      <c r="R210" s="45">
        <f t="shared" si="27"/>
        <v>0</v>
      </c>
      <c r="S210" s="45">
        <f t="shared" si="27"/>
        <v>0</v>
      </c>
      <c r="T210" s="45">
        <f t="shared" si="27"/>
        <v>0</v>
      </c>
      <c r="U210" s="45">
        <f t="shared" si="27"/>
        <v>0</v>
      </c>
      <c r="V210" s="45">
        <f t="shared" si="27"/>
        <v>0</v>
      </c>
      <c r="W210" s="45">
        <f t="shared" si="27"/>
        <v>0</v>
      </c>
      <c r="X210" s="45">
        <f t="shared" si="27"/>
        <v>0</v>
      </c>
      <c r="Y210" s="45">
        <f t="shared" si="27"/>
        <v>0</v>
      </c>
      <c r="Z210" s="45">
        <f t="shared" si="27"/>
        <v>0</v>
      </c>
      <c r="AA210" s="45">
        <f t="shared" si="26"/>
        <v>0</v>
      </c>
      <c r="AB210" s="45">
        <f t="shared" si="26"/>
        <v>0</v>
      </c>
      <c r="AC210" s="45">
        <f t="shared" si="26"/>
        <v>0</v>
      </c>
      <c r="AD210" s="45">
        <f t="shared" si="26"/>
        <v>0</v>
      </c>
      <c r="AE210" s="45">
        <f t="shared" si="26"/>
        <v>0</v>
      </c>
      <c r="AF210" s="45">
        <f t="shared" si="26"/>
        <v>0</v>
      </c>
      <c r="AG210" s="45">
        <f t="shared" si="26"/>
        <v>0</v>
      </c>
      <c r="AH210" s="45">
        <f t="shared" si="26"/>
        <v>0</v>
      </c>
      <c r="AI210" s="45">
        <f t="shared" si="26"/>
        <v>0</v>
      </c>
      <c r="AJ210" s="45">
        <f t="shared" si="26"/>
        <v>0</v>
      </c>
      <c r="AK210" s="45">
        <f t="shared" si="26"/>
        <v>0</v>
      </c>
      <c r="AL210" s="45">
        <f t="shared" si="26"/>
        <v>0</v>
      </c>
      <c r="AM210" s="45">
        <f t="shared" si="26"/>
        <v>0</v>
      </c>
      <c r="AN210" s="45">
        <f t="shared" si="26"/>
        <v>0</v>
      </c>
    </row>
    <row r="211" spans="1:40" x14ac:dyDescent="0.25">
      <c r="A211" s="68" t="s">
        <v>105</v>
      </c>
      <c r="B211" s="180">
        <v>20641</v>
      </c>
      <c r="C211" s="68">
        <v>4</v>
      </c>
      <c r="D211" s="1">
        <v>1260</v>
      </c>
      <c r="E211" s="1">
        <v>14</v>
      </c>
      <c r="F211" s="1">
        <v>1</v>
      </c>
      <c r="G211" s="1">
        <v>1275</v>
      </c>
      <c r="H211" s="177">
        <v>1274</v>
      </c>
      <c r="I211" s="176">
        <v>318.75</v>
      </c>
      <c r="J211" s="178">
        <v>318.5</v>
      </c>
      <c r="K211" s="45">
        <f t="shared" si="27"/>
        <v>20</v>
      </c>
      <c r="L211" s="45">
        <f t="shared" si="27"/>
        <v>40</v>
      </c>
      <c r="M211" s="45">
        <f t="shared" si="27"/>
        <v>60</v>
      </c>
      <c r="N211" s="45">
        <f t="shared" si="27"/>
        <v>80</v>
      </c>
      <c r="O211" s="45">
        <f t="shared" si="27"/>
        <v>100</v>
      </c>
      <c r="P211" s="45">
        <f t="shared" si="27"/>
        <v>119</v>
      </c>
      <c r="Q211" s="45">
        <f t="shared" si="27"/>
        <v>139</v>
      </c>
      <c r="R211" s="45">
        <f t="shared" si="27"/>
        <v>159</v>
      </c>
      <c r="S211" s="45">
        <f t="shared" si="27"/>
        <v>179</v>
      </c>
      <c r="T211" s="45">
        <f t="shared" si="27"/>
        <v>199</v>
      </c>
      <c r="U211" s="45">
        <f t="shared" si="27"/>
        <v>219</v>
      </c>
      <c r="V211" s="45">
        <f t="shared" si="27"/>
        <v>239</v>
      </c>
      <c r="W211" s="45">
        <f t="shared" si="27"/>
        <v>259</v>
      </c>
      <c r="X211" s="45">
        <f t="shared" si="27"/>
        <v>279</v>
      </c>
      <c r="Y211" s="45">
        <f t="shared" si="27"/>
        <v>299</v>
      </c>
      <c r="Z211" s="45">
        <f t="shared" si="27"/>
        <v>319</v>
      </c>
      <c r="AA211" s="45">
        <f t="shared" si="26"/>
        <v>338</v>
      </c>
      <c r="AB211" s="45">
        <f t="shared" si="26"/>
        <v>358</v>
      </c>
      <c r="AC211" s="45">
        <f t="shared" si="26"/>
        <v>378</v>
      </c>
      <c r="AD211" s="45">
        <f t="shared" si="26"/>
        <v>398</v>
      </c>
      <c r="AE211" s="45">
        <f t="shared" si="26"/>
        <v>418</v>
      </c>
      <c r="AF211" s="45">
        <f t="shared" si="26"/>
        <v>438</v>
      </c>
      <c r="AG211" s="45">
        <f t="shared" si="26"/>
        <v>458</v>
      </c>
      <c r="AH211" s="45">
        <f t="shared" si="26"/>
        <v>478</v>
      </c>
      <c r="AI211" s="45">
        <f t="shared" si="26"/>
        <v>498</v>
      </c>
      <c r="AJ211" s="45">
        <f t="shared" si="26"/>
        <v>518</v>
      </c>
      <c r="AK211" s="45">
        <f t="shared" si="26"/>
        <v>537</v>
      </c>
      <c r="AL211" s="45">
        <f t="shared" si="26"/>
        <v>557</v>
      </c>
      <c r="AM211" s="45">
        <f t="shared" si="26"/>
        <v>577</v>
      </c>
      <c r="AN211" s="45">
        <f t="shared" si="26"/>
        <v>597</v>
      </c>
    </row>
    <row r="212" spans="1:40" x14ac:dyDescent="0.25">
      <c r="A212" s="68" t="s">
        <v>105</v>
      </c>
      <c r="B212" s="180">
        <v>20721</v>
      </c>
      <c r="C212" s="68">
        <v>12</v>
      </c>
      <c r="D212" s="1">
        <v>1548</v>
      </c>
      <c r="E212" s="1">
        <v>980</v>
      </c>
      <c r="F212" s="1">
        <v>5</v>
      </c>
      <c r="G212" s="1">
        <v>2533</v>
      </c>
      <c r="H212" s="177">
        <v>2528</v>
      </c>
      <c r="I212" s="176">
        <v>211.08330000000001</v>
      </c>
      <c r="J212" s="178">
        <v>210.7</v>
      </c>
      <c r="K212" s="45">
        <f t="shared" si="27"/>
        <v>13</v>
      </c>
      <c r="L212" s="45">
        <f t="shared" si="27"/>
        <v>26</v>
      </c>
      <c r="M212" s="45">
        <f t="shared" si="27"/>
        <v>40</v>
      </c>
      <c r="N212" s="45">
        <f t="shared" si="27"/>
        <v>53</v>
      </c>
      <c r="O212" s="45">
        <f t="shared" si="27"/>
        <v>66</v>
      </c>
      <c r="P212" s="45">
        <f t="shared" si="27"/>
        <v>79</v>
      </c>
      <c r="Q212" s="45">
        <f t="shared" si="27"/>
        <v>92</v>
      </c>
      <c r="R212" s="45">
        <f t="shared" si="27"/>
        <v>105</v>
      </c>
      <c r="S212" s="45">
        <f t="shared" si="27"/>
        <v>119</v>
      </c>
      <c r="T212" s="45">
        <f t="shared" si="27"/>
        <v>132</v>
      </c>
      <c r="U212" s="45">
        <f t="shared" si="27"/>
        <v>145</v>
      </c>
      <c r="V212" s="45">
        <f t="shared" si="27"/>
        <v>158</v>
      </c>
      <c r="W212" s="45">
        <f t="shared" si="27"/>
        <v>171</v>
      </c>
      <c r="X212" s="45">
        <f t="shared" si="27"/>
        <v>184</v>
      </c>
      <c r="Y212" s="45">
        <f t="shared" si="27"/>
        <v>198</v>
      </c>
      <c r="Z212" s="45">
        <f t="shared" si="27"/>
        <v>211</v>
      </c>
      <c r="AA212" s="45">
        <f t="shared" si="26"/>
        <v>224</v>
      </c>
      <c r="AB212" s="45">
        <f t="shared" si="26"/>
        <v>237</v>
      </c>
      <c r="AC212" s="45">
        <f t="shared" si="26"/>
        <v>250</v>
      </c>
      <c r="AD212" s="45">
        <f t="shared" si="26"/>
        <v>263</v>
      </c>
      <c r="AE212" s="45">
        <f t="shared" si="26"/>
        <v>277</v>
      </c>
      <c r="AF212" s="45">
        <f t="shared" si="26"/>
        <v>290</v>
      </c>
      <c r="AG212" s="45">
        <f t="shared" si="26"/>
        <v>303</v>
      </c>
      <c r="AH212" s="45">
        <f t="shared" si="26"/>
        <v>316</v>
      </c>
      <c r="AI212" s="45">
        <f t="shared" si="26"/>
        <v>329</v>
      </c>
      <c r="AJ212" s="45">
        <f t="shared" si="26"/>
        <v>342</v>
      </c>
      <c r="AK212" s="45">
        <f t="shared" si="26"/>
        <v>356</v>
      </c>
      <c r="AL212" s="45">
        <f t="shared" si="26"/>
        <v>369</v>
      </c>
      <c r="AM212" s="45">
        <f t="shared" si="26"/>
        <v>382</v>
      </c>
      <c r="AN212" s="45">
        <f t="shared" si="26"/>
        <v>395</v>
      </c>
    </row>
    <row r="213" spans="1:40" x14ac:dyDescent="0.25">
      <c r="A213" s="68" t="s">
        <v>105</v>
      </c>
      <c r="B213" s="180">
        <v>20737</v>
      </c>
      <c r="C213" s="68">
        <v>10</v>
      </c>
      <c r="D213" s="1">
        <v>1848</v>
      </c>
      <c r="E213" s="1">
        <v>310</v>
      </c>
      <c r="F213" s="1">
        <v>93</v>
      </c>
      <c r="G213" s="1">
        <v>2251</v>
      </c>
      <c r="H213" s="177">
        <v>2158</v>
      </c>
      <c r="I213" s="176">
        <v>225.1</v>
      </c>
      <c r="J213" s="178">
        <v>215.8</v>
      </c>
      <c r="K213" s="45">
        <f t="shared" si="27"/>
        <v>13</v>
      </c>
      <c r="L213" s="45">
        <f t="shared" si="27"/>
        <v>27</v>
      </c>
      <c r="M213" s="45">
        <f t="shared" si="27"/>
        <v>40</v>
      </c>
      <c r="N213" s="45">
        <f t="shared" si="27"/>
        <v>54</v>
      </c>
      <c r="O213" s="45">
        <f t="shared" si="27"/>
        <v>67</v>
      </c>
      <c r="P213" s="45">
        <f t="shared" si="27"/>
        <v>81</v>
      </c>
      <c r="Q213" s="45">
        <f t="shared" si="27"/>
        <v>94</v>
      </c>
      <c r="R213" s="45">
        <f t="shared" si="27"/>
        <v>108</v>
      </c>
      <c r="S213" s="45">
        <f t="shared" si="27"/>
        <v>121</v>
      </c>
      <c r="T213" s="45">
        <f t="shared" si="27"/>
        <v>135</v>
      </c>
      <c r="U213" s="45">
        <f t="shared" si="27"/>
        <v>148</v>
      </c>
      <c r="V213" s="45">
        <f t="shared" si="27"/>
        <v>162</v>
      </c>
      <c r="W213" s="45">
        <f t="shared" si="27"/>
        <v>175</v>
      </c>
      <c r="X213" s="45">
        <f t="shared" si="27"/>
        <v>189</v>
      </c>
      <c r="Y213" s="45">
        <f t="shared" si="27"/>
        <v>202</v>
      </c>
      <c r="Z213" s="45">
        <f t="shared" si="27"/>
        <v>216</v>
      </c>
      <c r="AA213" s="45">
        <f t="shared" si="26"/>
        <v>229</v>
      </c>
      <c r="AB213" s="45">
        <f t="shared" si="26"/>
        <v>243</v>
      </c>
      <c r="AC213" s="45">
        <f t="shared" si="26"/>
        <v>256</v>
      </c>
      <c r="AD213" s="45">
        <f t="shared" si="26"/>
        <v>270</v>
      </c>
      <c r="AE213" s="45">
        <f t="shared" si="26"/>
        <v>283</v>
      </c>
      <c r="AF213" s="45">
        <f t="shared" si="26"/>
        <v>297</v>
      </c>
      <c r="AG213" s="45">
        <f t="shared" si="26"/>
        <v>310</v>
      </c>
      <c r="AH213" s="45">
        <f t="shared" si="26"/>
        <v>324</v>
      </c>
      <c r="AI213" s="45">
        <f t="shared" si="26"/>
        <v>337</v>
      </c>
      <c r="AJ213" s="45">
        <f t="shared" si="26"/>
        <v>351</v>
      </c>
      <c r="AK213" s="45">
        <f t="shared" si="26"/>
        <v>364</v>
      </c>
      <c r="AL213" s="45">
        <f t="shared" si="26"/>
        <v>378</v>
      </c>
      <c r="AM213" s="45">
        <f t="shared" si="26"/>
        <v>391</v>
      </c>
      <c r="AN213" s="45">
        <f t="shared" si="26"/>
        <v>405</v>
      </c>
    </row>
    <row r="214" spans="1:40" x14ac:dyDescent="0.25">
      <c r="A214" s="68" t="s">
        <v>105</v>
      </c>
      <c r="B214" s="180">
        <v>20739</v>
      </c>
      <c r="C214" s="68">
        <v>5</v>
      </c>
      <c r="D214" s="1">
        <v>2244</v>
      </c>
      <c r="E214" s="1">
        <v>560</v>
      </c>
      <c r="F214" s="1">
        <v>10</v>
      </c>
      <c r="G214" s="1">
        <v>2814</v>
      </c>
      <c r="H214" s="177">
        <v>2804</v>
      </c>
      <c r="I214" s="176">
        <v>562.79999999999995</v>
      </c>
      <c r="J214" s="178">
        <v>560.79999999999995</v>
      </c>
      <c r="K214" s="45">
        <f t="shared" si="27"/>
        <v>35</v>
      </c>
      <c r="L214" s="45">
        <f t="shared" si="27"/>
        <v>70</v>
      </c>
      <c r="M214" s="45">
        <f t="shared" si="27"/>
        <v>105</v>
      </c>
      <c r="N214" s="45">
        <f t="shared" si="27"/>
        <v>140</v>
      </c>
      <c r="O214" s="45">
        <f t="shared" si="27"/>
        <v>175</v>
      </c>
      <c r="P214" s="45">
        <f t="shared" si="27"/>
        <v>210</v>
      </c>
      <c r="Q214" s="45">
        <f t="shared" si="27"/>
        <v>245</v>
      </c>
      <c r="R214" s="45">
        <f t="shared" si="27"/>
        <v>280</v>
      </c>
      <c r="S214" s="45">
        <f t="shared" si="27"/>
        <v>315</v>
      </c>
      <c r="T214" s="45">
        <f t="shared" si="27"/>
        <v>351</v>
      </c>
      <c r="U214" s="45">
        <f t="shared" si="27"/>
        <v>386</v>
      </c>
      <c r="V214" s="45">
        <f t="shared" si="27"/>
        <v>421</v>
      </c>
      <c r="W214" s="45">
        <f t="shared" si="27"/>
        <v>456</v>
      </c>
      <c r="X214" s="45">
        <f t="shared" si="27"/>
        <v>491</v>
      </c>
      <c r="Y214" s="45">
        <f t="shared" si="27"/>
        <v>526</v>
      </c>
      <c r="Z214" s="45">
        <f t="shared" ref="Z214:AN229" si="28">IF($G214&gt;0,ROUND($J214*Z$3/12*0.75,0),0)</f>
        <v>561</v>
      </c>
      <c r="AA214" s="45">
        <f t="shared" si="28"/>
        <v>596</v>
      </c>
      <c r="AB214" s="45">
        <f t="shared" si="28"/>
        <v>631</v>
      </c>
      <c r="AC214" s="45">
        <f t="shared" si="28"/>
        <v>666</v>
      </c>
      <c r="AD214" s="45">
        <f t="shared" si="28"/>
        <v>701</v>
      </c>
      <c r="AE214" s="45">
        <f t="shared" si="28"/>
        <v>736</v>
      </c>
      <c r="AF214" s="45">
        <f t="shared" si="28"/>
        <v>771</v>
      </c>
      <c r="AG214" s="45">
        <f t="shared" si="28"/>
        <v>806</v>
      </c>
      <c r="AH214" s="45">
        <f t="shared" si="28"/>
        <v>841</v>
      </c>
      <c r="AI214" s="45">
        <f t="shared" si="28"/>
        <v>876</v>
      </c>
      <c r="AJ214" s="45">
        <f t="shared" si="28"/>
        <v>911</v>
      </c>
      <c r="AK214" s="45">
        <f t="shared" si="28"/>
        <v>946</v>
      </c>
      <c r="AL214" s="45">
        <f t="shared" si="28"/>
        <v>981</v>
      </c>
      <c r="AM214" s="45">
        <f t="shared" si="28"/>
        <v>1016</v>
      </c>
      <c r="AN214" s="45">
        <f t="shared" si="28"/>
        <v>1052</v>
      </c>
    </row>
    <row r="215" spans="1:40" x14ac:dyDescent="0.25">
      <c r="A215" s="68" t="s">
        <v>105</v>
      </c>
      <c r="B215" s="180">
        <v>20913</v>
      </c>
      <c r="C215" s="68">
        <v>3</v>
      </c>
      <c r="D215" s="1">
        <v>228</v>
      </c>
      <c r="E215" s="1">
        <v>149</v>
      </c>
      <c r="F215" s="1">
        <v>0</v>
      </c>
      <c r="G215" s="1">
        <v>377</v>
      </c>
      <c r="H215" s="177">
        <v>377</v>
      </c>
      <c r="I215" s="176">
        <v>125.66670000000001</v>
      </c>
      <c r="J215" s="178">
        <v>125.7</v>
      </c>
      <c r="K215" s="45">
        <f t="shared" ref="K215:Z230" si="29">IF($G215&gt;0,ROUND($J215*K$3/12*0.75,0),0)</f>
        <v>8</v>
      </c>
      <c r="L215" s="45">
        <f t="shared" si="29"/>
        <v>16</v>
      </c>
      <c r="M215" s="45">
        <f t="shared" si="29"/>
        <v>24</v>
      </c>
      <c r="N215" s="45">
        <f t="shared" si="29"/>
        <v>31</v>
      </c>
      <c r="O215" s="45">
        <f t="shared" si="29"/>
        <v>39</v>
      </c>
      <c r="P215" s="45">
        <f t="shared" si="29"/>
        <v>47</v>
      </c>
      <c r="Q215" s="45">
        <f t="shared" si="29"/>
        <v>55</v>
      </c>
      <c r="R215" s="45">
        <f t="shared" si="29"/>
        <v>63</v>
      </c>
      <c r="S215" s="45">
        <f t="shared" si="29"/>
        <v>71</v>
      </c>
      <c r="T215" s="45">
        <f t="shared" si="29"/>
        <v>79</v>
      </c>
      <c r="U215" s="45">
        <f t="shared" si="29"/>
        <v>86</v>
      </c>
      <c r="V215" s="45">
        <f t="shared" si="29"/>
        <v>94</v>
      </c>
      <c r="W215" s="45">
        <f t="shared" si="29"/>
        <v>102</v>
      </c>
      <c r="X215" s="45">
        <f t="shared" si="29"/>
        <v>110</v>
      </c>
      <c r="Y215" s="45">
        <f t="shared" si="29"/>
        <v>118</v>
      </c>
      <c r="Z215" s="45">
        <f t="shared" si="29"/>
        <v>126</v>
      </c>
      <c r="AA215" s="45">
        <f t="shared" si="28"/>
        <v>134</v>
      </c>
      <c r="AB215" s="45">
        <f t="shared" si="28"/>
        <v>141</v>
      </c>
      <c r="AC215" s="45">
        <f t="shared" si="28"/>
        <v>149</v>
      </c>
      <c r="AD215" s="45">
        <f t="shared" si="28"/>
        <v>157</v>
      </c>
      <c r="AE215" s="45">
        <f t="shared" si="28"/>
        <v>165</v>
      </c>
      <c r="AF215" s="45">
        <f t="shared" si="28"/>
        <v>173</v>
      </c>
      <c r="AG215" s="45">
        <f t="shared" si="28"/>
        <v>181</v>
      </c>
      <c r="AH215" s="45">
        <f t="shared" si="28"/>
        <v>189</v>
      </c>
      <c r="AI215" s="45">
        <f t="shared" si="28"/>
        <v>196</v>
      </c>
      <c r="AJ215" s="45">
        <f t="shared" si="28"/>
        <v>204</v>
      </c>
      <c r="AK215" s="45">
        <f t="shared" si="28"/>
        <v>212</v>
      </c>
      <c r="AL215" s="45">
        <f t="shared" si="28"/>
        <v>220</v>
      </c>
      <c r="AM215" s="45">
        <f t="shared" si="28"/>
        <v>228</v>
      </c>
      <c r="AN215" s="45">
        <f t="shared" si="28"/>
        <v>236</v>
      </c>
    </row>
    <row r="216" spans="1:40" x14ac:dyDescent="0.25">
      <c r="A216" s="68" t="s">
        <v>105</v>
      </c>
      <c r="B216" s="180">
        <v>30704</v>
      </c>
      <c r="C216" s="68">
        <v>7</v>
      </c>
      <c r="D216" s="1">
        <v>2184</v>
      </c>
      <c r="E216" s="1">
        <v>596</v>
      </c>
      <c r="F216" s="1">
        <v>36</v>
      </c>
      <c r="G216" s="1">
        <v>2816</v>
      </c>
      <c r="H216" s="177">
        <v>2780</v>
      </c>
      <c r="I216" s="176">
        <v>402.28570000000002</v>
      </c>
      <c r="J216" s="178">
        <v>397.1</v>
      </c>
      <c r="K216" s="45">
        <f t="shared" si="29"/>
        <v>25</v>
      </c>
      <c r="L216" s="45">
        <f t="shared" si="29"/>
        <v>50</v>
      </c>
      <c r="M216" s="45">
        <f t="shared" si="29"/>
        <v>74</v>
      </c>
      <c r="N216" s="45">
        <f t="shared" si="29"/>
        <v>99</v>
      </c>
      <c r="O216" s="45">
        <f t="shared" si="29"/>
        <v>124</v>
      </c>
      <c r="P216" s="45">
        <f t="shared" si="29"/>
        <v>149</v>
      </c>
      <c r="Q216" s="45">
        <f t="shared" si="29"/>
        <v>174</v>
      </c>
      <c r="R216" s="45">
        <f t="shared" si="29"/>
        <v>199</v>
      </c>
      <c r="S216" s="45">
        <f t="shared" si="29"/>
        <v>223</v>
      </c>
      <c r="T216" s="45">
        <f t="shared" si="29"/>
        <v>248</v>
      </c>
      <c r="U216" s="45">
        <f t="shared" si="29"/>
        <v>273</v>
      </c>
      <c r="V216" s="45">
        <f t="shared" si="29"/>
        <v>298</v>
      </c>
      <c r="W216" s="45">
        <f t="shared" si="29"/>
        <v>323</v>
      </c>
      <c r="X216" s="45">
        <f t="shared" si="29"/>
        <v>347</v>
      </c>
      <c r="Y216" s="45">
        <f t="shared" si="29"/>
        <v>372</v>
      </c>
      <c r="Z216" s="45">
        <f t="shared" si="29"/>
        <v>397</v>
      </c>
      <c r="AA216" s="45">
        <f t="shared" si="28"/>
        <v>422</v>
      </c>
      <c r="AB216" s="45">
        <f t="shared" si="28"/>
        <v>447</v>
      </c>
      <c r="AC216" s="45">
        <f t="shared" si="28"/>
        <v>472</v>
      </c>
      <c r="AD216" s="45">
        <f t="shared" si="28"/>
        <v>496</v>
      </c>
      <c r="AE216" s="45">
        <f t="shared" si="28"/>
        <v>521</v>
      </c>
      <c r="AF216" s="45">
        <f t="shared" si="28"/>
        <v>546</v>
      </c>
      <c r="AG216" s="45">
        <f t="shared" si="28"/>
        <v>571</v>
      </c>
      <c r="AH216" s="45">
        <f t="shared" si="28"/>
        <v>596</v>
      </c>
      <c r="AI216" s="45">
        <f t="shared" si="28"/>
        <v>620</v>
      </c>
      <c r="AJ216" s="45">
        <f t="shared" si="28"/>
        <v>645</v>
      </c>
      <c r="AK216" s="45">
        <f t="shared" si="28"/>
        <v>670</v>
      </c>
      <c r="AL216" s="45">
        <f t="shared" si="28"/>
        <v>695</v>
      </c>
      <c r="AM216" s="45">
        <f t="shared" si="28"/>
        <v>720</v>
      </c>
      <c r="AN216" s="45">
        <f t="shared" si="28"/>
        <v>745</v>
      </c>
    </row>
    <row r="217" spans="1:40" x14ac:dyDescent="0.25">
      <c r="A217" s="68" t="s">
        <v>105</v>
      </c>
      <c r="B217" s="180">
        <v>90203</v>
      </c>
      <c r="C217" s="68">
        <v>1</v>
      </c>
      <c r="D217" s="1">
        <v>0</v>
      </c>
      <c r="E217" s="1">
        <v>39</v>
      </c>
      <c r="F217" s="1">
        <v>0</v>
      </c>
      <c r="G217" s="1">
        <v>39</v>
      </c>
      <c r="H217" s="177">
        <v>39</v>
      </c>
      <c r="I217" s="176">
        <v>39</v>
      </c>
      <c r="J217" s="178">
        <v>39</v>
      </c>
      <c r="K217" s="45">
        <f t="shared" si="29"/>
        <v>2</v>
      </c>
      <c r="L217" s="45">
        <f t="shared" si="29"/>
        <v>5</v>
      </c>
      <c r="M217" s="45">
        <f t="shared" si="29"/>
        <v>7</v>
      </c>
      <c r="N217" s="45">
        <f t="shared" si="29"/>
        <v>10</v>
      </c>
      <c r="O217" s="45">
        <f t="shared" si="29"/>
        <v>12</v>
      </c>
      <c r="P217" s="45">
        <f t="shared" si="29"/>
        <v>15</v>
      </c>
      <c r="Q217" s="45">
        <f t="shared" si="29"/>
        <v>17</v>
      </c>
      <c r="R217" s="45">
        <f t="shared" si="29"/>
        <v>20</v>
      </c>
      <c r="S217" s="45">
        <f t="shared" si="29"/>
        <v>22</v>
      </c>
      <c r="T217" s="45">
        <f t="shared" si="29"/>
        <v>24</v>
      </c>
      <c r="U217" s="45">
        <f t="shared" si="29"/>
        <v>27</v>
      </c>
      <c r="V217" s="45">
        <f t="shared" si="29"/>
        <v>29</v>
      </c>
      <c r="W217" s="45">
        <f t="shared" si="29"/>
        <v>32</v>
      </c>
      <c r="X217" s="45">
        <f t="shared" si="29"/>
        <v>34</v>
      </c>
      <c r="Y217" s="45">
        <f t="shared" si="29"/>
        <v>37</v>
      </c>
      <c r="Z217" s="45">
        <f t="shared" si="29"/>
        <v>39</v>
      </c>
      <c r="AA217" s="45">
        <f t="shared" si="28"/>
        <v>41</v>
      </c>
      <c r="AB217" s="45">
        <f t="shared" si="28"/>
        <v>44</v>
      </c>
      <c r="AC217" s="45">
        <f t="shared" si="28"/>
        <v>46</v>
      </c>
      <c r="AD217" s="45">
        <f t="shared" si="28"/>
        <v>49</v>
      </c>
      <c r="AE217" s="45">
        <f t="shared" si="28"/>
        <v>51</v>
      </c>
      <c r="AF217" s="45">
        <f t="shared" si="28"/>
        <v>54</v>
      </c>
      <c r="AG217" s="45">
        <f t="shared" si="28"/>
        <v>56</v>
      </c>
      <c r="AH217" s="45">
        <f t="shared" si="28"/>
        <v>59</v>
      </c>
      <c r="AI217" s="45">
        <f t="shared" si="28"/>
        <v>61</v>
      </c>
      <c r="AJ217" s="45">
        <f t="shared" si="28"/>
        <v>63</v>
      </c>
      <c r="AK217" s="45">
        <f t="shared" si="28"/>
        <v>66</v>
      </c>
      <c r="AL217" s="45">
        <f t="shared" si="28"/>
        <v>68</v>
      </c>
      <c r="AM217" s="45">
        <f t="shared" si="28"/>
        <v>71</v>
      </c>
      <c r="AN217" s="45">
        <f t="shared" si="28"/>
        <v>73</v>
      </c>
    </row>
    <row r="218" spans="1:40" x14ac:dyDescent="0.25">
      <c r="A218" s="68" t="s">
        <v>104</v>
      </c>
      <c r="B218" s="180">
        <v>40613</v>
      </c>
      <c r="C218" s="68">
        <v>1</v>
      </c>
      <c r="D218" s="1">
        <v>300</v>
      </c>
      <c r="E218" s="1">
        <v>49</v>
      </c>
      <c r="F218" s="1">
        <v>1</v>
      </c>
      <c r="G218" s="1">
        <v>350</v>
      </c>
      <c r="H218" s="177">
        <v>349</v>
      </c>
      <c r="I218" s="176">
        <v>350</v>
      </c>
      <c r="J218" s="178">
        <v>349</v>
      </c>
      <c r="K218" s="45">
        <f t="shared" si="29"/>
        <v>22</v>
      </c>
      <c r="L218" s="45">
        <f t="shared" si="29"/>
        <v>44</v>
      </c>
      <c r="M218" s="45">
        <f t="shared" si="29"/>
        <v>65</v>
      </c>
      <c r="N218" s="45">
        <f t="shared" si="29"/>
        <v>87</v>
      </c>
      <c r="O218" s="45">
        <f t="shared" si="29"/>
        <v>109</v>
      </c>
      <c r="P218" s="45">
        <f t="shared" si="29"/>
        <v>131</v>
      </c>
      <c r="Q218" s="45">
        <f t="shared" si="29"/>
        <v>153</v>
      </c>
      <c r="R218" s="45">
        <f t="shared" si="29"/>
        <v>175</v>
      </c>
      <c r="S218" s="45">
        <f t="shared" si="29"/>
        <v>196</v>
      </c>
      <c r="T218" s="45">
        <f t="shared" si="29"/>
        <v>218</v>
      </c>
      <c r="U218" s="45">
        <f t="shared" si="29"/>
        <v>240</v>
      </c>
      <c r="V218" s="45">
        <f t="shared" si="29"/>
        <v>262</v>
      </c>
      <c r="W218" s="45">
        <f t="shared" si="29"/>
        <v>284</v>
      </c>
      <c r="X218" s="45">
        <f t="shared" si="29"/>
        <v>305</v>
      </c>
      <c r="Y218" s="45">
        <f t="shared" si="29"/>
        <v>327</v>
      </c>
      <c r="Z218" s="45">
        <f t="shared" si="29"/>
        <v>349</v>
      </c>
      <c r="AA218" s="45">
        <f t="shared" si="28"/>
        <v>371</v>
      </c>
      <c r="AB218" s="45">
        <f t="shared" si="28"/>
        <v>393</v>
      </c>
      <c r="AC218" s="45">
        <f t="shared" si="28"/>
        <v>414</v>
      </c>
      <c r="AD218" s="45">
        <f t="shared" si="28"/>
        <v>436</v>
      </c>
      <c r="AE218" s="45">
        <f t="shared" si="28"/>
        <v>458</v>
      </c>
      <c r="AF218" s="45">
        <f t="shared" si="28"/>
        <v>480</v>
      </c>
      <c r="AG218" s="45">
        <f t="shared" si="28"/>
        <v>502</v>
      </c>
      <c r="AH218" s="45">
        <f t="shared" si="28"/>
        <v>524</v>
      </c>
      <c r="AI218" s="45">
        <f t="shared" si="28"/>
        <v>545</v>
      </c>
      <c r="AJ218" s="45">
        <f t="shared" si="28"/>
        <v>567</v>
      </c>
      <c r="AK218" s="45">
        <f t="shared" si="28"/>
        <v>589</v>
      </c>
      <c r="AL218" s="45">
        <f t="shared" si="28"/>
        <v>611</v>
      </c>
      <c r="AM218" s="45">
        <f t="shared" si="28"/>
        <v>633</v>
      </c>
      <c r="AN218" s="45">
        <f t="shared" si="28"/>
        <v>654</v>
      </c>
    </row>
    <row r="219" spans="1:40" x14ac:dyDescent="0.25">
      <c r="A219" s="68" t="s">
        <v>104</v>
      </c>
      <c r="B219" s="180">
        <v>40623</v>
      </c>
      <c r="C219" s="68">
        <v>4</v>
      </c>
      <c r="D219" s="1">
        <v>816</v>
      </c>
      <c r="E219" s="1">
        <v>36</v>
      </c>
      <c r="F219" s="1">
        <v>10</v>
      </c>
      <c r="G219" s="1">
        <v>862</v>
      </c>
      <c r="H219" s="177">
        <v>852</v>
      </c>
      <c r="I219" s="176">
        <v>215.5</v>
      </c>
      <c r="J219" s="178">
        <v>213</v>
      </c>
      <c r="K219" s="45">
        <f t="shared" si="29"/>
        <v>13</v>
      </c>
      <c r="L219" s="45">
        <f t="shared" si="29"/>
        <v>27</v>
      </c>
      <c r="M219" s="45">
        <f t="shared" si="29"/>
        <v>40</v>
      </c>
      <c r="N219" s="45">
        <f t="shared" si="29"/>
        <v>53</v>
      </c>
      <c r="O219" s="45">
        <f t="shared" si="29"/>
        <v>67</v>
      </c>
      <c r="P219" s="45">
        <f t="shared" si="29"/>
        <v>80</v>
      </c>
      <c r="Q219" s="45">
        <f t="shared" si="29"/>
        <v>93</v>
      </c>
      <c r="R219" s="45">
        <f t="shared" si="29"/>
        <v>107</v>
      </c>
      <c r="S219" s="45">
        <f t="shared" si="29"/>
        <v>120</v>
      </c>
      <c r="T219" s="45">
        <f t="shared" si="29"/>
        <v>133</v>
      </c>
      <c r="U219" s="45">
        <f t="shared" si="29"/>
        <v>146</v>
      </c>
      <c r="V219" s="45">
        <f t="shared" si="29"/>
        <v>160</v>
      </c>
      <c r="W219" s="45">
        <f t="shared" si="29"/>
        <v>173</v>
      </c>
      <c r="X219" s="45">
        <f t="shared" si="29"/>
        <v>186</v>
      </c>
      <c r="Y219" s="45">
        <f t="shared" si="29"/>
        <v>200</v>
      </c>
      <c r="Z219" s="45">
        <f t="shared" si="29"/>
        <v>213</v>
      </c>
      <c r="AA219" s="45">
        <f t="shared" si="28"/>
        <v>226</v>
      </c>
      <c r="AB219" s="45">
        <f t="shared" si="28"/>
        <v>240</v>
      </c>
      <c r="AC219" s="45">
        <f t="shared" si="28"/>
        <v>253</v>
      </c>
      <c r="AD219" s="45">
        <f t="shared" si="28"/>
        <v>266</v>
      </c>
      <c r="AE219" s="45">
        <f t="shared" si="28"/>
        <v>280</v>
      </c>
      <c r="AF219" s="45">
        <f t="shared" si="28"/>
        <v>293</v>
      </c>
      <c r="AG219" s="45">
        <f t="shared" si="28"/>
        <v>306</v>
      </c>
      <c r="AH219" s="45">
        <f t="shared" si="28"/>
        <v>320</v>
      </c>
      <c r="AI219" s="45">
        <f t="shared" si="28"/>
        <v>333</v>
      </c>
      <c r="AJ219" s="45">
        <f t="shared" si="28"/>
        <v>346</v>
      </c>
      <c r="AK219" s="45">
        <f t="shared" si="28"/>
        <v>359</v>
      </c>
      <c r="AL219" s="45">
        <f t="shared" si="28"/>
        <v>373</v>
      </c>
      <c r="AM219" s="45">
        <f t="shared" si="28"/>
        <v>386</v>
      </c>
      <c r="AN219" s="45">
        <f t="shared" si="28"/>
        <v>399</v>
      </c>
    </row>
    <row r="220" spans="1:40" x14ac:dyDescent="0.25">
      <c r="A220" s="68" t="s">
        <v>104</v>
      </c>
      <c r="B220" s="180">
        <v>42110</v>
      </c>
      <c r="C220" s="68">
        <v>3</v>
      </c>
      <c r="D220" s="1">
        <v>852</v>
      </c>
      <c r="E220" s="1">
        <v>266</v>
      </c>
      <c r="F220" s="1">
        <v>1</v>
      </c>
      <c r="G220" s="1">
        <v>1119</v>
      </c>
      <c r="H220" s="177">
        <v>1118</v>
      </c>
      <c r="I220" s="176">
        <v>373</v>
      </c>
      <c r="J220" s="178">
        <v>372.7</v>
      </c>
      <c r="K220" s="45">
        <f t="shared" si="29"/>
        <v>23</v>
      </c>
      <c r="L220" s="45">
        <f t="shared" si="29"/>
        <v>47</v>
      </c>
      <c r="M220" s="45">
        <f t="shared" si="29"/>
        <v>70</v>
      </c>
      <c r="N220" s="45">
        <f t="shared" si="29"/>
        <v>93</v>
      </c>
      <c r="O220" s="45">
        <f t="shared" si="29"/>
        <v>116</v>
      </c>
      <c r="P220" s="45">
        <f t="shared" si="29"/>
        <v>140</v>
      </c>
      <c r="Q220" s="45">
        <f t="shared" si="29"/>
        <v>163</v>
      </c>
      <c r="R220" s="45">
        <f t="shared" si="29"/>
        <v>186</v>
      </c>
      <c r="S220" s="45">
        <f t="shared" si="29"/>
        <v>210</v>
      </c>
      <c r="T220" s="45">
        <f t="shared" si="29"/>
        <v>233</v>
      </c>
      <c r="U220" s="45">
        <f t="shared" si="29"/>
        <v>256</v>
      </c>
      <c r="V220" s="45">
        <f t="shared" si="29"/>
        <v>280</v>
      </c>
      <c r="W220" s="45">
        <f t="shared" si="29"/>
        <v>303</v>
      </c>
      <c r="X220" s="45">
        <f t="shared" si="29"/>
        <v>326</v>
      </c>
      <c r="Y220" s="45">
        <f t="shared" si="29"/>
        <v>349</v>
      </c>
      <c r="Z220" s="45">
        <f t="shared" si="29"/>
        <v>373</v>
      </c>
      <c r="AA220" s="45">
        <f t="shared" si="28"/>
        <v>396</v>
      </c>
      <c r="AB220" s="45">
        <f t="shared" si="28"/>
        <v>419</v>
      </c>
      <c r="AC220" s="45">
        <f t="shared" si="28"/>
        <v>443</v>
      </c>
      <c r="AD220" s="45">
        <f t="shared" si="28"/>
        <v>466</v>
      </c>
      <c r="AE220" s="45">
        <f t="shared" si="28"/>
        <v>489</v>
      </c>
      <c r="AF220" s="45">
        <f t="shared" si="28"/>
        <v>512</v>
      </c>
      <c r="AG220" s="45">
        <f t="shared" si="28"/>
        <v>536</v>
      </c>
      <c r="AH220" s="45">
        <f t="shared" si="28"/>
        <v>559</v>
      </c>
      <c r="AI220" s="45">
        <f t="shared" si="28"/>
        <v>582</v>
      </c>
      <c r="AJ220" s="45">
        <f t="shared" si="28"/>
        <v>606</v>
      </c>
      <c r="AK220" s="45">
        <f t="shared" si="28"/>
        <v>629</v>
      </c>
      <c r="AL220" s="45">
        <f t="shared" si="28"/>
        <v>652</v>
      </c>
      <c r="AM220" s="45">
        <f t="shared" si="28"/>
        <v>676</v>
      </c>
      <c r="AN220" s="45">
        <f t="shared" si="28"/>
        <v>699</v>
      </c>
    </row>
    <row r="221" spans="1:40" x14ac:dyDescent="0.25">
      <c r="A221" s="68" t="s">
        <v>103</v>
      </c>
      <c r="B221" s="180">
        <v>72212</v>
      </c>
      <c r="C221" s="68">
        <v>8</v>
      </c>
      <c r="D221" s="1">
        <v>3576</v>
      </c>
      <c r="E221" s="1">
        <v>-453</v>
      </c>
      <c r="F221" s="1">
        <v>32</v>
      </c>
      <c r="G221" s="1">
        <v>3155</v>
      </c>
      <c r="H221" s="177">
        <v>3123</v>
      </c>
      <c r="I221" s="176">
        <v>394.375</v>
      </c>
      <c r="J221" s="178">
        <v>390.4</v>
      </c>
      <c r="K221" s="45">
        <f t="shared" si="29"/>
        <v>24</v>
      </c>
      <c r="L221" s="45">
        <f t="shared" si="29"/>
        <v>49</v>
      </c>
      <c r="M221" s="45">
        <f t="shared" si="29"/>
        <v>73</v>
      </c>
      <c r="N221" s="45">
        <f t="shared" si="29"/>
        <v>98</v>
      </c>
      <c r="O221" s="45">
        <f t="shared" si="29"/>
        <v>122</v>
      </c>
      <c r="P221" s="45">
        <f t="shared" si="29"/>
        <v>146</v>
      </c>
      <c r="Q221" s="45">
        <f t="shared" si="29"/>
        <v>171</v>
      </c>
      <c r="R221" s="45">
        <f t="shared" si="29"/>
        <v>195</v>
      </c>
      <c r="S221" s="45">
        <f t="shared" si="29"/>
        <v>220</v>
      </c>
      <c r="T221" s="45">
        <f t="shared" si="29"/>
        <v>244</v>
      </c>
      <c r="U221" s="45">
        <f t="shared" si="29"/>
        <v>268</v>
      </c>
      <c r="V221" s="45">
        <f t="shared" si="29"/>
        <v>293</v>
      </c>
      <c r="W221" s="45">
        <f t="shared" si="29"/>
        <v>317</v>
      </c>
      <c r="X221" s="45">
        <f t="shared" si="29"/>
        <v>342</v>
      </c>
      <c r="Y221" s="45">
        <f t="shared" si="29"/>
        <v>366</v>
      </c>
      <c r="Z221" s="45">
        <f t="shared" si="29"/>
        <v>390</v>
      </c>
      <c r="AA221" s="45">
        <f t="shared" si="28"/>
        <v>415</v>
      </c>
      <c r="AB221" s="45">
        <f t="shared" si="28"/>
        <v>439</v>
      </c>
      <c r="AC221" s="45">
        <f t="shared" si="28"/>
        <v>464</v>
      </c>
      <c r="AD221" s="45">
        <f t="shared" si="28"/>
        <v>488</v>
      </c>
      <c r="AE221" s="45">
        <f t="shared" si="28"/>
        <v>512</v>
      </c>
      <c r="AF221" s="45">
        <f t="shared" si="28"/>
        <v>537</v>
      </c>
      <c r="AG221" s="45">
        <f t="shared" si="28"/>
        <v>561</v>
      </c>
      <c r="AH221" s="45">
        <f t="shared" si="28"/>
        <v>586</v>
      </c>
      <c r="AI221" s="45">
        <f t="shared" si="28"/>
        <v>610</v>
      </c>
      <c r="AJ221" s="45">
        <f t="shared" si="28"/>
        <v>634</v>
      </c>
      <c r="AK221" s="45">
        <f t="shared" si="28"/>
        <v>659</v>
      </c>
      <c r="AL221" s="45">
        <f t="shared" si="28"/>
        <v>683</v>
      </c>
      <c r="AM221" s="45">
        <f t="shared" si="28"/>
        <v>708</v>
      </c>
      <c r="AN221" s="45">
        <f t="shared" si="28"/>
        <v>732</v>
      </c>
    </row>
    <row r="222" spans="1:40" x14ac:dyDescent="0.25">
      <c r="A222" s="68" t="s">
        <v>103</v>
      </c>
      <c r="B222" s="180">
        <v>73111</v>
      </c>
      <c r="C222" s="68">
        <v>8</v>
      </c>
      <c r="D222" s="1">
        <v>3108</v>
      </c>
      <c r="E222" s="1">
        <v>-252</v>
      </c>
      <c r="F222" s="1">
        <v>6</v>
      </c>
      <c r="G222" s="1">
        <v>2862</v>
      </c>
      <c r="H222" s="177">
        <v>2856</v>
      </c>
      <c r="I222" s="176">
        <v>357.75</v>
      </c>
      <c r="J222" s="178">
        <v>357</v>
      </c>
      <c r="K222" s="45">
        <f t="shared" si="29"/>
        <v>22</v>
      </c>
      <c r="L222" s="45">
        <f t="shared" si="29"/>
        <v>45</v>
      </c>
      <c r="M222" s="45">
        <f t="shared" si="29"/>
        <v>67</v>
      </c>
      <c r="N222" s="45">
        <f t="shared" si="29"/>
        <v>89</v>
      </c>
      <c r="O222" s="45">
        <f t="shared" si="29"/>
        <v>112</v>
      </c>
      <c r="P222" s="45">
        <f t="shared" si="29"/>
        <v>134</v>
      </c>
      <c r="Q222" s="45">
        <f t="shared" si="29"/>
        <v>156</v>
      </c>
      <c r="R222" s="45">
        <f t="shared" si="29"/>
        <v>179</v>
      </c>
      <c r="S222" s="45">
        <f t="shared" si="29"/>
        <v>201</v>
      </c>
      <c r="T222" s="45">
        <f t="shared" si="29"/>
        <v>223</v>
      </c>
      <c r="U222" s="45">
        <f t="shared" si="29"/>
        <v>245</v>
      </c>
      <c r="V222" s="45">
        <f t="shared" si="29"/>
        <v>268</v>
      </c>
      <c r="W222" s="45">
        <f t="shared" si="29"/>
        <v>290</v>
      </c>
      <c r="X222" s="45">
        <f t="shared" si="29"/>
        <v>312</v>
      </c>
      <c r="Y222" s="45">
        <f t="shared" si="29"/>
        <v>335</v>
      </c>
      <c r="Z222" s="45">
        <f t="shared" si="29"/>
        <v>357</v>
      </c>
      <c r="AA222" s="45">
        <f t="shared" si="28"/>
        <v>379</v>
      </c>
      <c r="AB222" s="45">
        <f t="shared" si="28"/>
        <v>402</v>
      </c>
      <c r="AC222" s="45">
        <f t="shared" si="28"/>
        <v>424</v>
      </c>
      <c r="AD222" s="45">
        <f t="shared" si="28"/>
        <v>446</v>
      </c>
      <c r="AE222" s="45">
        <f t="shared" si="28"/>
        <v>469</v>
      </c>
      <c r="AF222" s="45">
        <f t="shared" si="28"/>
        <v>491</v>
      </c>
      <c r="AG222" s="45">
        <f t="shared" si="28"/>
        <v>513</v>
      </c>
      <c r="AH222" s="45">
        <f t="shared" si="28"/>
        <v>536</v>
      </c>
      <c r="AI222" s="45">
        <f t="shared" si="28"/>
        <v>558</v>
      </c>
      <c r="AJ222" s="45">
        <f t="shared" si="28"/>
        <v>580</v>
      </c>
      <c r="AK222" s="45">
        <f t="shared" si="28"/>
        <v>602</v>
      </c>
      <c r="AL222" s="45">
        <f t="shared" si="28"/>
        <v>625</v>
      </c>
      <c r="AM222" s="45">
        <f t="shared" si="28"/>
        <v>647</v>
      </c>
      <c r="AN222" s="45">
        <f t="shared" si="28"/>
        <v>669</v>
      </c>
    </row>
    <row r="223" spans="1:40" x14ac:dyDescent="0.25">
      <c r="A223" s="68" t="s">
        <v>103</v>
      </c>
      <c r="B223" s="180">
        <v>73501</v>
      </c>
      <c r="C223" s="68">
        <v>10</v>
      </c>
      <c r="D223" s="1">
        <v>1752</v>
      </c>
      <c r="E223" s="1">
        <v>354</v>
      </c>
      <c r="F223" s="1">
        <v>6</v>
      </c>
      <c r="G223" s="1">
        <v>2112</v>
      </c>
      <c r="H223" s="177">
        <v>2106</v>
      </c>
      <c r="I223" s="176">
        <v>211.2</v>
      </c>
      <c r="J223" s="178">
        <v>210.6</v>
      </c>
      <c r="K223" s="45">
        <f t="shared" si="29"/>
        <v>13</v>
      </c>
      <c r="L223" s="45">
        <f t="shared" si="29"/>
        <v>26</v>
      </c>
      <c r="M223" s="45">
        <f t="shared" si="29"/>
        <v>39</v>
      </c>
      <c r="N223" s="45">
        <f t="shared" si="29"/>
        <v>53</v>
      </c>
      <c r="O223" s="45">
        <f t="shared" si="29"/>
        <v>66</v>
      </c>
      <c r="P223" s="45">
        <f t="shared" si="29"/>
        <v>79</v>
      </c>
      <c r="Q223" s="45">
        <f t="shared" si="29"/>
        <v>92</v>
      </c>
      <c r="R223" s="45">
        <f t="shared" si="29"/>
        <v>105</v>
      </c>
      <c r="S223" s="45">
        <f t="shared" si="29"/>
        <v>118</v>
      </c>
      <c r="T223" s="45">
        <f t="shared" si="29"/>
        <v>132</v>
      </c>
      <c r="U223" s="45">
        <f t="shared" si="29"/>
        <v>145</v>
      </c>
      <c r="V223" s="45">
        <f t="shared" si="29"/>
        <v>158</v>
      </c>
      <c r="W223" s="45">
        <f t="shared" si="29"/>
        <v>171</v>
      </c>
      <c r="X223" s="45">
        <f t="shared" si="29"/>
        <v>184</v>
      </c>
      <c r="Y223" s="45">
        <f t="shared" si="29"/>
        <v>197</v>
      </c>
      <c r="Z223" s="45">
        <f t="shared" si="29"/>
        <v>211</v>
      </c>
      <c r="AA223" s="45">
        <f t="shared" si="28"/>
        <v>224</v>
      </c>
      <c r="AB223" s="45">
        <f t="shared" si="28"/>
        <v>237</v>
      </c>
      <c r="AC223" s="45">
        <f t="shared" si="28"/>
        <v>250</v>
      </c>
      <c r="AD223" s="45">
        <f t="shared" si="28"/>
        <v>263</v>
      </c>
      <c r="AE223" s="45">
        <f t="shared" si="28"/>
        <v>276</v>
      </c>
      <c r="AF223" s="45">
        <f t="shared" si="28"/>
        <v>290</v>
      </c>
      <c r="AG223" s="45">
        <f t="shared" si="28"/>
        <v>303</v>
      </c>
      <c r="AH223" s="45">
        <f t="shared" si="28"/>
        <v>316</v>
      </c>
      <c r="AI223" s="45">
        <f t="shared" si="28"/>
        <v>329</v>
      </c>
      <c r="AJ223" s="45">
        <f t="shared" si="28"/>
        <v>342</v>
      </c>
      <c r="AK223" s="45">
        <f t="shared" si="28"/>
        <v>355</v>
      </c>
      <c r="AL223" s="45">
        <f t="shared" si="28"/>
        <v>369</v>
      </c>
      <c r="AM223" s="45">
        <f t="shared" si="28"/>
        <v>382</v>
      </c>
      <c r="AN223" s="45">
        <f t="shared" si="28"/>
        <v>395</v>
      </c>
    </row>
    <row r="224" spans="1:40" x14ac:dyDescent="0.25">
      <c r="A224" s="68" t="s">
        <v>103</v>
      </c>
      <c r="B224" s="180">
        <v>76330</v>
      </c>
      <c r="C224" s="68">
        <v>6</v>
      </c>
      <c r="D224" s="1">
        <v>0</v>
      </c>
      <c r="E224" s="1">
        <v>401</v>
      </c>
      <c r="F224" s="1">
        <v>0</v>
      </c>
      <c r="G224" s="1">
        <v>401</v>
      </c>
      <c r="H224" s="177">
        <v>401</v>
      </c>
      <c r="I224" s="176">
        <v>66.833299999999994</v>
      </c>
      <c r="J224" s="178">
        <v>66.8</v>
      </c>
      <c r="K224" s="45">
        <f t="shared" si="29"/>
        <v>4</v>
      </c>
      <c r="L224" s="45">
        <f t="shared" si="29"/>
        <v>8</v>
      </c>
      <c r="M224" s="45">
        <f t="shared" si="29"/>
        <v>13</v>
      </c>
      <c r="N224" s="45">
        <f t="shared" si="29"/>
        <v>17</v>
      </c>
      <c r="O224" s="45">
        <f t="shared" si="29"/>
        <v>21</v>
      </c>
      <c r="P224" s="45">
        <f t="shared" si="29"/>
        <v>25</v>
      </c>
      <c r="Q224" s="45">
        <f t="shared" si="29"/>
        <v>29</v>
      </c>
      <c r="R224" s="45">
        <f t="shared" si="29"/>
        <v>33</v>
      </c>
      <c r="S224" s="45">
        <f t="shared" si="29"/>
        <v>38</v>
      </c>
      <c r="T224" s="45">
        <f t="shared" si="29"/>
        <v>42</v>
      </c>
      <c r="U224" s="45">
        <f t="shared" si="29"/>
        <v>46</v>
      </c>
      <c r="V224" s="45">
        <f t="shared" si="29"/>
        <v>50</v>
      </c>
      <c r="W224" s="45">
        <f t="shared" si="29"/>
        <v>54</v>
      </c>
      <c r="X224" s="45">
        <f t="shared" si="29"/>
        <v>58</v>
      </c>
      <c r="Y224" s="45">
        <f t="shared" si="29"/>
        <v>63</v>
      </c>
      <c r="Z224" s="45">
        <f t="shared" si="29"/>
        <v>67</v>
      </c>
      <c r="AA224" s="45">
        <f t="shared" si="28"/>
        <v>71</v>
      </c>
      <c r="AB224" s="45">
        <f t="shared" si="28"/>
        <v>75</v>
      </c>
      <c r="AC224" s="45">
        <f t="shared" si="28"/>
        <v>79</v>
      </c>
      <c r="AD224" s="45">
        <f t="shared" si="28"/>
        <v>84</v>
      </c>
      <c r="AE224" s="45">
        <f t="shared" si="28"/>
        <v>88</v>
      </c>
      <c r="AF224" s="45">
        <f t="shared" si="28"/>
        <v>92</v>
      </c>
      <c r="AG224" s="45">
        <f t="shared" si="28"/>
        <v>96</v>
      </c>
      <c r="AH224" s="45">
        <f t="shared" si="28"/>
        <v>100</v>
      </c>
      <c r="AI224" s="45">
        <f t="shared" si="28"/>
        <v>104</v>
      </c>
      <c r="AJ224" s="45">
        <f t="shared" si="28"/>
        <v>109</v>
      </c>
      <c r="AK224" s="45">
        <f t="shared" si="28"/>
        <v>113</v>
      </c>
      <c r="AL224" s="45">
        <f t="shared" si="28"/>
        <v>117</v>
      </c>
      <c r="AM224" s="45">
        <f t="shared" si="28"/>
        <v>121</v>
      </c>
      <c r="AN224" s="45">
        <f t="shared" si="28"/>
        <v>125</v>
      </c>
    </row>
    <row r="225" spans="1:40" x14ac:dyDescent="0.25">
      <c r="A225" s="68" t="s">
        <v>103</v>
      </c>
      <c r="B225" s="180">
        <v>90707</v>
      </c>
      <c r="C225" s="68">
        <v>1</v>
      </c>
      <c r="D225" s="1">
        <v>300</v>
      </c>
      <c r="E225" s="1">
        <v>124</v>
      </c>
      <c r="F225" s="1">
        <v>1</v>
      </c>
      <c r="G225" s="1">
        <v>425</v>
      </c>
      <c r="H225" s="177">
        <v>424</v>
      </c>
      <c r="I225" s="176">
        <v>425</v>
      </c>
      <c r="J225" s="178">
        <v>424</v>
      </c>
      <c r="K225" s="45">
        <f t="shared" si="29"/>
        <v>27</v>
      </c>
      <c r="L225" s="45">
        <f t="shared" si="29"/>
        <v>53</v>
      </c>
      <c r="M225" s="45">
        <f t="shared" si="29"/>
        <v>80</v>
      </c>
      <c r="N225" s="45">
        <f t="shared" si="29"/>
        <v>106</v>
      </c>
      <c r="O225" s="45">
        <f t="shared" si="29"/>
        <v>133</v>
      </c>
      <c r="P225" s="45">
        <f t="shared" si="29"/>
        <v>159</v>
      </c>
      <c r="Q225" s="45">
        <f t="shared" si="29"/>
        <v>186</v>
      </c>
      <c r="R225" s="45">
        <f t="shared" si="29"/>
        <v>212</v>
      </c>
      <c r="S225" s="45">
        <f t="shared" si="29"/>
        <v>239</v>
      </c>
      <c r="T225" s="45">
        <f t="shared" si="29"/>
        <v>265</v>
      </c>
      <c r="U225" s="45">
        <f t="shared" si="29"/>
        <v>292</v>
      </c>
      <c r="V225" s="45">
        <f t="shared" si="29"/>
        <v>318</v>
      </c>
      <c r="W225" s="45">
        <f t="shared" si="29"/>
        <v>345</v>
      </c>
      <c r="X225" s="45">
        <f t="shared" si="29"/>
        <v>371</v>
      </c>
      <c r="Y225" s="45">
        <f t="shared" si="29"/>
        <v>398</v>
      </c>
      <c r="Z225" s="45">
        <f t="shared" si="29"/>
        <v>424</v>
      </c>
      <c r="AA225" s="45">
        <f t="shared" si="28"/>
        <v>451</v>
      </c>
      <c r="AB225" s="45">
        <f t="shared" si="28"/>
        <v>477</v>
      </c>
      <c r="AC225" s="45">
        <f t="shared" si="28"/>
        <v>504</v>
      </c>
      <c r="AD225" s="45">
        <f t="shared" si="28"/>
        <v>530</v>
      </c>
      <c r="AE225" s="45">
        <f t="shared" si="28"/>
        <v>557</v>
      </c>
      <c r="AF225" s="45">
        <f t="shared" si="28"/>
        <v>583</v>
      </c>
      <c r="AG225" s="45">
        <f t="shared" si="28"/>
        <v>610</v>
      </c>
      <c r="AH225" s="45">
        <f t="shared" si="28"/>
        <v>636</v>
      </c>
      <c r="AI225" s="45">
        <f t="shared" si="28"/>
        <v>663</v>
      </c>
      <c r="AJ225" s="45">
        <f t="shared" si="28"/>
        <v>689</v>
      </c>
      <c r="AK225" s="45">
        <f t="shared" si="28"/>
        <v>716</v>
      </c>
      <c r="AL225" s="45">
        <f t="shared" si="28"/>
        <v>742</v>
      </c>
      <c r="AM225" s="45">
        <f t="shared" si="28"/>
        <v>769</v>
      </c>
      <c r="AN225" s="45">
        <f t="shared" si="28"/>
        <v>795</v>
      </c>
    </row>
    <row r="226" spans="1:40" x14ac:dyDescent="0.25">
      <c r="A226" s="68" t="s">
        <v>102</v>
      </c>
      <c r="B226" s="180">
        <v>40038</v>
      </c>
      <c r="C226" s="68">
        <v>0</v>
      </c>
      <c r="D226" s="1">
        <v>0</v>
      </c>
      <c r="E226" s="1">
        <v>0</v>
      </c>
      <c r="F226" s="1">
        <v>0</v>
      </c>
      <c r="G226" s="1">
        <v>0</v>
      </c>
      <c r="H226" s="177">
        <v>0</v>
      </c>
      <c r="I226" s="176">
        <v>0</v>
      </c>
      <c r="J226" s="178" t="e">
        <v>#DIV/0!</v>
      </c>
      <c r="K226" s="45">
        <f t="shared" si="29"/>
        <v>0</v>
      </c>
      <c r="L226" s="45">
        <f t="shared" si="29"/>
        <v>0</v>
      </c>
      <c r="M226" s="45">
        <f t="shared" si="29"/>
        <v>0</v>
      </c>
      <c r="N226" s="45">
        <f t="shared" si="29"/>
        <v>0</v>
      </c>
      <c r="O226" s="45">
        <f t="shared" si="29"/>
        <v>0</v>
      </c>
      <c r="P226" s="45">
        <f t="shared" si="29"/>
        <v>0</v>
      </c>
      <c r="Q226" s="45">
        <f t="shared" si="29"/>
        <v>0</v>
      </c>
      <c r="R226" s="45">
        <f t="shared" si="29"/>
        <v>0</v>
      </c>
      <c r="S226" s="45">
        <f t="shared" si="29"/>
        <v>0</v>
      </c>
      <c r="T226" s="45">
        <f t="shared" si="29"/>
        <v>0</v>
      </c>
      <c r="U226" s="45">
        <f t="shared" si="29"/>
        <v>0</v>
      </c>
      <c r="V226" s="45">
        <f t="shared" si="29"/>
        <v>0</v>
      </c>
      <c r="W226" s="45">
        <f t="shared" si="29"/>
        <v>0</v>
      </c>
      <c r="X226" s="45">
        <f t="shared" si="29"/>
        <v>0</v>
      </c>
      <c r="Y226" s="45">
        <f t="shared" si="29"/>
        <v>0</v>
      </c>
      <c r="Z226" s="45">
        <f t="shared" si="29"/>
        <v>0</v>
      </c>
      <c r="AA226" s="45">
        <f t="shared" si="28"/>
        <v>0</v>
      </c>
      <c r="AB226" s="45">
        <f t="shared" si="28"/>
        <v>0</v>
      </c>
      <c r="AC226" s="45">
        <f t="shared" si="28"/>
        <v>0</v>
      </c>
      <c r="AD226" s="45">
        <f t="shared" si="28"/>
        <v>0</v>
      </c>
      <c r="AE226" s="45">
        <f t="shared" si="28"/>
        <v>0</v>
      </c>
      <c r="AF226" s="45">
        <f t="shared" si="28"/>
        <v>0</v>
      </c>
      <c r="AG226" s="45">
        <f t="shared" si="28"/>
        <v>0</v>
      </c>
      <c r="AH226" s="45">
        <f t="shared" si="28"/>
        <v>0</v>
      </c>
      <c r="AI226" s="45">
        <f t="shared" si="28"/>
        <v>0</v>
      </c>
      <c r="AJ226" s="45">
        <f t="shared" si="28"/>
        <v>0</v>
      </c>
      <c r="AK226" s="45">
        <f t="shared" si="28"/>
        <v>0</v>
      </c>
      <c r="AL226" s="45">
        <f t="shared" si="28"/>
        <v>0</v>
      </c>
      <c r="AM226" s="45">
        <f t="shared" si="28"/>
        <v>0</v>
      </c>
      <c r="AN226" s="45">
        <f t="shared" si="28"/>
        <v>0</v>
      </c>
    </row>
    <row r="227" spans="1:40" x14ac:dyDescent="0.25">
      <c r="A227" s="68" t="s">
        <v>102</v>
      </c>
      <c r="B227" s="180">
        <v>40281</v>
      </c>
      <c r="C227" s="68">
        <v>4</v>
      </c>
      <c r="D227" s="1">
        <v>1356</v>
      </c>
      <c r="E227" s="1">
        <v>564</v>
      </c>
      <c r="F227" s="1">
        <v>13</v>
      </c>
      <c r="G227" s="1">
        <v>1933</v>
      </c>
      <c r="H227" s="177">
        <v>1920</v>
      </c>
      <c r="I227" s="176">
        <v>483.25</v>
      </c>
      <c r="J227" s="178">
        <v>480</v>
      </c>
      <c r="K227" s="45">
        <f t="shared" si="29"/>
        <v>30</v>
      </c>
      <c r="L227" s="45">
        <f t="shared" si="29"/>
        <v>60</v>
      </c>
      <c r="M227" s="45">
        <f t="shared" si="29"/>
        <v>90</v>
      </c>
      <c r="N227" s="45">
        <f t="shared" si="29"/>
        <v>120</v>
      </c>
      <c r="O227" s="45">
        <f t="shared" si="29"/>
        <v>150</v>
      </c>
      <c r="P227" s="45">
        <f t="shared" si="29"/>
        <v>180</v>
      </c>
      <c r="Q227" s="45">
        <f t="shared" si="29"/>
        <v>210</v>
      </c>
      <c r="R227" s="45">
        <f t="shared" si="29"/>
        <v>240</v>
      </c>
      <c r="S227" s="45">
        <f t="shared" si="29"/>
        <v>270</v>
      </c>
      <c r="T227" s="45">
        <f t="shared" si="29"/>
        <v>300</v>
      </c>
      <c r="U227" s="45">
        <f t="shared" si="29"/>
        <v>330</v>
      </c>
      <c r="V227" s="45">
        <f t="shared" si="29"/>
        <v>360</v>
      </c>
      <c r="W227" s="45">
        <f t="shared" si="29"/>
        <v>390</v>
      </c>
      <c r="X227" s="45">
        <f t="shared" si="29"/>
        <v>420</v>
      </c>
      <c r="Y227" s="45">
        <f t="shared" si="29"/>
        <v>450</v>
      </c>
      <c r="Z227" s="45">
        <f t="shared" si="29"/>
        <v>480</v>
      </c>
      <c r="AA227" s="45">
        <f t="shared" si="28"/>
        <v>510</v>
      </c>
      <c r="AB227" s="45">
        <f t="shared" si="28"/>
        <v>540</v>
      </c>
      <c r="AC227" s="45">
        <f t="shared" si="28"/>
        <v>570</v>
      </c>
      <c r="AD227" s="45">
        <f t="shared" si="28"/>
        <v>600</v>
      </c>
      <c r="AE227" s="45">
        <f t="shared" si="28"/>
        <v>630</v>
      </c>
      <c r="AF227" s="45">
        <f t="shared" si="28"/>
        <v>660</v>
      </c>
      <c r="AG227" s="45">
        <f t="shared" si="28"/>
        <v>690</v>
      </c>
      <c r="AH227" s="45">
        <f t="shared" si="28"/>
        <v>720</v>
      </c>
      <c r="AI227" s="45">
        <f t="shared" si="28"/>
        <v>750</v>
      </c>
      <c r="AJ227" s="45">
        <f t="shared" si="28"/>
        <v>780</v>
      </c>
      <c r="AK227" s="45">
        <f t="shared" si="28"/>
        <v>810</v>
      </c>
      <c r="AL227" s="45">
        <f t="shared" si="28"/>
        <v>840</v>
      </c>
      <c r="AM227" s="45">
        <f t="shared" si="28"/>
        <v>870</v>
      </c>
      <c r="AN227" s="45">
        <f t="shared" si="28"/>
        <v>900</v>
      </c>
    </row>
    <row r="228" spans="1:40" x14ac:dyDescent="0.25">
      <c r="A228" s="68" t="s">
        <v>102</v>
      </c>
      <c r="B228" s="180">
        <v>40701</v>
      </c>
      <c r="C228" s="68">
        <v>1</v>
      </c>
      <c r="D228" s="1">
        <v>552</v>
      </c>
      <c r="E228" s="1">
        <v>-405</v>
      </c>
      <c r="F228" s="1">
        <v>14</v>
      </c>
      <c r="G228" s="1">
        <v>161</v>
      </c>
      <c r="H228" s="177">
        <v>147</v>
      </c>
      <c r="I228" s="176">
        <v>161</v>
      </c>
      <c r="J228" s="178">
        <v>147</v>
      </c>
      <c r="K228" s="45">
        <f t="shared" si="29"/>
        <v>9</v>
      </c>
      <c r="L228" s="45">
        <f t="shared" si="29"/>
        <v>18</v>
      </c>
      <c r="M228" s="45">
        <f t="shared" si="29"/>
        <v>28</v>
      </c>
      <c r="N228" s="45">
        <f t="shared" si="29"/>
        <v>37</v>
      </c>
      <c r="O228" s="45">
        <f t="shared" si="29"/>
        <v>46</v>
      </c>
      <c r="P228" s="45">
        <f t="shared" si="29"/>
        <v>55</v>
      </c>
      <c r="Q228" s="45">
        <f t="shared" si="29"/>
        <v>64</v>
      </c>
      <c r="R228" s="45">
        <f t="shared" si="29"/>
        <v>74</v>
      </c>
      <c r="S228" s="45">
        <f t="shared" si="29"/>
        <v>83</v>
      </c>
      <c r="T228" s="45">
        <f t="shared" si="29"/>
        <v>92</v>
      </c>
      <c r="U228" s="45">
        <f t="shared" si="29"/>
        <v>101</v>
      </c>
      <c r="V228" s="45">
        <f t="shared" si="29"/>
        <v>110</v>
      </c>
      <c r="W228" s="45">
        <f t="shared" si="29"/>
        <v>119</v>
      </c>
      <c r="X228" s="45">
        <f t="shared" si="29"/>
        <v>129</v>
      </c>
      <c r="Y228" s="45">
        <f t="shared" si="29"/>
        <v>138</v>
      </c>
      <c r="Z228" s="45">
        <f t="shared" si="29"/>
        <v>147</v>
      </c>
      <c r="AA228" s="45">
        <f t="shared" si="28"/>
        <v>156</v>
      </c>
      <c r="AB228" s="45">
        <f t="shared" si="28"/>
        <v>165</v>
      </c>
      <c r="AC228" s="45">
        <f t="shared" si="28"/>
        <v>175</v>
      </c>
      <c r="AD228" s="45">
        <f t="shared" si="28"/>
        <v>184</v>
      </c>
      <c r="AE228" s="45">
        <f t="shared" si="28"/>
        <v>193</v>
      </c>
      <c r="AF228" s="45">
        <f t="shared" si="28"/>
        <v>202</v>
      </c>
      <c r="AG228" s="45">
        <f t="shared" si="28"/>
        <v>211</v>
      </c>
      <c r="AH228" s="45">
        <f t="shared" si="28"/>
        <v>221</v>
      </c>
      <c r="AI228" s="45">
        <f t="shared" si="28"/>
        <v>230</v>
      </c>
      <c r="AJ228" s="45">
        <f t="shared" si="28"/>
        <v>239</v>
      </c>
      <c r="AK228" s="45">
        <f t="shared" si="28"/>
        <v>248</v>
      </c>
      <c r="AL228" s="45">
        <f t="shared" si="28"/>
        <v>257</v>
      </c>
      <c r="AM228" s="45">
        <f t="shared" si="28"/>
        <v>266</v>
      </c>
      <c r="AN228" s="45">
        <f t="shared" si="28"/>
        <v>276</v>
      </c>
    </row>
    <row r="229" spans="1:40" x14ac:dyDescent="0.25">
      <c r="A229" s="68" t="s">
        <v>102</v>
      </c>
      <c r="B229" s="180">
        <v>40721</v>
      </c>
      <c r="C229" s="68">
        <v>7</v>
      </c>
      <c r="D229" s="1">
        <v>2448</v>
      </c>
      <c r="E229" s="1">
        <v>309</v>
      </c>
      <c r="F229" s="1">
        <v>136</v>
      </c>
      <c r="G229" s="1">
        <v>2893</v>
      </c>
      <c r="H229" s="177">
        <v>2757</v>
      </c>
      <c r="I229" s="176">
        <v>413.28570000000002</v>
      </c>
      <c r="J229" s="178">
        <v>393.9</v>
      </c>
      <c r="K229" s="45">
        <f t="shared" si="29"/>
        <v>25</v>
      </c>
      <c r="L229" s="45">
        <f t="shared" si="29"/>
        <v>49</v>
      </c>
      <c r="M229" s="45">
        <f t="shared" si="29"/>
        <v>74</v>
      </c>
      <c r="N229" s="45">
        <f t="shared" si="29"/>
        <v>98</v>
      </c>
      <c r="O229" s="45">
        <f t="shared" si="29"/>
        <v>123</v>
      </c>
      <c r="P229" s="45">
        <f t="shared" si="29"/>
        <v>148</v>
      </c>
      <c r="Q229" s="45">
        <f t="shared" si="29"/>
        <v>172</v>
      </c>
      <c r="R229" s="45">
        <f t="shared" si="29"/>
        <v>197</v>
      </c>
      <c r="S229" s="45">
        <f t="shared" si="29"/>
        <v>222</v>
      </c>
      <c r="T229" s="45">
        <f t="shared" si="29"/>
        <v>246</v>
      </c>
      <c r="U229" s="45">
        <f t="shared" si="29"/>
        <v>271</v>
      </c>
      <c r="V229" s="45">
        <f t="shared" si="29"/>
        <v>295</v>
      </c>
      <c r="W229" s="45">
        <f t="shared" si="29"/>
        <v>320</v>
      </c>
      <c r="X229" s="45">
        <f t="shared" si="29"/>
        <v>345</v>
      </c>
      <c r="Y229" s="45">
        <f t="shared" si="29"/>
        <v>369</v>
      </c>
      <c r="Z229" s="45">
        <f t="shared" si="29"/>
        <v>394</v>
      </c>
      <c r="AA229" s="45">
        <f t="shared" si="28"/>
        <v>419</v>
      </c>
      <c r="AB229" s="45">
        <f t="shared" si="28"/>
        <v>443</v>
      </c>
      <c r="AC229" s="45">
        <f t="shared" si="28"/>
        <v>468</v>
      </c>
      <c r="AD229" s="45">
        <f t="shared" si="28"/>
        <v>492</v>
      </c>
      <c r="AE229" s="45">
        <f t="shared" si="28"/>
        <v>517</v>
      </c>
      <c r="AF229" s="45">
        <f t="shared" si="28"/>
        <v>542</v>
      </c>
      <c r="AG229" s="45">
        <f t="shared" si="28"/>
        <v>566</v>
      </c>
      <c r="AH229" s="45">
        <f t="shared" si="28"/>
        <v>591</v>
      </c>
      <c r="AI229" s="45">
        <f t="shared" si="28"/>
        <v>615</v>
      </c>
      <c r="AJ229" s="45">
        <f t="shared" si="28"/>
        <v>640</v>
      </c>
      <c r="AK229" s="45">
        <f t="shared" si="28"/>
        <v>665</v>
      </c>
      <c r="AL229" s="45">
        <f t="shared" si="28"/>
        <v>689</v>
      </c>
      <c r="AM229" s="45">
        <f t="shared" si="28"/>
        <v>714</v>
      </c>
      <c r="AN229" s="45">
        <f t="shared" si="28"/>
        <v>739</v>
      </c>
    </row>
    <row r="230" spans="1:40" x14ac:dyDescent="0.25">
      <c r="A230" s="68" t="s">
        <v>102</v>
      </c>
      <c r="B230" s="180">
        <v>41445</v>
      </c>
      <c r="C230" s="68">
        <v>14</v>
      </c>
      <c r="D230" s="1">
        <v>4836</v>
      </c>
      <c r="E230" s="1">
        <v>798</v>
      </c>
      <c r="F230" s="1">
        <v>44</v>
      </c>
      <c r="G230" s="1">
        <v>5678</v>
      </c>
      <c r="H230" s="177">
        <v>5634</v>
      </c>
      <c r="I230" s="176">
        <v>405.57139999999998</v>
      </c>
      <c r="J230" s="178">
        <v>402.4</v>
      </c>
      <c r="K230" s="45">
        <f t="shared" si="29"/>
        <v>25</v>
      </c>
      <c r="L230" s="45">
        <f t="shared" si="29"/>
        <v>50</v>
      </c>
      <c r="M230" s="45">
        <f t="shared" si="29"/>
        <v>75</v>
      </c>
      <c r="N230" s="45">
        <f t="shared" si="29"/>
        <v>101</v>
      </c>
      <c r="O230" s="45">
        <f t="shared" si="29"/>
        <v>126</v>
      </c>
      <c r="P230" s="45">
        <f t="shared" si="29"/>
        <v>151</v>
      </c>
      <c r="Q230" s="45">
        <f t="shared" si="29"/>
        <v>176</v>
      </c>
      <c r="R230" s="45">
        <f t="shared" si="29"/>
        <v>201</v>
      </c>
      <c r="S230" s="45">
        <f t="shared" si="29"/>
        <v>226</v>
      </c>
      <c r="T230" s="45">
        <f t="shared" si="29"/>
        <v>252</v>
      </c>
      <c r="U230" s="45">
        <f t="shared" si="29"/>
        <v>277</v>
      </c>
      <c r="V230" s="45">
        <f t="shared" si="29"/>
        <v>302</v>
      </c>
      <c r="W230" s="45">
        <f t="shared" si="29"/>
        <v>327</v>
      </c>
      <c r="X230" s="45">
        <f t="shared" si="29"/>
        <v>352</v>
      </c>
      <c r="Y230" s="45">
        <f t="shared" si="29"/>
        <v>377</v>
      </c>
      <c r="Z230" s="45">
        <f t="shared" ref="Z230:AN245" si="30">IF($G230&gt;0,ROUND($J230*Z$3/12*0.75,0),0)</f>
        <v>402</v>
      </c>
      <c r="AA230" s="45">
        <f t="shared" si="30"/>
        <v>428</v>
      </c>
      <c r="AB230" s="45">
        <f t="shared" si="30"/>
        <v>453</v>
      </c>
      <c r="AC230" s="45">
        <f t="shared" si="30"/>
        <v>478</v>
      </c>
      <c r="AD230" s="45">
        <f t="shared" si="30"/>
        <v>503</v>
      </c>
      <c r="AE230" s="45">
        <f t="shared" si="30"/>
        <v>528</v>
      </c>
      <c r="AF230" s="45">
        <f t="shared" si="30"/>
        <v>553</v>
      </c>
      <c r="AG230" s="45">
        <f t="shared" si="30"/>
        <v>578</v>
      </c>
      <c r="AH230" s="45">
        <f t="shared" si="30"/>
        <v>604</v>
      </c>
      <c r="AI230" s="45">
        <f t="shared" si="30"/>
        <v>629</v>
      </c>
      <c r="AJ230" s="45">
        <f t="shared" si="30"/>
        <v>654</v>
      </c>
      <c r="AK230" s="45">
        <f t="shared" si="30"/>
        <v>679</v>
      </c>
      <c r="AL230" s="45">
        <f t="shared" si="30"/>
        <v>704</v>
      </c>
      <c r="AM230" s="45">
        <f t="shared" si="30"/>
        <v>729</v>
      </c>
      <c r="AN230" s="45">
        <f t="shared" si="30"/>
        <v>755</v>
      </c>
    </row>
    <row r="231" spans="1:40" x14ac:dyDescent="0.25">
      <c r="A231" s="68" t="s">
        <v>102</v>
      </c>
      <c r="B231" s="180">
        <v>50472</v>
      </c>
      <c r="C231" s="68">
        <v>0</v>
      </c>
      <c r="D231" s="1">
        <v>0</v>
      </c>
      <c r="E231" s="1">
        <v>0</v>
      </c>
      <c r="F231" s="1">
        <v>0</v>
      </c>
      <c r="G231" s="1">
        <v>0</v>
      </c>
      <c r="H231" s="177">
        <v>0</v>
      </c>
      <c r="I231" s="176">
        <v>0</v>
      </c>
      <c r="J231" s="178" t="e">
        <v>#DIV/0!</v>
      </c>
      <c r="K231" s="45">
        <f t="shared" ref="K231:Z246" si="31">IF($G231&gt;0,ROUND($J231*K$3/12*0.75,0),0)</f>
        <v>0</v>
      </c>
      <c r="L231" s="45">
        <f t="shared" si="31"/>
        <v>0</v>
      </c>
      <c r="M231" s="45">
        <f t="shared" si="31"/>
        <v>0</v>
      </c>
      <c r="N231" s="45">
        <f t="shared" si="31"/>
        <v>0</v>
      </c>
      <c r="O231" s="45">
        <f t="shared" si="31"/>
        <v>0</v>
      </c>
      <c r="P231" s="45">
        <f t="shared" si="31"/>
        <v>0</v>
      </c>
      <c r="Q231" s="45">
        <f t="shared" si="31"/>
        <v>0</v>
      </c>
      <c r="R231" s="45">
        <f t="shared" si="31"/>
        <v>0</v>
      </c>
      <c r="S231" s="45">
        <f t="shared" si="31"/>
        <v>0</v>
      </c>
      <c r="T231" s="45">
        <f t="shared" si="31"/>
        <v>0</v>
      </c>
      <c r="U231" s="45">
        <f t="shared" si="31"/>
        <v>0</v>
      </c>
      <c r="V231" s="45">
        <f t="shared" si="31"/>
        <v>0</v>
      </c>
      <c r="W231" s="45">
        <f t="shared" si="31"/>
        <v>0</v>
      </c>
      <c r="X231" s="45">
        <f t="shared" si="31"/>
        <v>0</v>
      </c>
      <c r="Y231" s="45">
        <f t="shared" si="31"/>
        <v>0</v>
      </c>
      <c r="Z231" s="45">
        <f t="shared" si="31"/>
        <v>0</v>
      </c>
      <c r="AA231" s="45">
        <f t="shared" si="30"/>
        <v>0</v>
      </c>
      <c r="AB231" s="45">
        <f t="shared" si="30"/>
        <v>0</v>
      </c>
      <c r="AC231" s="45">
        <f t="shared" si="30"/>
        <v>0</v>
      </c>
      <c r="AD231" s="45">
        <f t="shared" si="30"/>
        <v>0</v>
      </c>
      <c r="AE231" s="45">
        <f t="shared" si="30"/>
        <v>0</v>
      </c>
      <c r="AF231" s="45">
        <f t="shared" si="30"/>
        <v>0</v>
      </c>
      <c r="AG231" s="45">
        <f t="shared" si="30"/>
        <v>0</v>
      </c>
      <c r="AH231" s="45">
        <f t="shared" si="30"/>
        <v>0</v>
      </c>
      <c r="AI231" s="45">
        <f t="shared" si="30"/>
        <v>0</v>
      </c>
      <c r="AJ231" s="45">
        <f t="shared" si="30"/>
        <v>0</v>
      </c>
      <c r="AK231" s="45">
        <f t="shared" si="30"/>
        <v>0</v>
      </c>
      <c r="AL231" s="45">
        <f t="shared" si="30"/>
        <v>0</v>
      </c>
      <c r="AM231" s="45">
        <f t="shared" si="30"/>
        <v>0</v>
      </c>
      <c r="AN231" s="45">
        <f t="shared" si="30"/>
        <v>0</v>
      </c>
    </row>
    <row r="232" spans="1:40" x14ac:dyDescent="0.25">
      <c r="A232" s="68" t="s">
        <v>102</v>
      </c>
      <c r="B232" s="180">
        <v>50610</v>
      </c>
      <c r="C232" s="68">
        <v>16</v>
      </c>
      <c r="D232" s="1">
        <v>1944</v>
      </c>
      <c r="E232" s="1">
        <v>2019</v>
      </c>
      <c r="F232" s="1">
        <v>2</v>
      </c>
      <c r="G232" s="1">
        <v>3965</v>
      </c>
      <c r="H232" s="177">
        <v>3963</v>
      </c>
      <c r="I232" s="176">
        <v>247.8125</v>
      </c>
      <c r="J232" s="178">
        <v>247.7</v>
      </c>
      <c r="K232" s="45">
        <f t="shared" si="31"/>
        <v>15</v>
      </c>
      <c r="L232" s="45">
        <f t="shared" si="31"/>
        <v>31</v>
      </c>
      <c r="M232" s="45">
        <f t="shared" si="31"/>
        <v>46</v>
      </c>
      <c r="N232" s="45">
        <f t="shared" si="31"/>
        <v>62</v>
      </c>
      <c r="O232" s="45">
        <f t="shared" si="31"/>
        <v>77</v>
      </c>
      <c r="P232" s="45">
        <f t="shared" si="31"/>
        <v>93</v>
      </c>
      <c r="Q232" s="45">
        <f t="shared" si="31"/>
        <v>108</v>
      </c>
      <c r="R232" s="45">
        <f t="shared" si="31"/>
        <v>124</v>
      </c>
      <c r="S232" s="45">
        <f t="shared" si="31"/>
        <v>139</v>
      </c>
      <c r="T232" s="45">
        <f t="shared" si="31"/>
        <v>155</v>
      </c>
      <c r="U232" s="45">
        <f t="shared" si="31"/>
        <v>170</v>
      </c>
      <c r="V232" s="45">
        <f t="shared" si="31"/>
        <v>186</v>
      </c>
      <c r="W232" s="45">
        <f t="shared" si="31"/>
        <v>201</v>
      </c>
      <c r="X232" s="45">
        <f t="shared" si="31"/>
        <v>217</v>
      </c>
      <c r="Y232" s="45">
        <f t="shared" si="31"/>
        <v>232</v>
      </c>
      <c r="Z232" s="45">
        <f t="shared" si="31"/>
        <v>248</v>
      </c>
      <c r="AA232" s="45">
        <f t="shared" si="30"/>
        <v>263</v>
      </c>
      <c r="AB232" s="45">
        <f t="shared" si="30"/>
        <v>279</v>
      </c>
      <c r="AC232" s="45">
        <f t="shared" si="30"/>
        <v>294</v>
      </c>
      <c r="AD232" s="45">
        <f t="shared" si="30"/>
        <v>310</v>
      </c>
      <c r="AE232" s="45">
        <f t="shared" si="30"/>
        <v>325</v>
      </c>
      <c r="AF232" s="45">
        <f t="shared" si="30"/>
        <v>341</v>
      </c>
      <c r="AG232" s="45">
        <f t="shared" si="30"/>
        <v>356</v>
      </c>
      <c r="AH232" s="45">
        <f t="shared" si="30"/>
        <v>372</v>
      </c>
      <c r="AI232" s="45">
        <f t="shared" si="30"/>
        <v>387</v>
      </c>
      <c r="AJ232" s="45">
        <f t="shared" si="30"/>
        <v>403</v>
      </c>
      <c r="AK232" s="45">
        <f t="shared" si="30"/>
        <v>418</v>
      </c>
      <c r="AL232" s="45">
        <f t="shared" si="30"/>
        <v>433</v>
      </c>
      <c r="AM232" s="45">
        <f t="shared" si="30"/>
        <v>449</v>
      </c>
      <c r="AN232" s="45">
        <f t="shared" si="30"/>
        <v>464</v>
      </c>
    </row>
    <row r="233" spans="1:40" x14ac:dyDescent="0.25">
      <c r="A233" s="68" t="s">
        <v>102</v>
      </c>
      <c r="B233" s="180">
        <v>90490</v>
      </c>
      <c r="C233" s="68">
        <v>0</v>
      </c>
      <c r="D233" s="1">
        <v>0</v>
      </c>
      <c r="E233" s="1">
        <v>0</v>
      </c>
      <c r="F233" s="1">
        <v>0</v>
      </c>
      <c r="G233" s="1">
        <v>0</v>
      </c>
      <c r="H233" s="177">
        <v>0</v>
      </c>
      <c r="I233" s="176">
        <v>0</v>
      </c>
      <c r="J233" s="178" t="e">
        <v>#DIV/0!</v>
      </c>
      <c r="K233" s="45">
        <f t="shared" si="31"/>
        <v>0</v>
      </c>
      <c r="L233" s="45">
        <f t="shared" si="31"/>
        <v>0</v>
      </c>
      <c r="M233" s="45">
        <f t="shared" si="31"/>
        <v>0</v>
      </c>
      <c r="N233" s="45">
        <f t="shared" si="31"/>
        <v>0</v>
      </c>
      <c r="O233" s="45">
        <f t="shared" si="31"/>
        <v>0</v>
      </c>
      <c r="P233" s="45">
        <f t="shared" si="31"/>
        <v>0</v>
      </c>
      <c r="Q233" s="45">
        <f t="shared" si="31"/>
        <v>0</v>
      </c>
      <c r="R233" s="45">
        <f t="shared" si="31"/>
        <v>0</v>
      </c>
      <c r="S233" s="45">
        <f t="shared" si="31"/>
        <v>0</v>
      </c>
      <c r="T233" s="45">
        <f t="shared" si="31"/>
        <v>0</v>
      </c>
      <c r="U233" s="45">
        <f t="shared" si="31"/>
        <v>0</v>
      </c>
      <c r="V233" s="45">
        <f t="shared" si="31"/>
        <v>0</v>
      </c>
      <c r="W233" s="45">
        <f t="shared" si="31"/>
        <v>0</v>
      </c>
      <c r="X233" s="45">
        <f t="shared" si="31"/>
        <v>0</v>
      </c>
      <c r="Y233" s="45">
        <f t="shared" si="31"/>
        <v>0</v>
      </c>
      <c r="Z233" s="45">
        <f t="shared" si="31"/>
        <v>0</v>
      </c>
      <c r="AA233" s="45">
        <f t="shared" si="30"/>
        <v>0</v>
      </c>
      <c r="AB233" s="45">
        <f t="shared" si="30"/>
        <v>0</v>
      </c>
      <c r="AC233" s="45">
        <f t="shared" si="30"/>
        <v>0</v>
      </c>
      <c r="AD233" s="45">
        <f t="shared" si="30"/>
        <v>0</v>
      </c>
      <c r="AE233" s="45">
        <f t="shared" si="30"/>
        <v>0</v>
      </c>
      <c r="AF233" s="45">
        <f t="shared" si="30"/>
        <v>0</v>
      </c>
      <c r="AG233" s="45">
        <f t="shared" si="30"/>
        <v>0</v>
      </c>
      <c r="AH233" s="45">
        <f t="shared" si="30"/>
        <v>0</v>
      </c>
      <c r="AI233" s="45">
        <f t="shared" si="30"/>
        <v>0</v>
      </c>
      <c r="AJ233" s="45">
        <f t="shared" si="30"/>
        <v>0</v>
      </c>
      <c r="AK233" s="45">
        <f t="shared" si="30"/>
        <v>0</v>
      </c>
      <c r="AL233" s="45">
        <f t="shared" si="30"/>
        <v>0</v>
      </c>
      <c r="AM233" s="45">
        <f t="shared" si="30"/>
        <v>0</v>
      </c>
      <c r="AN233" s="45">
        <f t="shared" si="30"/>
        <v>0</v>
      </c>
    </row>
    <row r="234" spans="1:40" x14ac:dyDescent="0.25">
      <c r="A234" s="68" t="s">
        <v>101</v>
      </c>
      <c r="B234" s="180">
        <v>40060</v>
      </c>
      <c r="C234" s="68">
        <v>2</v>
      </c>
      <c r="D234" s="1">
        <v>0</v>
      </c>
      <c r="E234" s="1">
        <v>489</v>
      </c>
      <c r="F234" s="1">
        <v>24</v>
      </c>
      <c r="G234" s="1">
        <v>513</v>
      </c>
      <c r="H234" s="177">
        <v>489</v>
      </c>
      <c r="I234" s="176">
        <v>256.5</v>
      </c>
      <c r="J234" s="178">
        <v>244.5</v>
      </c>
      <c r="K234" s="45">
        <f t="shared" si="31"/>
        <v>15</v>
      </c>
      <c r="L234" s="45">
        <f t="shared" si="31"/>
        <v>31</v>
      </c>
      <c r="M234" s="45">
        <f t="shared" si="31"/>
        <v>46</v>
      </c>
      <c r="N234" s="45">
        <f t="shared" si="31"/>
        <v>61</v>
      </c>
      <c r="O234" s="45">
        <f t="shared" si="31"/>
        <v>76</v>
      </c>
      <c r="P234" s="45">
        <f t="shared" si="31"/>
        <v>92</v>
      </c>
      <c r="Q234" s="45">
        <f t="shared" si="31"/>
        <v>107</v>
      </c>
      <c r="R234" s="45">
        <f t="shared" si="31"/>
        <v>122</v>
      </c>
      <c r="S234" s="45">
        <f t="shared" si="31"/>
        <v>138</v>
      </c>
      <c r="T234" s="45">
        <f t="shared" si="31"/>
        <v>153</v>
      </c>
      <c r="U234" s="45">
        <f t="shared" si="31"/>
        <v>168</v>
      </c>
      <c r="V234" s="45">
        <f t="shared" si="31"/>
        <v>183</v>
      </c>
      <c r="W234" s="45">
        <f t="shared" si="31"/>
        <v>199</v>
      </c>
      <c r="X234" s="45">
        <f t="shared" si="31"/>
        <v>214</v>
      </c>
      <c r="Y234" s="45">
        <f t="shared" si="31"/>
        <v>229</v>
      </c>
      <c r="Z234" s="45">
        <f t="shared" si="31"/>
        <v>245</v>
      </c>
      <c r="AA234" s="45">
        <f t="shared" si="30"/>
        <v>260</v>
      </c>
      <c r="AB234" s="45">
        <f t="shared" si="30"/>
        <v>275</v>
      </c>
      <c r="AC234" s="45">
        <f t="shared" si="30"/>
        <v>290</v>
      </c>
      <c r="AD234" s="45">
        <f t="shared" si="30"/>
        <v>306</v>
      </c>
      <c r="AE234" s="45">
        <f t="shared" si="30"/>
        <v>321</v>
      </c>
      <c r="AF234" s="45">
        <f t="shared" si="30"/>
        <v>336</v>
      </c>
      <c r="AG234" s="45">
        <f t="shared" si="30"/>
        <v>351</v>
      </c>
      <c r="AH234" s="45">
        <f t="shared" si="30"/>
        <v>367</v>
      </c>
      <c r="AI234" s="45">
        <f t="shared" si="30"/>
        <v>382</v>
      </c>
      <c r="AJ234" s="45">
        <f t="shared" si="30"/>
        <v>397</v>
      </c>
      <c r="AK234" s="45">
        <f t="shared" si="30"/>
        <v>413</v>
      </c>
      <c r="AL234" s="45">
        <f t="shared" si="30"/>
        <v>428</v>
      </c>
      <c r="AM234" s="45">
        <f t="shared" si="30"/>
        <v>443</v>
      </c>
      <c r="AN234" s="45">
        <f t="shared" si="30"/>
        <v>458</v>
      </c>
    </row>
    <row r="235" spans="1:40" x14ac:dyDescent="0.25">
      <c r="A235" s="68" t="s">
        <v>101</v>
      </c>
      <c r="B235" s="180">
        <v>40270</v>
      </c>
      <c r="C235" s="68">
        <v>1</v>
      </c>
      <c r="D235" s="1">
        <v>672</v>
      </c>
      <c r="E235" s="1">
        <v>451</v>
      </c>
      <c r="F235" s="1">
        <v>6</v>
      </c>
      <c r="G235" s="1">
        <v>1129</v>
      </c>
      <c r="H235" s="177">
        <v>1123</v>
      </c>
      <c r="I235" s="176">
        <v>1129</v>
      </c>
      <c r="J235" s="178">
        <v>1123</v>
      </c>
      <c r="K235" s="45">
        <f t="shared" si="31"/>
        <v>70</v>
      </c>
      <c r="L235" s="45">
        <f t="shared" si="31"/>
        <v>140</v>
      </c>
      <c r="M235" s="45">
        <f t="shared" si="31"/>
        <v>211</v>
      </c>
      <c r="N235" s="45">
        <f t="shared" si="31"/>
        <v>281</v>
      </c>
      <c r="O235" s="45">
        <f t="shared" si="31"/>
        <v>351</v>
      </c>
      <c r="P235" s="45">
        <f t="shared" si="31"/>
        <v>421</v>
      </c>
      <c r="Q235" s="45">
        <f t="shared" si="31"/>
        <v>491</v>
      </c>
      <c r="R235" s="45">
        <f t="shared" si="31"/>
        <v>562</v>
      </c>
      <c r="S235" s="45">
        <f t="shared" si="31"/>
        <v>632</v>
      </c>
      <c r="T235" s="45">
        <f t="shared" si="31"/>
        <v>702</v>
      </c>
      <c r="U235" s="45">
        <f t="shared" si="31"/>
        <v>772</v>
      </c>
      <c r="V235" s="45">
        <f t="shared" si="31"/>
        <v>842</v>
      </c>
      <c r="W235" s="45">
        <f t="shared" si="31"/>
        <v>912</v>
      </c>
      <c r="X235" s="45">
        <f t="shared" si="31"/>
        <v>983</v>
      </c>
      <c r="Y235" s="45">
        <f t="shared" si="31"/>
        <v>1053</v>
      </c>
      <c r="Z235" s="45">
        <f t="shared" si="31"/>
        <v>1123</v>
      </c>
      <c r="AA235" s="45">
        <f t="shared" si="30"/>
        <v>1193</v>
      </c>
      <c r="AB235" s="45">
        <f t="shared" si="30"/>
        <v>1263</v>
      </c>
      <c r="AC235" s="45">
        <f t="shared" si="30"/>
        <v>1334</v>
      </c>
      <c r="AD235" s="45">
        <f t="shared" si="30"/>
        <v>1404</v>
      </c>
      <c r="AE235" s="45">
        <f t="shared" si="30"/>
        <v>1474</v>
      </c>
      <c r="AF235" s="45">
        <f t="shared" si="30"/>
        <v>1544</v>
      </c>
      <c r="AG235" s="45">
        <f t="shared" si="30"/>
        <v>1614</v>
      </c>
      <c r="AH235" s="45">
        <f t="shared" si="30"/>
        <v>1685</v>
      </c>
      <c r="AI235" s="45">
        <f t="shared" si="30"/>
        <v>1755</v>
      </c>
      <c r="AJ235" s="45">
        <f t="shared" si="30"/>
        <v>1825</v>
      </c>
      <c r="AK235" s="45">
        <f t="shared" si="30"/>
        <v>1895</v>
      </c>
      <c r="AL235" s="45">
        <f t="shared" si="30"/>
        <v>1965</v>
      </c>
      <c r="AM235" s="45">
        <f t="shared" si="30"/>
        <v>2035</v>
      </c>
      <c r="AN235" s="45">
        <f t="shared" si="30"/>
        <v>2106</v>
      </c>
    </row>
    <row r="236" spans="1:40" x14ac:dyDescent="0.25">
      <c r="A236" s="68" t="s">
        <v>101</v>
      </c>
      <c r="B236" s="180">
        <v>40271</v>
      </c>
      <c r="C236" s="68">
        <v>3</v>
      </c>
      <c r="D236" s="1">
        <v>1764</v>
      </c>
      <c r="E236" s="1">
        <v>-153</v>
      </c>
      <c r="F236" s="1">
        <v>4</v>
      </c>
      <c r="G236" s="1">
        <v>1615</v>
      </c>
      <c r="H236" s="177">
        <v>1611</v>
      </c>
      <c r="I236" s="176">
        <v>538.33330000000001</v>
      </c>
      <c r="J236" s="178">
        <v>537</v>
      </c>
      <c r="K236" s="45">
        <f t="shared" si="31"/>
        <v>34</v>
      </c>
      <c r="L236" s="45">
        <f t="shared" si="31"/>
        <v>67</v>
      </c>
      <c r="M236" s="45">
        <f t="shared" si="31"/>
        <v>101</v>
      </c>
      <c r="N236" s="45">
        <f t="shared" si="31"/>
        <v>134</v>
      </c>
      <c r="O236" s="45">
        <f t="shared" si="31"/>
        <v>168</v>
      </c>
      <c r="P236" s="45">
        <f t="shared" si="31"/>
        <v>201</v>
      </c>
      <c r="Q236" s="45">
        <f t="shared" si="31"/>
        <v>235</v>
      </c>
      <c r="R236" s="45">
        <f t="shared" si="31"/>
        <v>269</v>
      </c>
      <c r="S236" s="45">
        <f t="shared" si="31"/>
        <v>302</v>
      </c>
      <c r="T236" s="45">
        <f t="shared" si="31"/>
        <v>336</v>
      </c>
      <c r="U236" s="45">
        <f t="shared" si="31"/>
        <v>369</v>
      </c>
      <c r="V236" s="45">
        <f t="shared" si="31"/>
        <v>403</v>
      </c>
      <c r="W236" s="45">
        <f t="shared" si="31"/>
        <v>436</v>
      </c>
      <c r="X236" s="45">
        <f t="shared" si="31"/>
        <v>470</v>
      </c>
      <c r="Y236" s="45">
        <f t="shared" si="31"/>
        <v>503</v>
      </c>
      <c r="Z236" s="45">
        <f t="shared" si="31"/>
        <v>537</v>
      </c>
      <c r="AA236" s="45">
        <f t="shared" si="30"/>
        <v>571</v>
      </c>
      <c r="AB236" s="45">
        <f t="shared" si="30"/>
        <v>604</v>
      </c>
      <c r="AC236" s="45">
        <f t="shared" si="30"/>
        <v>638</v>
      </c>
      <c r="AD236" s="45">
        <f t="shared" si="30"/>
        <v>671</v>
      </c>
      <c r="AE236" s="45">
        <f t="shared" si="30"/>
        <v>705</v>
      </c>
      <c r="AF236" s="45">
        <f t="shared" si="30"/>
        <v>738</v>
      </c>
      <c r="AG236" s="45">
        <f t="shared" si="30"/>
        <v>772</v>
      </c>
      <c r="AH236" s="45">
        <f t="shared" si="30"/>
        <v>806</v>
      </c>
      <c r="AI236" s="45">
        <f t="shared" si="30"/>
        <v>839</v>
      </c>
      <c r="AJ236" s="45">
        <f t="shared" si="30"/>
        <v>873</v>
      </c>
      <c r="AK236" s="45">
        <f t="shared" si="30"/>
        <v>906</v>
      </c>
      <c r="AL236" s="45">
        <f t="shared" si="30"/>
        <v>940</v>
      </c>
      <c r="AM236" s="45">
        <f t="shared" si="30"/>
        <v>973</v>
      </c>
      <c r="AN236" s="45">
        <f t="shared" si="30"/>
        <v>1007</v>
      </c>
    </row>
    <row r="237" spans="1:40" x14ac:dyDescent="0.25">
      <c r="A237" s="68" t="s">
        <v>101</v>
      </c>
      <c r="B237" s="180">
        <v>40272</v>
      </c>
      <c r="C237" s="68">
        <v>0</v>
      </c>
      <c r="D237" s="1">
        <v>0</v>
      </c>
      <c r="E237" s="1">
        <v>0</v>
      </c>
      <c r="F237" s="1">
        <v>0</v>
      </c>
      <c r="G237" s="1">
        <v>0</v>
      </c>
      <c r="H237" s="177">
        <v>0</v>
      </c>
      <c r="I237" s="176">
        <v>0</v>
      </c>
      <c r="J237" s="178" t="e">
        <v>#DIV/0!</v>
      </c>
      <c r="K237" s="45">
        <f t="shared" si="31"/>
        <v>0</v>
      </c>
      <c r="L237" s="45">
        <f t="shared" si="31"/>
        <v>0</v>
      </c>
      <c r="M237" s="45">
        <f t="shared" si="31"/>
        <v>0</v>
      </c>
      <c r="N237" s="45">
        <f t="shared" si="31"/>
        <v>0</v>
      </c>
      <c r="O237" s="45">
        <f t="shared" si="31"/>
        <v>0</v>
      </c>
      <c r="P237" s="45">
        <f t="shared" si="31"/>
        <v>0</v>
      </c>
      <c r="Q237" s="45">
        <f t="shared" si="31"/>
        <v>0</v>
      </c>
      <c r="R237" s="45">
        <f t="shared" si="31"/>
        <v>0</v>
      </c>
      <c r="S237" s="45">
        <f t="shared" si="31"/>
        <v>0</v>
      </c>
      <c r="T237" s="45">
        <f t="shared" si="31"/>
        <v>0</v>
      </c>
      <c r="U237" s="45">
        <f t="shared" si="31"/>
        <v>0</v>
      </c>
      <c r="V237" s="45">
        <f t="shared" si="31"/>
        <v>0</v>
      </c>
      <c r="W237" s="45">
        <f t="shared" si="31"/>
        <v>0</v>
      </c>
      <c r="X237" s="45">
        <f t="shared" si="31"/>
        <v>0</v>
      </c>
      <c r="Y237" s="45">
        <f t="shared" si="31"/>
        <v>0</v>
      </c>
      <c r="Z237" s="45">
        <f t="shared" si="31"/>
        <v>0</v>
      </c>
      <c r="AA237" s="45">
        <f t="shared" si="30"/>
        <v>0</v>
      </c>
      <c r="AB237" s="45">
        <f t="shared" si="30"/>
        <v>0</v>
      </c>
      <c r="AC237" s="45">
        <f t="shared" si="30"/>
        <v>0</v>
      </c>
      <c r="AD237" s="45">
        <f t="shared" si="30"/>
        <v>0</v>
      </c>
      <c r="AE237" s="45">
        <f t="shared" si="30"/>
        <v>0</v>
      </c>
      <c r="AF237" s="45">
        <f t="shared" si="30"/>
        <v>0</v>
      </c>
      <c r="AG237" s="45">
        <f t="shared" si="30"/>
        <v>0</v>
      </c>
      <c r="AH237" s="45">
        <f t="shared" si="30"/>
        <v>0</v>
      </c>
      <c r="AI237" s="45">
        <f t="shared" si="30"/>
        <v>0</v>
      </c>
      <c r="AJ237" s="45">
        <f t="shared" si="30"/>
        <v>0</v>
      </c>
      <c r="AK237" s="45">
        <f t="shared" si="30"/>
        <v>0</v>
      </c>
      <c r="AL237" s="45">
        <f t="shared" si="30"/>
        <v>0</v>
      </c>
      <c r="AM237" s="45">
        <f t="shared" si="30"/>
        <v>0</v>
      </c>
      <c r="AN237" s="45">
        <f t="shared" si="30"/>
        <v>0</v>
      </c>
    </row>
    <row r="238" spans="1:40" x14ac:dyDescent="0.25">
      <c r="A238" s="68" t="s">
        <v>101</v>
      </c>
      <c r="B238" s="180">
        <v>40294</v>
      </c>
      <c r="C238" s="68">
        <v>2</v>
      </c>
      <c r="D238" s="1">
        <v>1056</v>
      </c>
      <c r="E238" s="1">
        <v>649</v>
      </c>
      <c r="F238" s="1">
        <v>17</v>
      </c>
      <c r="G238" s="1">
        <v>1722</v>
      </c>
      <c r="H238" s="177">
        <v>1705</v>
      </c>
      <c r="I238" s="176">
        <v>861</v>
      </c>
      <c r="J238" s="178">
        <v>852.5</v>
      </c>
      <c r="K238" s="45">
        <f t="shared" si="31"/>
        <v>53</v>
      </c>
      <c r="L238" s="45">
        <f t="shared" si="31"/>
        <v>107</v>
      </c>
      <c r="M238" s="45">
        <f t="shared" si="31"/>
        <v>160</v>
      </c>
      <c r="N238" s="45">
        <f t="shared" si="31"/>
        <v>213</v>
      </c>
      <c r="O238" s="45">
        <f t="shared" si="31"/>
        <v>266</v>
      </c>
      <c r="P238" s="45">
        <f t="shared" si="31"/>
        <v>320</v>
      </c>
      <c r="Q238" s="45">
        <f t="shared" si="31"/>
        <v>373</v>
      </c>
      <c r="R238" s="45">
        <f t="shared" si="31"/>
        <v>426</v>
      </c>
      <c r="S238" s="45">
        <f t="shared" si="31"/>
        <v>480</v>
      </c>
      <c r="T238" s="45">
        <f t="shared" si="31"/>
        <v>533</v>
      </c>
      <c r="U238" s="45">
        <f t="shared" si="31"/>
        <v>586</v>
      </c>
      <c r="V238" s="45">
        <f t="shared" si="31"/>
        <v>639</v>
      </c>
      <c r="W238" s="45">
        <f t="shared" si="31"/>
        <v>693</v>
      </c>
      <c r="X238" s="45">
        <f t="shared" si="31"/>
        <v>746</v>
      </c>
      <c r="Y238" s="45">
        <f t="shared" si="31"/>
        <v>799</v>
      </c>
      <c r="Z238" s="45">
        <f t="shared" si="31"/>
        <v>853</v>
      </c>
      <c r="AA238" s="45">
        <f t="shared" si="30"/>
        <v>906</v>
      </c>
      <c r="AB238" s="45">
        <f t="shared" si="30"/>
        <v>959</v>
      </c>
      <c r="AC238" s="45">
        <f t="shared" si="30"/>
        <v>1012</v>
      </c>
      <c r="AD238" s="45">
        <f t="shared" si="30"/>
        <v>1066</v>
      </c>
      <c r="AE238" s="45">
        <f t="shared" si="30"/>
        <v>1119</v>
      </c>
      <c r="AF238" s="45">
        <f t="shared" si="30"/>
        <v>1172</v>
      </c>
      <c r="AG238" s="45">
        <f t="shared" si="30"/>
        <v>1225</v>
      </c>
      <c r="AH238" s="45">
        <f t="shared" si="30"/>
        <v>1279</v>
      </c>
      <c r="AI238" s="45">
        <f t="shared" si="30"/>
        <v>1332</v>
      </c>
      <c r="AJ238" s="45">
        <f t="shared" si="30"/>
        <v>1385</v>
      </c>
      <c r="AK238" s="45">
        <f t="shared" si="30"/>
        <v>1439</v>
      </c>
      <c r="AL238" s="45">
        <f t="shared" si="30"/>
        <v>1492</v>
      </c>
      <c r="AM238" s="45">
        <f t="shared" si="30"/>
        <v>1545</v>
      </c>
      <c r="AN238" s="45">
        <f t="shared" si="30"/>
        <v>1598</v>
      </c>
    </row>
    <row r="239" spans="1:40" x14ac:dyDescent="0.25">
      <c r="A239" s="68" t="s">
        <v>101</v>
      </c>
      <c r="B239" s="180">
        <v>40729</v>
      </c>
      <c r="C239" s="68">
        <v>6</v>
      </c>
      <c r="D239" s="1">
        <v>1656</v>
      </c>
      <c r="E239" s="1">
        <v>75</v>
      </c>
      <c r="F239" s="1">
        <v>23</v>
      </c>
      <c r="G239" s="1">
        <v>1754</v>
      </c>
      <c r="H239" s="177">
        <v>1731</v>
      </c>
      <c r="I239" s="176">
        <v>292.33330000000001</v>
      </c>
      <c r="J239" s="178">
        <v>288.5</v>
      </c>
      <c r="K239" s="45">
        <f t="shared" si="31"/>
        <v>18</v>
      </c>
      <c r="L239" s="45">
        <f t="shared" si="31"/>
        <v>36</v>
      </c>
      <c r="M239" s="45">
        <f t="shared" si="31"/>
        <v>54</v>
      </c>
      <c r="N239" s="45">
        <f t="shared" si="31"/>
        <v>72</v>
      </c>
      <c r="O239" s="45">
        <f t="shared" si="31"/>
        <v>90</v>
      </c>
      <c r="P239" s="45">
        <f t="shared" si="31"/>
        <v>108</v>
      </c>
      <c r="Q239" s="45">
        <f t="shared" si="31"/>
        <v>126</v>
      </c>
      <c r="R239" s="45">
        <f t="shared" si="31"/>
        <v>144</v>
      </c>
      <c r="S239" s="45">
        <f t="shared" si="31"/>
        <v>162</v>
      </c>
      <c r="T239" s="45">
        <f t="shared" si="31"/>
        <v>180</v>
      </c>
      <c r="U239" s="45">
        <f t="shared" si="31"/>
        <v>198</v>
      </c>
      <c r="V239" s="45">
        <f t="shared" si="31"/>
        <v>216</v>
      </c>
      <c r="W239" s="45">
        <f t="shared" si="31"/>
        <v>234</v>
      </c>
      <c r="X239" s="45">
        <f t="shared" si="31"/>
        <v>252</v>
      </c>
      <c r="Y239" s="45">
        <f t="shared" si="31"/>
        <v>270</v>
      </c>
      <c r="Z239" s="45">
        <f t="shared" si="31"/>
        <v>289</v>
      </c>
      <c r="AA239" s="45">
        <f t="shared" si="30"/>
        <v>307</v>
      </c>
      <c r="AB239" s="45">
        <f t="shared" si="30"/>
        <v>325</v>
      </c>
      <c r="AC239" s="45">
        <f t="shared" si="30"/>
        <v>343</v>
      </c>
      <c r="AD239" s="45">
        <f t="shared" si="30"/>
        <v>361</v>
      </c>
      <c r="AE239" s="45">
        <f t="shared" si="30"/>
        <v>379</v>
      </c>
      <c r="AF239" s="45">
        <f t="shared" si="30"/>
        <v>397</v>
      </c>
      <c r="AG239" s="45">
        <f t="shared" si="30"/>
        <v>415</v>
      </c>
      <c r="AH239" s="45">
        <f t="shared" si="30"/>
        <v>433</v>
      </c>
      <c r="AI239" s="45">
        <f t="shared" si="30"/>
        <v>451</v>
      </c>
      <c r="AJ239" s="45">
        <f t="shared" si="30"/>
        <v>469</v>
      </c>
      <c r="AK239" s="45">
        <f t="shared" si="30"/>
        <v>487</v>
      </c>
      <c r="AL239" s="45">
        <f t="shared" si="30"/>
        <v>505</v>
      </c>
      <c r="AM239" s="45">
        <f t="shared" si="30"/>
        <v>523</v>
      </c>
      <c r="AN239" s="45">
        <f t="shared" si="30"/>
        <v>541</v>
      </c>
    </row>
    <row r="240" spans="1:40" x14ac:dyDescent="0.25">
      <c r="A240" s="68" t="s">
        <v>101</v>
      </c>
      <c r="B240" s="180">
        <v>41111</v>
      </c>
      <c r="C240" s="68">
        <v>1</v>
      </c>
      <c r="D240" s="1">
        <v>0</v>
      </c>
      <c r="E240" s="1">
        <v>279</v>
      </c>
      <c r="F240" s="1">
        <v>6</v>
      </c>
      <c r="G240" s="1">
        <v>285</v>
      </c>
      <c r="H240" s="177">
        <v>279</v>
      </c>
      <c r="I240" s="176">
        <v>285</v>
      </c>
      <c r="J240" s="178">
        <v>279</v>
      </c>
      <c r="K240" s="45">
        <f t="shared" si="31"/>
        <v>17</v>
      </c>
      <c r="L240" s="45">
        <f t="shared" si="31"/>
        <v>35</v>
      </c>
      <c r="M240" s="45">
        <f t="shared" si="31"/>
        <v>52</v>
      </c>
      <c r="N240" s="45">
        <f t="shared" si="31"/>
        <v>70</v>
      </c>
      <c r="O240" s="45">
        <f t="shared" si="31"/>
        <v>87</v>
      </c>
      <c r="P240" s="45">
        <f t="shared" si="31"/>
        <v>105</v>
      </c>
      <c r="Q240" s="45">
        <f t="shared" si="31"/>
        <v>122</v>
      </c>
      <c r="R240" s="45">
        <f t="shared" si="31"/>
        <v>140</v>
      </c>
      <c r="S240" s="45">
        <f t="shared" si="31"/>
        <v>157</v>
      </c>
      <c r="T240" s="45">
        <f t="shared" si="31"/>
        <v>174</v>
      </c>
      <c r="U240" s="45">
        <f t="shared" si="31"/>
        <v>192</v>
      </c>
      <c r="V240" s="45">
        <f t="shared" si="31"/>
        <v>209</v>
      </c>
      <c r="W240" s="45">
        <f t="shared" si="31"/>
        <v>227</v>
      </c>
      <c r="X240" s="45">
        <f t="shared" si="31"/>
        <v>244</v>
      </c>
      <c r="Y240" s="45">
        <f t="shared" si="31"/>
        <v>262</v>
      </c>
      <c r="Z240" s="45">
        <f t="shared" si="31"/>
        <v>279</v>
      </c>
      <c r="AA240" s="45">
        <f t="shared" si="30"/>
        <v>296</v>
      </c>
      <c r="AB240" s="45">
        <f t="shared" si="30"/>
        <v>314</v>
      </c>
      <c r="AC240" s="45">
        <f t="shared" si="30"/>
        <v>331</v>
      </c>
      <c r="AD240" s="45">
        <f t="shared" si="30"/>
        <v>349</v>
      </c>
      <c r="AE240" s="45">
        <f t="shared" si="30"/>
        <v>366</v>
      </c>
      <c r="AF240" s="45">
        <f t="shared" si="30"/>
        <v>384</v>
      </c>
      <c r="AG240" s="45">
        <f t="shared" si="30"/>
        <v>401</v>
      </c>
      <c r="AH240" s="45">
        <f t="shared" si="30"/>
        <v>419</v>
      </c>
      <c r="AI240" s="45">
        <f t="shared" si="30"/>
        <v>436</v>
      </c>
      <c r="AJ240" s="45">
        <f t="shared" si="30"/>
        <v>453</v>
      </c>
      <c r="AK240" s="45">
        <f t="shared" si="30"/>
        <v>471</v>
      </c>
      <c r="AL240" s="45">
        <f t="shared" si="30"/>
        <v>488</v>
      </c>
      <c r="AM240" s="45">
        <f t="shared" si="30"/>
        <v>506</v>
      </c>
      <c r="AN240" s="45">
        <f t="shared" si="30"/>
        <v>523</v>
      </c>
    </row>
    <row r="241" spans="1:40" x14ac:dyDescent="0.25">
      <c r="A241" s="68" t="s">
        <v>101</v>
      </c>
      <c r="B241" s="180">
        <v>41119</v>
      </c>
      <c r="C241" s="68">
        <v>9</v>
      </c>
      <c r="D241" s="1">
        <v>1872</v>
      </c>
      <c r="E241" s="1">
        <v>699</v>
      </c>
      <c r="F241" s="1">
        <v>77</v>
      </c>
      <c r="G241" s="1">
        <v>2648</v>
      </c>
      <c r="H241" s="177">
        <v>2571</v>
      </c>
      <c r="I241" s="176">
        <v>294.22219999999999</v>
      </c>
      <c r="J241" s="178">
        <v>285.7</v>
      </c>
      <c r="K241" s="45">
        <f t="shared" si="31"/>
        <v>18</v>
      </c>
      <c r="L241" s="45">
        <f t="shared" si="31"/>
        <v>36</v>
      </c>
      <c r="M241" s="45">
        <f t="shared" si="31"/>
        <v>54</v>
      </c>
      <c r="N241" s="45">
        <f t="shared" si="31"/>
        <v>71</v>
      </c>
      <c r="O241" s="45">
        <f t="shared" si="31"/>
        <v>89</v>
      </c>
      <c r="P241" s="45">
        <f t="shared" si="31"/>
        <v>107</v>
      </c>
      <c r="Q241" s="45">
        <f t="shared" si="31"/>
        <v>125</v>
      </c>
      <c r="R241" s="45">
        <f t="shared" si="31"/>
        <v>143</v>
      </c>
      <c r="S241" s="45">
        <f t="shared" si="31"/>
        <v>161</v>
      </c>
      <c r="T241" s="45">
        <f t="shared" si="31"/>
        <v>179</v>
      </c>
      <c r="U241" s="45">
        <f t="shared" si="31"/>
        <v>196</v>
      </c>
      <c r="V241" s="45">
        <f t="shared" si="31"/>
        <v>214</v>
      </c>
      <c r="W241" s="45">
        <f t="shared" si="31"/>
        <v>232</v>
      </c>
      <c r="X241" s="45">
        <f t="shared" si="31"/>
        <v>250</v>
      </c>
      <c r="Y241" s="45">
        <f t="shared" si="31"/>
        <v>268</v>
      </c>
      <c r="Z241" s="45">
        <f t="shared" si="31"/>
        <v>286</v>
      </c>
      <c r="AA241" s="45">
        <f t="shared" si="30"/>
        <v>304</v>
      </c>
      <c r="AB241" s="45">
        <f t="shared" si="30"/>
        <v>321</v>
      </c>
      <c r="AC241" s="45">
        <f t="shared" si="30"/>
        <v>339</v>
      </c>
      <c r="AD241" s="45">
        <f t="shared" si="30"/>
        <v>357</v>
      </c>
      <c r="AE241" s="45">
        <f t="shared" si="30"/>
        <v>375</v>
      </c>
      <c r="AF241" s="45">
        <f t="shared" si="30"/>
        <v>393</v>
      </c>
      <c r="AG241" s="45">
        <f t="shared" si="30"/>
        <v>411</v>
      </c>
      <c r="AH241" s="45">
        <f t="shared" si="30"/>
        <v>429</v>
      </c>
      <c r="AI241" s="45">
        <f t="shared" si="30"/>
        <v>446</v>
      </c>
      <c r="AJ241" s="45">
        <f t="shared" si="30"/>
        <v>464</v>
      </c>
      <c r="AK241" s="45">
        <f t="shared" si="30"/>
        <v>482</v>
      </c>
      <c r="AL241" s="45">
        <f t="shared" si="30"/>
        <v>500</v>
      </c>
      <c r="AM241" s="45">
        <f t="shared" si="30"/>
        <v>518</v>
      </c>
      <c r="AN241" s="45">
        <f t="shared" si="30"/>
        <v>536</v>
      </c>
    </row>
    <row r="242" spans="1:40" x14ac:dyDescent="0.25">
      <c r="A242" s="68" t="s">
        <v>101</v>
      </c>
      <c r="B242" s="180">
        <v>41303</v>
      </c>
      <c r="C242" s="68">
        <v>4</v>
      </c>
      <c r="D242" s="1">
        <v>0</v>
      </c>
      <c r="E242" s="1">
        <v>714</v>
      </c>
      <c r="F242" s="1">
        <v>3</v>
      </c>
      <c r="G242" s="1">
        <v>717</v>
      </c>
      <c r="H242" s="177">
        <v>714</v>
      </c>
      <c r="I242" s="176">
        <v>179.25</v>
      </c>
      <c r="J242" s="178">
        <v>178.5</v>
      </c>
      <c r="K242" s="45">
        <f t="shared" si="31"/>
        <v>11</v>
      </c>
      <c r="L242" s="45">
        <f t="shared" si="31"/>
        <v>22</v>
      </c>
      <c r="M242" s="45">
        <f t="shared" si="31"/>
        <v>33</v>
      </c>
      <c r="N242" s="45">
        <f t="shared" si="31"/>
        <v>45</v>
      </c>
      <c r="O242" s="45">
        <f t="shared" si="31"/>
        <v>56</v>
      </c>
      <c r="P242" s="45">
        <f t="shared" si="31"/>
        <v>67</v>
      </c>
      <c r="Q242" s="45">
        <f t="shared" si="31"/>
        <v>78</v>
      </c>
      <c r="R242" s="45">
        <f t="shared" si="31"/>
        <v>89</v>
      </c>
      <c r="S242" s="45">
        <f t="shared" si="31"/>
        <v>100</v>
      </c>
      <c r="T242" s="45">
        <f t="shared" si="31"/>
        <v>112</v>
      </c>
      <c r="U242" s="45">
        <f t="shared" si="31"/>
        <v>123</v>
      </c>
      <c r="V242" s="45">
        <f t="shared" si="31"/>
        <v>134</v>
      </c>
      <c r="W242" s="45">
        <f t="shared" si="31"/>
        <v>145</v>
      </c>
      <c r="X242" s="45">
        <f t="shared" si="31"/>
        <v>156</v>
      </c>
      <c r="Y242" s="45">
        <f t="shared" si="31"/>
        <v>167</v>
      </c>
      <c r="Z242" s="45">
        <f t="shared" si="31"/>
        <v>179</v>
      </c>
      <c r="AA242" s="45">
        <f t="shared" si="30"/>
        <v>190</v>
      </c>
      <c r="AB242" s="45">
        <f t="shared" si="30"/>
        <v>201</v>
      </c>
      <c r="AC242" s="45">
        <f t="shared" si="30"/>
        <v>212</v>
      </c>
      <c r="AD242" s="45">
        <f t="shared" si="30"/>
        <v>223</v>
      </c>
      <c r="AE242" s="45">
        <f t="shared" si="30"/>
        <v>234</v>
      </c>
      <c r="AF242" s="45">
        <f t="shared" si="30"/>
        <v>245</v>
      </c>
      <c r="AG242" s="45">
        <f t="shared" si="30"/>
        <v>257</v>
      </c>
      <c r="AH242" s="45">
        <f t="shared" si="30"/>
        <v>268</v>
      </c>
      <c r="AI242" s="45">
        <f t="shared" si="30"/>
        <v>279</v>
      </c>
      <c r="AJ242" s="45">
        <f t="shared" si="30"/>
        <v>290</v>
      </c>
      <c r="AK242" s="45">
        <f t="shared" si="30"/>
        <v>301</v>
      </c>
      <c r="AL242" s="45">
        <f t="shared" si="30"/>
        <v>312</v>
      </c>
      <c r="AM242" s="45">
        <f t="shared" si="30"/>
        <v>324</v>
      </c>
      <c r="AN242" s="45">
        <f t="shared" si="30"/>
        <v>335</v>
      </c>
    </row>
    <row r="243" spans="1:40" x14ac:dyDescent="0.25">
      <c r="A243" s="68" t="s">
        <v>101</v>
      </c>
      <c r="B243" s="180">
        <v>41414</v>
      </c>
      <c r="C243" s="68">
        <v>5</v>
      </c>
      <c r="D243" s="1">
        <v>828</v>
      </c>
      <c r="E243" s="1">
        <v>454</v>
      </c>
      <c r="F243" s="1">
        <v>0</v>
      </c>
      <c r="G243" s="1">
        <v>1282</v>
      </c>
      <c r="H243" s="177">
        <v>1282</v>
      </c>
      <c r="I243" s="176">
        <v>256.39999999999998</v>
      </c>
      <c r="J243" s="178">
        <v>256.39999999999998</v>
      </c>
      <c r="K243" s="45">
        <f t="shared" si="31"/>
        <v>16</v>
      </c>
      <c r="L243" s="45">
        <f t="shared" si="31"/>
        <v>32</v>
      </c>
      <c r="M243" s="45">
        <f t="shared" si="31"/>
        <v>48</v>
      </c>
      <c r="N243" s="45">
        <f t="shared" si="31"/>
        <v>64</v>
      </c>
      <c r="O243" s="45">
        <f t="shared" si="31"/>
        <v>80</v>
      </c>
      <c r="P243" s="45">
        <f t="shared" si="31"/>
        <v>96</v>
      </c>
      <c r="Q243" s="45">
        <f t="shared" si="31"/>
        <v>112</v>
      </c>
      <c r="R243" s="45">
        <f t="shared" si="31"/>
        <v>128</v>
      </c>
      <c r="S243" s="45">
        <f t="shared" si="31"/>
        <v>144</v>
      </c>
      <c r="T243" s="45">
        <f t="shared" si="31"/>
        <v>160</v>
      </c>
      <c r="U243" s="45">
        <f t="shared" si="31"/>
        <v>176</v>
      </c>
      <c r="V243" s="45">
        <f t="shared" si="31"/>
        <v>192</v>
      </c>
      <c r="W243" s="45">
        <f t="shared" si="31"/>
        <v>208</v>
      </c>
      <c r="X243" s="45">
        <f t="shared" si="31"/>
        <v>224</v>
      </c>
      <c r="Y243" s="45">
        <f t="shared" si="31"/>
        <v>240</v>
      </c>
      <c r="Z243" s="45">
        <f t="shared" si="31"/>
        <v>256</v>
      </c>
      <c r="AA243" s="45">
        <f t="shared" si="30"/>
        <v>272</v>
      </c>
      <c r="AB243" s="45">
        <f t="shared" si="30"/>
        <v>288</v>
      </c>
      <c r="AC243" s="45">
        <f t="shared" si="30"/>
        <v>304</v>
      </c>
      <c r="AD243" s="45">
        <f t="shared" si="30"/>
        <v>321</v>
      </c>
      <c r="AE243" s="45">
        <f t="shared" si="30"/>
        <v>337</v>
      </c>
      <c r="AF243" s="45">
        <f t="shared" si="30"/>
        <v>353</v>
      </c>
      <c r="AG243" s="45">
        <f t="shared" si="30"/>
        <v>369</v>
      </c>
      <c r="AH243" s="45">
        <f t="shared" si="30"/>
        <v>385</v>
      </c>
      <c r="AI243" s="45">
        <f t="shared" si="30"/>
        <v>401</v>
      </c>
      <c r="AJ243" s="45">
        <f t="shared" si="30"/>
        <v>417</v>
      </c>
      <c r="AK243" s="45">
        <f t="shared" si="30"/>
        <v>433</v>
      </c>
      <c r="AL243" s="45">
        <f t="shared" si="30"/>
        <v>449</v>
      </c>
      <c r="AM243" s="45">
        <f t="shared" si="30"/>
        <v>465</v>
      </c>
      <c r="AN243" s="45">
        <f t="shared" si="30"/>
        <v>481</v>
      </c>
    </row>
    <row r="244" spans="1:40" x14ac:dyDescent="0.25">
      <c r="A244" s="68" t="s">
        <v>101</v>
      </c>
      <c r="B244" s="180">
        <v>41425</v>
      </c>
      <c r="C244" s="68">
        <v>17</v>
      </c>
      <c r="D244" s="1">
        <v>4476</v>
      </c>
      <c r="E244" s="1">
        <v>675</v>
      </c>
      <c r="F244" s="1">
        <v>99</v>
      </c>
      <c r="G244" s="1">
        <v>5250</v>
      </c>
      <c r="H244" s="177">
        <v>5151</v>
      </c>
      <c r="I244" s="176">
        <v>308.82350000000002</v>
      </c>
      <c r="J244" s="178">
        <v>303</v>
      </c>
      <c r="K244" s="45">
        <f t="shared" si="31"/>
        <v>19</v>
      </c>
      <c r="L244" s="45">
        <f t="shared" si="31"/>
        <v>38</v>
      </c>
      <c r="M244" s="45">
        <f t="shared" si="31"/>
        <v>57</v>
      </c>
      <c r="N244" s="45">
        <f t="shared" si="31"/>
        <v>76</v>
      </c>
      <c r="O244" s="45">
        <f t="shared" si="31"/>
        <v>95</v>
      </c>
      <c r="P244" s="45">
        <f t="shared" si="31"/>
        <v>114</v>
      </c>
      <c r="Q244" s="45">
        <f t="shared" si="31"/>
        <v>133</v>
      </c>
      <c r="R244" s="45">
        <f t="shared" si="31"/>
        <v>152</v>
      </c>
      <c r="S244" s="45">
        <f t="shared" si="31"/>
        <v>170</v>
      </c>
      <c r="T244" s="45">
        <f t="shared" si="31"/>
        <v>189</v>
      </c>
      <c r="U244" s="45">
        <f t="shared" si="31"/>
        <v>208</v>
      </c>
      <c r="V244" s="45">
        <f t="shared" si="31"/>
        <v>227</v>
      </c>
      <c r="W244" s="45">
        <f t="shared" si="31"/>
        <v>246</v>
      </c>
      <c r="X244" s="45">
        <f t="shared" si="31"/>
        <v>265</v>
      </c>
      <c r="Y244" s="45">
        <f t="shared" si="31"/>
        <v>284</v>
      </c>
      <c r="Z244" s="45">
        <f t="shared" si="31"/>
        <v>303</v>
      </c>
      <c r="AA244" s="45">
        <f t="shared" si="30"/>
        <v>322</v>
      </c>
      <c r="AB244" s="45">
        <f t="shared" si="30"/>
        <v>341</v>
      </c>
      <c r="AC244" s="45">
        <f t="shared" si="30"/>
        <v>360</v>
      </c>
      <c r="AD244" s="45">
        <f t="shared" si="30"/>
        <v>379</v>
      </c>
      <c r="AE244" s="45">
        <f t="shared" si="30"/>
        <v>398</v>
      </c>
      <c r="AF244" s="45">
        <f t="shared" si="30"/>
        <v>417</v>
      </c>
      <c r="AG244" s="45">
        <f t="shared" si="30"/>
        <v>436</v>
      </c>
      <c r="AH244" s="45">
        <f t="shared" si="30"/>
        <v>455</v>
      </c>
      <c r="AI244" s="45">
        <f t="shared" si="30"/>
        <v>473</v>
      </c>
      <c r="AJ244" s="45">
        <f t="shared" si="30"/>
        <v>492</v>
      </c>
      <c r="AK244" s="45">
        <f t="shared" si="30"/>
        <v>511</v>
      </c>
      <c r="AL244" s="45">
        <f t="shared" si="30"/>
        <v>530</v>
      </c>
      <c r="AM244" s="45">
        <f t="shared" si="30"/>
        <v>549</v>
      </c>
      <c r="AN244" s="45">
        <f t="shared" si="30"/>
        <v>568</v>
      </c>
    </row>
    <row r="245" spans="1:40" x14ac:dyDescent="0.25">
      <c r="A245" s="68" t="s">
        <v>101</v>
      </c>
      <c r="B245" s="180">
        <v>41436</v>
      </c>
      <c r="C245" s="68">
        <v>9</v>
      </c>
      <c r="D245" s="1">
        <v>1512</v>
      </c>
      <c r="E245" s="1">
        <v>1398</v>
      </c>
      <c r="F245" s="1">
        <v>81</v>
      </c>
      <c r="G245" s="1">
        <v>2991</v>
      </c>
      <c r="H245" s="177">
        <v>2910</v>
      </c>
      <c r="I245" s="176">
        <v>332.33330000000001</v>
      </c>
      <c r="J245" s="178">
        <v>323.3</v>
      </c>
      <c r="K245" s="45">
        <f t="shared" si="31"/>
        <v>20</v>
      </c>
      <c r="L245" s="45">
        <f t="shared" si="31"/>
        <v>40</v>
      </c>
      <c r="M245" s="45">
        <f t="shared" si="31"/>
        <v>61</v>
      </c>
      <c r="N245" s="45">
        <f t="shared" si="31"/>
        <v>81</v>
      </c>
      <c r="O245" s="45">
        <f t="shared" si="31"/>
        <v>101</v>
      </c>
      <c r="P245" s="45">
        <f t="shared" si="31"/>
        <v>121</v>
      </c>
      <c r="Q245" s="45">
        <f t="shared" si="31"/>
        <v>141</v>
      </c>
      <c r="R245" s="45">
        <f t="shared" si="31"/>
        <v>162</v>
      </c>
      <c r="S245" s="45">
        <f t="shared" si="31"/>
        <v>182</v>
      </c>
      <c r="T245" s="45">
        <f t="shared" si="31"/>
        <v>202</v>
      </c>
      <c r="U245" s="45">
        <f t="shared" si="31"/>
        <v>222</v>
      </c>
      <c r="V245" s="45">
        <f t="shared" si="31"/>
        <v>242</v>
      </c>
      <c r="W245" s="45">
        <f t="shared" si="31"/>
        <v>263</v>
      </c>
      <c r="X245" s="45">
        <f t="shared" si="31"/>
        <v>283</v>
      </c>
      <c r="Y245" s="45">
        <f t="shared" si="31"/>
        <v>303</v>
      </c>
      <c r="Z245" s="45">
        <f t="shared" si="31"/>
        <v>323</v>
      </c>
      <c r="AA245" s="45">
        <f t="shared" si="30"/>
        <v>344</v>
      </c>
      <c r="AB245" s="45">
        <f t="shared" si="30"/>
        <v>364</v>
      </c>
      <c r="AC245" s="45">
        <f t="shared" si="30"/>
        <v>384</v>
      </c>
      <c r="AD245" s="45">
        <f t="shared" si="30"/>
        <v>404</v>
      </c>
      <c r="AE245" s="45">
        <f t="shared" si="30"/>
        <v>424</v>
      </c>
      <c r="AF245" s="45">
        <f t="shared" si="30"/>
        <v>445</v>
      </c>
      <c r="AG245" s="45">
        <f t="shared" si="30"/>
        <v>465</v>
      </c>
      <c r="AH245" s="45">
        <f t="shared" si="30"/>
        <v>485</v>
      </c>
      <c r="AI245" s="45">
        <f t="shared" si="30"/>
        <v>505</v>
      </c>
      <c r="AJ245" s="45">
        <f t="shared" si="30"/>
        <v>525</v>
      </c>
      <c r="AK245" s="45">
        <f t="shared" si="30"/>
        <v>546</v>
      </c>
      <c r="AL245" s="45">
        <f t="shared" si="30"/>
        <v>566</v>
      </c>
      <c r="AM245" s="45">
        <f t="shared" si="30"/>
        <v>586</v>
      </c>
      <c r="AN245" s="45">
        <f t="shared" si="30"/>
        <v>606</v>
      </c>
    </row>
    <row r="246" spans="1:40" x14ac:dyDescent="0.25">
      <c r="A246" s="68" t="s">
        <v>101</v>
      </c>
      <c r="B246" s="180">
        <v>41439</v>
      </c>
      <c r="C246" s="68">
        <v>14</v>
      </c>
      <c r="D246" s="1">
        <v>3372</v>
      </c>
      <c r="E246" s="1">
        <v>767</v>
      </c>
      <c r="F246" s="1">
        <v>32</v>
      </c>
      <c r="G246" s="1">
        <v>4171</v>
      </c>
      <c r="H246" s="177">
        <v>4139</v>
      </c>
      <c r="I246" s="176">
        <v>297.92860000000002</v>
      </c>
      <c r="J246" s="178">
        <v>295.60000000000002</v>
      </c>
      <c r="K246" s="45">
        <f t="shared" si="31"/>
        <v>18</v>
      </c>
      <c r="L246" s="45">
        <f t="shared" si="31"/>
        <v>37</v>
      </c>
      <c r="M246" s="45">
        <f t="shared" si="31"/>
        <v>55</v>
      </c>
      <c r="N246" s="45">
        <f t="shared" si="31"/>
        <v>74</v>
      </c>
      <c r="O246" s="45">
        <f t="shared" si="31"/>
        <v>92</v>
      </c>
      <c r="P246" s="45">
        <f t="shared" si="31"/>
        <v>111</v>
      </c>
      <c r="Q246" s="45">
        <f t="shared" si="31"/>
        <v>129</v>
      </c>
      <c r="R246" s="45">
        <f t="shared" si="31"/>
        <v>148</v>
      </c>
      <c r="S246" s="45">
        <f t="shared" si="31"/>
        <v>166</v>
      </c>
      <c r="T246" s="45">
        <f t="shared" si="31"/>
        <v>185</v>
      </c>
      <c r="U246" s="45">
        <f t="shared" si="31"/>
        <v>203</v>
      </c>
      <c r="V246" s="45">
        <f t="shared" si="31"/>
        <v>222</v>
      </c>
      <c r="W246" s="45">
        <f t="shared" si="31"/>
        <v>240</v>
      </c>
      <c r="X246" s="45">
        <f t="shared" si="31"/>
        <v>259</v>
      </c>
      <c r="Y246" s="45">
        <f t="shared" si="31"/>
        <v>277</v>
      </c>
      <c r="Z246" s="45">
        <f t="shared" ref="Z246:AN261" si="32">IF($G246&gt;0,ROUND($J246*Z$3/12*0.75,0),0)</f>
        <v>296</v>
      </c>
      <c r="AA246" s="45">
        <f t="shared" si="32"/>
        <v>314</v>
      </c>
      <c r="AB246" s="45">
        <f t="shared" si="32"/>
        <v>333</v>
      </c>
      <c r="AC246" s="45">
        <f t="shared" si="32"/>
        <v>351</v>
      </c>
      <c r="AD246" s="45">
        <f t="shared" si="32"/>
        <v>370</v>
      </c>
      <c r="AE246" s="45">
        <f t="shared" si="32"/>
        <v>388</v>
      </c>
      <c r="AF246" s="45">
        <f t="shared" si="32"/>
        <v>406</v>
      </c>
      <c r="AG246" s="45">
        <f t="shared" si="32"/>
        <v>425</v>
      </c>
      <c r="AH246" s="45">
        <f t="shared" si="32"/>
        <v>443</v>
      </c>
      <c r="AI246" s="45">
        <f t="shared" si="32"/>
        <v>462</v>
      </c>
      <c r="AJ246" s="45">
        <f t="shared" si="32"/>
        <v>480</v>
      </c>
      <c r="AK246" s="45">
        <f t="shared" si="32"/>
        <v>499</v>
      </c>
      <c r="AL246" s="45">
        <f t="shared" si="32"/>
        <v>517</v>
      </c>
      <c r="AM246" s="45">
        <f t="shared" si="32"/>
        <v>536</v>
      </c>
      <c r="AN246" s="45">
        <f t="shared" si="32"/>
        <v>554</v>
      </c>
    </row>
    <row r="247" spans="1:40" x14ac:dyDescent="0.25">
      <c r="A247" s="68" t="s">
        <v>101</v>
      </c>
      <c r="B247" s="180">
        <v>41446</v>
      </c>
      <c r="C247" s="68">
        <v>7</v>
      </c>
      <c r="D247" s="1">
        <v>1080</v>
      </c>
      <c r="E247" s="1">
        <v>1556</v>
      </c>
      <c r="F247" s="1">
        <v>67</v>
      </c>
      <c r="G247" s="1">
        <v>2703</v>
      </c>
      <c r="H247" s="177">
        <v>2636</v>
      </c>
      <c r="I247" s="176">
        <v>386.1429</v>
      </c>
      <c r="J247" s="178">
        <v>376.6</v>
      </c>
      <c r="K247" s="45">
        <f t="shared" ref="K247:Z262" si="33">IF($G247&gt;0,ROUND($J247*K$3/12*0.75,0),0)</f>
        <v>24</v>
      </c>
      <c r="L247" s="45">
        <f t="shared" si="33"/>
        <v>47</v>
      </c>
      <c r="M247" s="45">
        <f t="shared" si="33"/>
        <v>71</v>
      </c>
      <c r="N247" s="45">
        <f t="shared" si="33"/>
        <v>94</v>
      </c>
      <c r="O247" s="45">
        <f t="shared" si="33"/>
        <v>118</v>
      </c>
      <c r="P247" s="45">
        <f t="shared" si="33"/>
        <v>141</v>
      </c>
      <c r="Q247" s="45">
        <f t="shared" si="33"/>
        <v>165</v>
      </c>
      <c r="R247" s="45">
        <f t="shared" si="33"/>
        <v>188</v>
      </c>
      <c r="S247" s="45">
        <f t="shared" si="33"/>
        <v>212</v>
      </c>
      <c r="T247" s="45">
        <f t="shared" si="33"/>
        <v>235</v>
      </c>
      <c r="U247" s="45">
        <f t="shared" si="33"/>
        <v>259</v>
      </c>
      <c r="V247" s="45">
        <f t="shared" si="33"/>
        <v>282</v>
      </c>
      <c r="W247" s="45">
        <f t="shared" si="33"/>
        <v>306</v>
      </c>
      <c r="X247" s="45">
        <f t="shared" si="33"/>
        <v>330</v>
      </c>
      <c r="Y247" s="45">
        <f t="shared" si="33"/>
        <v>353</v>
      </c>
      <c r="Z247" s="45">
        <f t="shared" si="33"/>
        <v>377</v>
      </c>
      <c r="AA247" s="45">
        <f t="shared" si="32"/>
        <v>400</v>
      </c>
      <c r="AB247" s="45">
        <f t="shared" si="32"/>
        <v>424</v>
      </c>
      <c r="AC247" s="45">
        <f t="shared" si="32"/>
        <v>447</v>
      </c>
      <c r="AD247" s="45">
        <f t="shared" si="32"/>
        <v>471</v>
      </c>
      <c r="AE247" s="45">
        <f t="shared" si="32"/>
        <v>494</v>
      </c>
      <c r="AF247" s="45">
        <f t="shared" si="32"/>
        <v>518</v>
      </c>
      <c r="AG247" s="45">
        <f t="shared" si="32"/>
        <v>541</v>
      </c>
      <c r="AH247" s="45">
        <f t="shared" si="32"/>
        <v>565</v>
      </c>
      <c r="AI247" s="45">
        <f t="shared" si="32"/>
        <v>588</v>
      </c>
      <c r="AJ247" s="45">
        <f t="shared" si="32"/>
        <v>612</v>
      </c>
      <c r="AK247" s="45">
        <f t="shared" si="32"/>
        <v>636</v>
      </c>
      <c r="AL247" s="45">
        <f t="shared" si="32"/>
        <v>659</v>
      </c>
      <c r="AM247" s="45">
        <f t="shared" si="32"/>
        <v>683</v>
      </c>
      <c r="AN247" s="45">
        <f t="shared" si="32"/>
        <v>706</v>
      </c>
    </row>
    <row r="248" spans="1:40" x14ac:dyDescent="0.25">
      <c r="A248" s="68" t="s">
        <v>101</v>
      </c>
      <c r="B248" s="180">
        <v>41448</v>
      </c>
      <c r="C248" s="68">
        <v>8</v>
      </c>
      <c r="D248" s="1">
        <v>0</v>
      </c>
      <c r="E248" s="1">
        <v>2201</v>
      </c>
      <c r="F248" s="1">
        <v>15</v>
      </c>
      <c r="G248" s="1">
        <v>2216</v>
      </c>
      <c r="H248" s="177">
        <v>2201</v>
      </c>
      <c r="I248" s="176">
        <v>277</v>
      </c>
      <c r="J248" s="178">
        <v>275.10000000000002</v>
      </c>
      <c r="K248" s="45">
        <f t="shared" si="33"/>
        <v>17</v>
      </c>
      <c r="L248" s="45">
        <f t="shared" si="33"/>
        <v>34</v>
      </c>
      <c r="M248" s="45">
        <f t="shared" si="33"/>
        <v>52</v>
      </c>
      <c r="N248" s="45">
        <f t="shared" si="33"/>
        <v>69</v>
      </c>
      <c r="O248" s="45">
        <f t="shared" si="33"/>
        <v>86</v>
      </c>
      <c r="P248" s="45">
        <f t="shared" si="33"/>
        <v>103</v>
      </c>
      <c r="Q248" s="45">
        <f t="shared" si="33"/>
        <v>120</v>
      </c>
      <c r="R248" s="45">
        <f t="shared" si="33"/>
        <v>138</v>
      </c>
      <c r="S248" s="45">
        <f t="shared" si="33"/>
        <v>155</v>
      </c>
      <c r="T248" s="45">
        <f t="shared" si="33"/>
        <v>172</v>
      </c>
      <c r="U248" s="45">
        <f t="shared" si="33"/>
        <v>189</v>
      </c>
      <c r="V248" s="45">
        <f t="shared" si="33"/>
        <v>206</v>
      </c>
      <c r="W248" s="45">
        <f t="shared" si="33"/>
        <v>224</v>
      </c>
      <c r="X248" s="45">
        <f t="shared" si="33"/>
        <v>241</v>
      </c>
      <c r="Y248" s="45">
        <f t="shared" si="33"/>
        <v>258</v>
      </c>
      <c r="Z248" s="45">
        <f t="shared" si="33"/>
        <v>275</v>
      </c>
      <c r="AA248" s="45">
        <f t="shared" si="32"/>
        <v>292</v>
      </c>
      <c r="AB248" s="45">
        <f t="shared" si="32"/>
        <v>309</v>
      </c>
      <c r="AC248" s="45">
        <f t="shared" si="32"/>
        <v>327</v>
      </c>
      <c r="AD248" s="45">
        <f t="shared" si="32"/>
        <v>344</v>
      </c>
      <c r="AE248" s="45">
        <f t="shared" si="32"/>
        <v>361</v>
      </c>
      <c r="AF248" s="45">
        <f t="shared" si="32"/>
        <v>378</v>
      </c>
      <c r="AG248" s="45">
        <f t="shared" si="32"/>
        <v>395</v>
      </c>
      <c r="AH248" s="45">
        <f t="shared" si="32"/>
        <v>413</v>
      </c>
      <c r="AI248" s="45">
        <f t="shared" si="32"/>
        <v>430</v>
      </c>
      <c r="AJ248" s="45">
        <f t="shared" si="32"/>
        <v>447</v>
      </c>
      <c r="AK248" s="45">
        <f t="shared" si="32"/>
        <v>464</v>
      </c>
      <c r="AL248" s="45">
        <f t="shared" si="32"/>
        <v>481</v>
      </c>
      <c r="AM248" s="45">
        <f t="shared" si="32"/>
        <v>499</v>
      </c>
      <c r="AN248" s="45">
        <f t="shared" si="32"/>
        <v>516</v>
      </c>
    </row>
    <row r="249" spans="1:40" x14ac:dyDescent="0.25">
      <c r="A249" s="68" t="s">
        <v>101</v>
      </c>
      <c r="B249" s="180">
        <v>41462</v>
      </c>
      <c r="C249" s="68">
        <v>9</v>
      </c>
      <c r="D249" s="1">
        <v>2364</v>
      </c>
      <c r="E249" s="1">
        <v>1534</v>
      </c>
      <c r="F249" s="1">
        <v>33</v>
      </c>
      <c r="G249" s="1">
        <v>3931</v>
      </c>
      <c r="H249" s="177">
        <v>3898</v>
      </c>
      <c r="I249" s="176">
        <v>436.77780000000001</v>
      </c>
      <c r="J249" s="178">
        <v>433.1</v>
      </c>
      <c r="K249" s="45">
        <f t="shared" si="33"/>
        <v>27</v>
      </c>
      <c r="L249" s="45">
        <f t="shared" si="33"/>
        <v>54</v>
      </c>
      <c r="M249" s="45">
        <f t="shared" si="33"/>
        <v>81</v>
      </c>
      <c r="N249" s="45">
        <f t="shared" si="33"/>
        <v>108</v>
      </c>
      <c r="O249" s="45">
        <f t="shared" si="33"/>
        <v>135</v>
      </c>
      <c r="P249" s="45">
        <f t="shared" si="33"/>
        <v>162</v>
      </c>
      <c r="Q249" s="45">
        <f t="shared" si="33"/>
        <v>189</v>
      </c>
      <c r="R249" s="45">
        <f t="shared" si="33"/>
        <v>217</v>
      </c>
      <c r="S249" s="45">
        <f t="shared" si="33"/>
        <v>244</v>
      </c>
      <c r="T249" s="45">
        <f t="shared" si="33"/>
        <v>271</v>
      </c>
      <c r="U249" s="45">
        <f t="shared" si="33"/>
        <v>298</v>
      </c>
      <c r="V249" s="45">
        <f t="shared" si="33"/>
        <v>325</v>
      </c>
      <c r="W249" s="45">
        <f t="shared" si="33"/>
        <v>352</v>
      </c>
      <c r="X249" s="45">
        <f t="shared" si="33"/>
        <v>379</v>
      </c>
      <c r="Y249" s="45">
        <f t="shared" si="33"/>
        <v>406</v>
      </c>
      <c r="Z249" s="45">
        <f t="shared" si="33"/>
        <v>433</v>
      </c>
      <c r="AA249" s="45">
        <f t="shared" si="32"/>
        <v>460</v>
      </c>
      <c r="AB249" s="45">
        <f t="shared" si="32"/>
        <v>487</v>
      </c>
      <c r="AC249" s="45">
        <f t="shared" si="32"/>
        <v>514</v>
      </c>
      <c r="AD249" s="45">
        <f t="shared" si="32"/>
        <v>541</v>
      </c>
      <c r="AE249" s="45">
        <f t="shared" si="32"/>
        <v>568</v>
      </c>
      <c r="AF249" s="45">
        <f t="shared" si="32"/>
        <v>596</v>
      </c>
      <c r="AG249" s="45">
        <f t="shared" si="32"/>
        <v>623</v>
      </c>
      <c r="AH249" s="45">
        <f t="shared" si="32"/>
        <v>650</v>
      </c>
      <c r="AI249" s="45">
        <f t="shared" si="32"/>
        <v>677</v>
      </c>
      <c r="AJ249" s="45">
        <f t="shared" si="32"/>
        <v>704</v>
      </c>
      <c r="AK249" s="45">
        <f t="shared" si="32"/>
        <v>731</v>
      </c>
      <c r="AL249" s="45">
        <f t="shared" si="32"/>
        <v>758</v>
      </c>
      <c r="AM249" s="45">
        <f t="shared" si="32"/>
        <v>785</v>
      </c>
      <c r="AN249" s="45">
        <f t="shared" si="32"/>
        <v>812</v>
      </c>
    </row>
    <row r="250" spans="1:40" x14ac:dyDescent="0.25">
      <c r="A250" s="68" t="s">
        <v>101</v>
      </c>
      <c r="B250" s="180">
        <v>41463</v>
      </c>
      <c r="C250" s="68">
        <v>7</v>
      </c>
      <c r="D250" s="1">
        <v>1332</v>
      </c>
      <c r="E250" s="1">
        <v>96</v>
      </c>
      <c r="F250" s="1">
        <v>2</v>
      </c>
      <c r="G250" s="1">
        <v>1430</v>
      </c>
      <c r="H250" s="177">
        <v>1428</v>
      </c>
      <c r="I250" s="176">
        <v>204.28569999999999</v>
      </c>
      <c r="J250" s="178">
        <v>204</v>
      </c>
      <c r="K250" s="45">
        <f t="shared" si="33"/>
        <v>13</v>
      </c>
      <c r="L250" s="45">
        <f t="shared" si="33"/>
        <v>26</v>
      </c>
      <c r="M250" s="45">
        <f t="shared" si="33"/>
        <v>38</v>
      </c>
      <c r="N250" s="45">
        <f t="shared" si="33"/>
        <v>51</v>
      </c>
      <c r="O250" s="45">
        <f t="shared" si="33"/>
        <v>64</v>
      </c>
      <c r="P250" s="45">
        <f t="shared" si="33"/>
        <v>77</v>
      </c>
      <c r="Q250" s="45">
        <f t="shared" si="33"/>
        <v>89</v>
      </c>
      <c r="R250" s="45">
        <f t="shared" si="33"/>
        <v>102</v>
      </c>
      <c r="S250" s="45">
        <f t="shared" si="33"/>
        <v>115</v>
      </c>
      <c r="T250" s="45">
        <f t="shared" si="33"/>
        <v>128</v>
      </c>
      <c r="U250" s="45">
        <f t="shared" si="33"/>
        <v>140</v>
      </c>
      <c r="V250" s="45">
        <f t="shared" si="33"/>
        <v>153</v>
      </c>
      <c r="W250" s="45">
        <f t="shared" si="33"/>
        <v>166</v>
      </c>
      <c r="X250" s="45">
        <f t="shared" si="33"/>
        <v>179</v>
      </c>
      <c r="Y250" s="45">
        <f t="shared" si="33"/>
        <v>191</v>
      </c>
      <c r="Z250" s="45">
        <f t="shared" si="33"/>
        <v>204</v>
      </c>
      <c r="AA250" s="45">
        <f t="shared" si="32"/>
        <v>217</v>
      </c>
      <c r="AB250" s="45">
        <f t="shared" si="32"/>
        <v>230</v>
      </c>
      <c r="AC250" s="45">
        <f t="shared" si="32"/>
        <v>242</v>
      </c>
      <c r="AD250" s="45">
        <f t="shared" si="32"/>
        <v>255</v>
      </c>
      <c r="AE250" s="45">
        <f t="shared" si="32"/>
        <v>268</v>
      </c>
      <c r="AF250" s="45">
        <f t="shared" si="32"/>
        <v>281</v>
      </c>
      <c r="AG250" s="45">
        <f t="shared" si="32"/>
        <v>293</v>
      </c>
      <c r="AH250" s="45">
        <f t="shared" si="32"/>
        <v>306</v>
      </c>
      <c r="AI250" s="45">
        <f t="shared" si="32"/>
        <v>319</v>
      </c>
      <c r="AJ250" s="45">
        <f t="shared" si="32"/>
        <v>332</v>
      </c>
      <c r="AK250" s="45">
        <f t="shared" si="32"/>
        <v>344</v>
      </c>
      <c r="AL250" s="45">
        <f t="shared" si="32"/>
        <v>357</v>
      </c>
      <c r="AM250" s="45">
        <f t="shared" si="32"/>
        <v>370</v>
      </c>
      <c r="AN250" s="45">
        <f t="shared" si="32"/>
        <v>383</v>
      </c>
    </row>
    <row r="251" spans="1:40" x14ac:dyDescent="0.25">
      <c r="A251" s="68" t="s">
        <v>101</v>
      </c>
      <c r="B251" s="180">
        <v>41468</v>
      </c>
      <c r="C251" s="68">
        <v>4</v>
      </c>
      <c r="D251" s="1">
        <v>348</v>
      </c>
      <c r="E251" s="1">
        <v>17</v>
      </c>
      <c r="F251" s="1">
        <v>0</v>
      </c>
      <c r="G251" s="1">
        <v>365</v>
      </c>
      <c r="H251" s="177">
        <v>365</v>
      </c>
      <c r="I251" s="176">
        <v>91.25</v>
      </c>
      <c r="J251" s="178">
        <v>91.3</v>
      </c>
      <c r="K251" s="45">
        <f t="shared" si="33"/>
        <v>6</v>
      </c>
      <c r="L251" s="45">
        <f t="shared" si="33"/>
        <v>11</v>
      </c>
      <c r="M251" s="45">
        <f t="shared" si="33"/>
        <v>17</v>
      </c>
      <c r="N251" s="45">
        <f t="shared" si="33"/>
        <v>23</v>
      </c>
      <c r="O251" s="45">
        <f t="shared" si="33"/>
        <v>29</v>
      </c>
      <c r="P251" s="45">
        <f t="shared" si="33"/>
        <v>34</v>
      </c>
      <c r="Q251" s="45">
        <f t="shared" si="33"/>
        <v>40</v>
      </c>
      <c r="R251" s="45">
        <f t="shared" si="33"/>
        <v>46</v>
      </c>
      <c r="S251" s="45">
        <f t="shared" si="33"/>
        <v>51</v>
      </c>
      <c r="T251" s="45">
        <f t="shared" si="33"/>
        <v>57</v>
      </c>
      <c r="U251" s="45">
        <f t="shared" si="33"/>
        <v>63</v>
      </c>
      <c r="V251" s="45">
        <f t="shared" si="33"/>
        <v>68</v>
      </c>
      <c r="W251" s="45">
        <f t="shared" si="33"/>
        <v>74</v>
      </c>
      <c r="X251" s="45">
        <f t="shared" si="33"/>
        <v>80</v>
      </c>
      <c r="Y251" s="45">
        <f t="shared" si="33"/>
        <v>86</v>
      </c>
      <c r="Z251" s="45">
        <f t="shared" si="33"/>
        <v>91</v>
      </c>
      <c r="AA251" s="45">
        <f t="shared" si="32"/>
        <v>97</v>
      </c>
      <c r="AB251" s="45">
        <f t="shared" si="32"/>
        <v>103</v>
      </c>
      <c r="AC251" s="45">
        <f t="shared" si="32"/>
        <v>108</v>
      </c>
      <c r="AD251" s="45">
        <f t="shared" si="32"/>
        <v>114</v>
      </c>
      <c r="AE251" s="45">
        <f t="shared" si="32"/>
        <v>120</v>
      </c>
      <c r="AF251" s="45">
        <f t="shared" si="32"/>
        <v>126</v>
      </c>
      <c r="AG251" s="45">
        <f t="shared" si="32"/>
        <v>131</v>
      </c>
      <c r="AH251" s="45">
        <f t="shared" si="32"/>
        <v>137</v>
      </c>
      <c r="AI251" s="45">
        <f t="shared" si="32"/>
        <v>143</v>
      </c>
      <c r="AJ251" s="45">
        <f t="shared" si="32"/>
        <v>148</v>
      </c>
      <c r="AK251" s="45">
        <f t="shared" si="32"/>
        <v>154</v>
      </c>
      <c r="AL251" s="45">
        <f t="shared" si="32"/>
        <v>160</v>
      </c>
      <c r="AM251" s="45">
        <f t="shared" si="32"/>
        <v>165</v>
      </c>
      <c r="AN251" s="45">
        <f t="shared" si="32"/>
        <v>171</v>
      </c>
    </row>
    <row r="252" spans="1:40" x14ac:dyDescent="0.25">
      <c r="A252" s="68" t="s">
        <v>101</v>
      </c>
      <c r="B252" s="180">
        <v>41473</v>
      </c>
      <c r="C252" s="68">
        <v>4</v>
      </c>
      <c r="D252" s="1">
        <v>672</v>
      </c>
      <c r="E252" s="1">
        <v>168</v>
      </c>
      <c r="F252" s="1">
        <v>1</v>
      </c>
      <c r="G252" s="1">
        <v>841</v>
      </c>
      <c r="H252" s="177">
        <v>840</v>
      </c>
      <c r="I252" s="176">
        <v>210.25</v>
      </c>
      <c r="J252" s="178">
        <v>210</v>
      </c>
      <c r="K252" s="45">
        <f t="shared" si="33"/>
        <v>13</v>
      </c>
      <c r="L252" s="45">
        <f t="shared" si="33"/>
        <v>26</v>
      </c>
      <c r="M252" s="45">
        <f t="shared" si="33"/>
        <v>39</v>
      </c>
      <c r="N252" s="45">
        <f t="shared" si="33"/>
        <v>53</v>
      </c>
      <c r="O252" s="45">
        <f t="shared" si="33"/>
        <v>66</v>
      </c>
      <c r="P252" s="45">
        <f t="shared" si="33"/>
        <v>79</v>
      </c>
      <c r="Q252" s="45">
        <f t="shared" si="33"/>
        <v>92</v>
      </c>
      <c r="R252" s="45">
        <f t="shared" si="33"/>
        <v>105</v>
      </c>
      <c r="S252" s="45">
        <f t="shared" si="33"/>
        <v>118</v>
      </c>
      <c r="T252" s="45">
        <f t="shared" si="33"/>
        <v>131</v>
      </c>
      <c r="U252" s="45">
        <f t="shared" si="33"/>
        <v>144</v>
      </c>
      <c r="V252" s="45">
        <f t="shared" si="33"/>
        <v>158</v>
      </c>
      <c r="W252" s="45">
        <f t="shared" si="33"/>
        <v>171</v>
      </c>
      <c r="X252" s="45">
        <f t="shared" si="33"/>
        <v>184</v>
      </c>
      <c r="Y252" s="45">
        <f t="shared" si="33"/>
        <v>197</v>
      </c>
      <c r="Z252" s="45">
        <f t="shared" si="33"/>
        <v>210</v>
      </c>
      <c r="AA252" s="45">
        <f t="shared" si="32"/>
        <v>223</v>
      </c>
      <c r="AB252" s="45">
        <f t="shared" si="32"/>
        <v>236</v>
      </c>
      <c r="AC252" s="45">
        <f t="shared" si="32"/>
        <v>249</v>
      </c>
      <c r="AD252" s="45">
        <f t="shared" si="32"/>
        <v>263</v>
      </c>
      <c r="AE252" s="45">
        <f t="shared" si="32"/>
        <v>276</v>
      </c>
      <c r="AF252" s="45">
        <f t="shared" si="32"/>
        <v>289</v>
      </c>
      <c r="AG252" s="45">
        <f t="shared" si="32"/>
        <v>302</v>
      </c>
      <c r="AH252" s="45">
        <f t="shared" si="32"/>
        <v>315</v>
      </c>
      <c r="AI252" s="45">
        <f t="shared" si="32"/>
        <v>328</v>
      </c>
      <c r="AJ252" s="45">
        <f t="shared" si="32"/>
        <v>341</v>
      </c>
      <c r="AK252" s="45">
        <f t="shared" si="32"/>
        <v>354</v>
      </c>
      <c r="AL252" s="45">
        <f t="shared" si="32"/>
        <v>368</v>
      </c>
      <c r="AM252" s="45">
        <f t="shared" si="32"/>
        <v>381</v>
      </c>
      <c r="AN252" s="45">
        <f t="shared" si="32"/>
        <v>394</v>
      </c>
    </row>
    <row r="253" spans="1:40" x14ac:dyDescent="0.25">
      <c r="A253" s="68" t="s">
        <v>101</v>
      </c>
      <c r="B253" s="180">
        <v>44101</v>
      </c>
      <c r="C253" s="68">
        <v>13</v>
      </c>
      <c r="D253" s="1">
        <v>1776</v>
      </c>
      <c r="E253" s="1">
        <v>2234</v>
      </c>
      <c r="F253" s="1">
        <v>23</v>
      </c>
      <c r="G253" s="1">
        <v>4033</v>
      </c>
      <c r="H253" s="177">
        <v>4010</v>
      </c>
      <c r="I253" s="176">
        <v>310.23079999999999</v>
      </c>
      <c r="J253" s="178">
        <v>308.5</v>
      </c>
      <c r="K253" s="45">
        <f t="shared" si="33"/>
        <v>19</v>
      </c>
      <c r="L253" s="45">
        <f t="shared" si="33"/>
        <v>39</v>
      </c>
      <c r="M253" s="45">
        <f t="shared" si="33"/>
        <v>58</v>
      </c>
      <c r="N253" s="45">
        <f t="shared" si="33"/>
        <v>77</v>
      </c>
      <c r="O253" s="45">
        <f t="shared" si="33"/>
        <v>96</v>
      </c>
      <c r="P253" s="45">
        <f t="shared" si="33"/>
        <v>116</v>
      </c>
      <c r="Q253" s="45">
        <f t="shared" si="33"/>
        <v>135</v>
      </c>
      <c r="R253" s="45">
        <f t="shared" si="33"/>
        <v>154</v>
      </c>
      <c r="S253" s="45">
        <f t="shared" si="33"/>
        <v>174</v>
      </c>
      <c r="T253" s="45">
        <f t="shared" si="33"/>
        <v>193</v>
      </c>
      <c r="U253" s="45">
        <f t="shared" si="33"/>
        <v>212</v>
      </c>
      <c r="V253" s="45">
        <f t="shared" si="33"/>
        <v>231</v>
      </c>
      <c r="W253" s="45">
        <f t="shared" si="33"/>
        <v>251</v>
      </c>
      <c r="X253" s="45">
        <f t="shared" si="33"/>
        <v>270</v>
      </c>
      <c r="Y253" s="45">
        <f t="shared" si="33"/>
        <v>289</v>
      </c>
      <c r="Z253" s="45">
        <f t="shared" si="33"/>
        <v>309</v>
      </c>
      <c r="AA253" s="45">
        <f t="shared" si="32"/>
        <v>328</v>
      </c>
      <c r="AB253" s="45">
        <f t="shared" si="32"/>
        <v>347</v>
      </c>
      <c r="AC253" s="45">
        <f t="shared" si="32"/>
        <v>366</v>
      </c>
      <c r="AD253" s="45">
        <f t="shared" si="32"/>
        <v>386</v>
      </c>
      <c r="AE253" s="45">
        <f t="shared" si="32"/>
        <v>405</v>
      </c>
      <c r="AF253" s="45">
        <f t="shared" si="32"/>
        <v>424</v>
      </c>
      <c r="AG253" s="45">
        <f t="shared" si="32"/>
        <v>443</v>
      </c>
      <c r="AH253" s="45">
        <f t="shared" si="32"/>
        <v>463</v>
      </c>
      <c r="AI253" s="45">
        <f t="shared" si="32"/>
        <v>482</v>
      </c>
      <c r="AJ253" s="45">
        <f t="shared" si="32"/>
        <v>501</v>
      </c>
      <c r="AK253" s="45">
        <f t="shared" si="32"/>
        <v>521</v>
      </c>
      <c r="AL253" s="45">
        <f t="shared" si="32"/>
        <v>540</v>
      </c>
      <c r="AM253" s="45">
        <f t="shared" si="32"/>
        <v>559</v>
      </c>
      <c r="AN253" s="45">
        <f t="shared" si="32"/>
        <v>578</v>
      </c>
    </row>
    <row r="254" spans="1:40" x14ac:dyDescent="0.25">
      <c r="A254" s="68" t="s">
        <v>101</v>
      </c>
      <c r="B254" s="180">
        <v>44124</v>
      </c>
      <c r="C254" s="68">
        <v>2</v>
      </c>
      <c r="D254" s="1">
        <v>0</v>
      </c>
      <c r="E254" s="1">
        <v>196</v>
      </c>
      <c r="F254" s="1">
        <v>1</v>
      </c>
      <c r="G254" s="1">
        <v>197</v>
      </c>
      <c r="H254" s="177">
        <v>196</v>
      </c>
      <c r="I254" s="176">
        <v>98.5</v>
      </c>
      <c r="J254" s="178">
        <v>98</v>
      </c>
      <c r="K254" s="45">
        <f t="shared" si="33"/>
        <v>6</v>
      </c>
      <c r="L254" s="45">
        <f t="shared" si="33"/>
        <v>12</v>
      </c>
      <c r="M254" s="45">
        <f t="shared" si="33"/>
        <v>18</v>
      </c>
      <c r="N254" s="45">
        <f t="shared" si="33"/>
        <v>25</v>
      </c>
      <c r="O254" s="45">
        <f t="shared" si="33"/>
        <v>31</v>
      </c>
      <c r="P254" s="45">
        <f t="shared" si="33"/>
        <v>37</v>
      </c>
      <c r="Q254" s="45">
        <f t="shared" si="33"/>
        <v>43</v>
      </c>
      <c r="R254" s="45">
        <f t="shared" si="33"/>
        <v>49</v>
      </c>
      <c r="S254" s="45">
        <f t="shared" si="33"/>
        <v>55</v>
      </c>
      <c r="T254" s="45">
        <f t="shared" si="33"/>
        <v>61</v>
      </c>
      <c r="U254" s="45">
        <f t="shared" si="33"/>
        <v>67</v>
      </c>
      <c r="V254" s="45">
        <f t="shared" si="33"/>
        <v>74</v>
      </c>
      <c r="W254" s="45">
        <f t="shared" si="33"/>
        <v>80</v>
      </c>
      <c r="X254" s="45">
        <f t="shared" si="33"/>
        <v>86</v>
      </c>
      <c r="Y254" s="45">
        <f t="shared" si="33"/>
        <v>92</v>
      </c>
      <c r="Z254" s="45">
        <f t="shared" si="33"/>
        <v>98</v>
      </c>
      <c r="AA254" s="45">
        <f t="shared" si="32"/>
        <v>104</v>
      </c>
      <c r="AB254" s="45">
        <f t="shared" si="32"/>
        <v>110</v>
      </c>
      <c r="AC254" s="45">
        <f t="shared" si="32"/>
        <v>116</v>
      </c>
      <c r="AD254" s="45">
        <f t="shared" si="32"/>
        <v>123</v>
      </c>
      <c r="AE254" s="45">
        <f t="shared" si="32"/>
        <v>129</v>
      </c>
      <c r="AF254" s="45">
        <f t="shared" si="32"/>
        <v>135</v>
      </c>
      <c r="AG254" s="45">
        <f t="shared" si="32"/>
        <v>141</v>
      </c>
      <c r="AH254" s="45">
        <f t="shared" si="32"/>
        <v>147</v>
      </c>
      <c r="AI254" s="45">
        <f t="shared" si="32"/>
        <v>153</v>
      </c>
      <c r="AJ254" s="45">
        <f t="shared" si="32"/>
        <v>159</v>
      </c>
      <c r="AK254" s="45">
        <f t="shared" si="32"/>
        <v>165</v>
      </c>
      <c r="AL254" s="45">
        <f t="shared" si="32"/>
        <v>172</v>
      </c>
      <c r="AM254" s="45">
        <f t="shared" si="32"/>
        <v>178</v>
      </c>
      <c r="AN254" s="45">
        <f t="shared" si="32"/>
        <v>184</v>
      </c>
    </row>
    <row r="255" spans="1:40" x14ac:dyDescent="0.25">
      <c r="A255" s="68" t="s">
        <v>101</v>
      </c>
      <c r="B255" s="180">
        <v>44125</v>
      </c>
      <c r="C255" s="68">
        <v>7</v>
      </c>
      <c r="D255" s="1">
        <v>2352</v>
      </c>
      <c r="E255" s="1">
        <v>1113</v>
      </c>
      <c r="F255" s="1">
        <v>76</v>
      </c>
      <c r="G255" s="1">
        <v>3541</v>
      </c>
      <c r="H255" s="177">
        <v>3465</v>
      </c>
      <c r="I255" s="176">
        <v>505.8571</v>
      </c>
      <c r="J255" s="178">
        <v>495</v>
      </c>
      <c r="K255" s="45">
        <f t="shared" si="33"/>
        <v>31</v>
      </c>
      <c r="L255" s="45">
        <f t="shared" si="33"/>
        <v>62</v>
      </c>
      <c r="M255" s="45">
        <f t="shared" si="33"/>
        <v>93</v>
      </c>
      <c r="N255" s="45">
        <f t="shared" si="33"/>
        <v>124</v>
      </c>
      <c r="O255" s="45">
        <f t="shared" si="33"/>
        <v>155</v>
      </c>
      <c r="P255" s="45">
        <f t="shared" si="33"/>
        <v>186</v>
      </c>
      <c r="Q255" s="45">
        <f t="shared" si="33"/>
        <v>217</v>
      </c>
      <c r="R255" s="45">
        <f t="shared" si="33"/>
        <v>248</v>
      </c>
      <c r="S255" s="45">
        <f t="shared" si="33"/>
        <v>278</v>
      </c>
      <c r="T255" s="45">
        <f t="shared" si="33"/>
        <v>309</v>
      </c>
      <c r="U255" s="45">
        <f t="shared" si="33"/>
        <v>340</v>
      </c>
      <c r="V255" s="45">
        <f t="shared" si="33"/>
        <v>371</v>
      </c>
      <c r="W255" s="45">
        <f t="shared" si="33"/>
        <v>402</v>
      </c>
      <c r="X255" s="45">
        <f t="shared" si="33"/>
        <v>433</v>
      </c>
      <c r="Y255" s="45">
        <f t="shared" si="33"/>
        <v>464</v>
      </c>
      <c r="Z255" s="45">
        <f t="shared" si="33"/>
        <v>495</v>
      </c>
      <c r="AA255" s="45">
        <f t="shared" si="32"/>
        <v>526</v>
      </c>
      <c r="AB255" s="45">
        <f t="shared" si="32"/>
        <v>557</v>
      </c>
      <c r="AC255" s="45">
        <f t="shared" si="32"/>
        <v>588</v>
      </c>
      <c r="AD255" s="45">
        <f t="shared" si="32"/>
        <v>619</v>
      </c>
      <c r="AE255" s="45">
        <f t="shared" si="32"/>
        <v>650</v>
      </c>
      <c r="AF255" s="45">
        <f t="shared" si="32"/>
        <v>681</v>
      </c>
      <c r="AG255" s="45">
        <f t="shared" si="32"/>
        <v>712</v>
      </c>
      <c r="AH255" s="45">
        <f t="shared" si="32"/>
        <v>743</v>
      </c>
      <c r="AI255" s="45">
        <f t="shared" si="32"/>
        <v>773</v>
      </c>
      <c r="AJ255" s="45">
        <f t="shared" si="32"/>
        <v>804</v>
      </c>
      <c r="AK255" s="45">
        <f t="shared" si="32"/>
        <v>835</v>
      </c>
      <c r="AL255" s="45">
        <f t="shared" si="32"/>
        <v>866</v>
      </c>
      <c r="AM255" s="45">
        <f t="shared" si="32"/>
        <v>897</v>
      </c>
      <c r="AN255" s="45">
        <f t="shared" si="32"/>
        <v>928</v>
      </c>
    </row>
    <row r="256" spans="1:40" x14ac:dyDescent="0.25">
      <c r="A256" s="68" t="s">
        <v>101</v>
      </c>
      <c r="B256" s="180">
        <v>50618</v>
      </c>
      <c r="C256" s="68">
        <v>1</v>
      </c>
      <c r="D256" s="1">
        <v>0</v>
      </c>
      <c r="E256" s="1">
        <v>186</v>
      </c>
      <c r="F256" s="1">
        <v>1</v>
      </c>
      <c r="G256" s="1">
        <v>187</v>
      </c>
      <c r="H256" s="177">
        <v>186</v>
      </c>
      <c r="I256" s="176">
        <v>187</v>
      </c>
      <c r="J256" s="178">
        <v>186</v>
      </c>
      <c r="K256" s="45">
        <f t="shared" si="33"/>
        <v>12</v>
      </c>
      <c r="L256" s="45">
        <f t="shared" si="33"/>
        <v>23</v>
      </c>
      <c r="M256" s="45">
        <f t="shared" si="33"/>
        <v>35</v>
      </c>
      <c r="N256" s="45">
        <f t="shared" si="33"/>
        <v>47</v>
      </c>
      <c r="O256" s="45">
        <f t="shared" si="33"/>
        <v>58</v>
      </c>
      <c r="P256" s="45">
        <f t="shared" si="33"/>
        <v>70</v>
      </c>
      <c r="Q256" s="45">
        <f t="shared" si="33"/>
        <v>81</v>
      </c>
      <c r="R256" s="45">
        <f t="shared" si="33"/>
        <v>93</v>
      </c>
      <c r="S256" s="45">
        <f t="shared" si="33"/>
        <v>105</v>
      </c>
      <c r="T256" s="45">
        <f t="shared" si="33"/>
        <v>116</v>
      </c>
      <c r="U256" s="45">
        <f t="shared" si="33"/>
        <v>128</v>
      </c>
      <c r="V256" s="45">
        <f t="shared" si="33"/>
        <v>140</v>
      </c>
      <c r="W256" s="45">
        <f t="shared" si="33"/>
        <v>151</v>
      </c>
      <c r="X256" s="45">
        <f t="shared" si="33"/>
        <v>163</v>
      </c>
      <c r="Y256" s="45">
        <f t="shared" si="33"/>
        <v>174</v>
      </c>
      <c r="Z256" s="45">
        <f t="shared" si="33"/>
        <v>186</v>
      </c>
      <c r="AA256" s="45">
        <f t="shared" si="32"/>
        <v>198</v>
      </c>
      <c r="AB256" s="45">
        <f t="shared" si="32"/>
        <v>209</v>
      </c>
      <c r="AC256" s="45">
        <f t="shared" si="32"/>
        <v>221</v>
      </c>
      <c r="AD256" s="45">
        <f t="shared" si="32"/>
        <v>233</v>
      </c>
      <c r="AE256" s="45">
        <f t="shared" si="32"/>
        <v>244</v>
      </c>
      <c r="AF256" s="45">
        <f t="shared" si="32"/>
        <v>256</v>
      </c>
      <c r="AG256" s="45">
        <f t="shared" si="32"/>
        <v>267</v>
      </c>
      <c r="AH256" s="45">
        <f t="shared" si="32"/>
        <v>279</v>
      </c>
      <c r="AI256" s="45">
        <f t="shared" si="32"/>
        <v>291</v>
      </c>
      <c r="AJ256" s="45">
        <f t="shared" si="32"/>
        <v>302</v>
      </c>
      <c r="AK256" s="45">
        <f t="shared" si="32"/>
        <v>314</v>
      </c>
      <c r="AL256" s="45">
        <f t="shared" si="32"/>
        <v>326</v>
      </c>
      <c r="AM256" s="45">
        <f t="shared" si="32"/>
        <v>337</v>
      </c>
      <c r="AN256" s="45">
        <f t="shared" si="32"/>
        <v>349</v>
      </c>
    </row>
    <row r="257" spans="1:40" x14ac:dyDescent="0.25">
      <c r="A257" s="68" t="s">
        <v>101</v>
      </c>
      <c r="B257" s="180">
        <v>90488</v>
      </c>
      <c r="C257" s="68">
        <v>0</v>
      </c>
      <c r="D257" s="1">
        <v>0</v>
      </c>
      <c r="E257" s="1">
        <v>0</v>
      </c>
      <c r="F257" s="1">
        <v>0</v>
      </c>
      <c r="G257" s="1">
        <v>0</v>
      </c>
      <c r="H257" s="177">
        <v>0</v>
      </c>
      <c r="I257" s="176">
        <v>0</v>
      </c>
      <c r="J257" s="178" t="e">
        <v>#DIV/0!</v>
      </c>
      <c r="K257" s="45">
        <f t="shared" si="33"/>
        <v>0</v>
      </c>
      <c r="L257" s="45">
        <f t="shared" si="33"/>
        <v>0</v>
      </c>
      <c r="M257" s="45">
        <f t="shared" si="33"/>
        <v>0</v>
      </c>
      <c r="N257" s="45">
        <f t="shared" si="33"/>
        <v>0</v>
      </c>
      <c r="O257" s="45">
        <f t="shared" si="33"/>
        <v>0</v>
      </c>
      <c r="P257" s="45">
        <f t="shared" si="33"/>
        <v>0</v>
      </c>
      <c r="Q257" s="45">
        <f t="shared" si="33"/>
        <v>0</v>
      </c>
      <c r="R257" s="45">
        <f t="shared" si="33"/>
        <v>0</v>
      </c>
      <c r="S257" s="45">
        <f t="shared" si="33"/>
        <v>0</v>
      </c>
      <c r="T257" s="45">
        <f t="shared" si="33"/>
        <v>0</v>
      </c>
      <c r="U257" s="45">
        <f t="shared" si="33"/>
        <v>0</v>
      </c>
      <c r="V257" s="45">
        <f t="shared" si="33"/>
        <v>0</v>
      </c>
      <c r="W257" s="45">
        <f t="shared" si="33"/>
        <v>0</v>
      </c>
      <c r="X257" s="45">
        <f t="shared" si="33"/>
        <v>0</v>
      </c>
      <c r="Y257" s="45">
        <f t="shared" si="33"/>
        <v>0</v>
      </c>
      <c r="Z257" s="45">
        <f t="shared" si="33"/>
        <v>0</v>
      </c>
      <c r="AA257" s="45">
        <f t="shared" si="32"/>
        <v>0</v>
      </c>
      <c r="AB257" s="45">
        <f t="shared" si="32"/>
        <v>0</v>
      </c>
      <c r="AC257" s="45">
        <f t="shared" si="32"/>
        <v>0</v>
      </c>
      <c r="AD257" s="45">
        <f t="shared" si="32"/>
        <v>0</v>
      </c>
      <c r="AE257" s="45">
        <f t="shared" si="32"/>
        <v>0</v>
      </c>
      <c r="AF257" s="45">
        <f t="shared" si="32"/>
        <v>0</v>
      </c>
      <c r="AG257" s="45">
        <f t="shared" si="32"/>
        <v>0</v>
      </c>
      <c r="AH257" s="45">
        <f t="shared" si="32"/>
        <v>0</v>
      </c>
      <c r="AI257" s="45">
        <f t="shared" si="32"/>
        <v>0</v>
      </c>
      <c r="AJ257" s="45">
        <f t="shared" si="32"/>
        <v>0</v>
      </c>
      <c r="AK257" s="45">
        <f t="shared" si="32"/>
        <v>0</v>
      </c>
      <c r="AL257" s="45">
        <f t="shared" si="32"/>
        <v>0</v>
      </c>
      <c r="AM257" s="45">
        <f t="shared" si="32"/>
        <v>0</v>
      </c>
      <c r="AN257" s="45">
        <f t="shared" si="32"/>
        <v>0</v>
      </c>
    </row>
    <row r="258" spans="1:40" x14ac:dyDescent="0.25">
      <c r="A258" s="68" t="s">
        <v>190</v>
      </c>
      <c r="B258" s="180">
        <v>90999</v>
      </c>
      <c r="C258" s="68">
        <v>0</v>
      </c>
      <c r="D258" s="1">
        <v>0</v>
      </c>
      <c r="E258" s="1">
        <v>0</v>
      </c>
      <c r="F258" s="1">
        <v>0</v>
      </c>
      <c r="G258" s="1">
        <v>0</v>
      </c>
      <c r="H258" s="177">
        <v>0</v>
      </c>
      <c r="I258" s="176">
        <v>0</v>
      </c>
      <c r="J258" s="178" t="e">
        <v>#DIV/0!</v>
      </c>
      <c r="K258" s="45">
        <f t="shared" si="33"/>
        <v>0</v>
      </c>
      <c r="L258" s="45">
        <f t="shared" si="33"/>
        <v>0</v>
      </c>
      <c r="M258" s="45">
        <f t="shared" si="33"/>
        <v>0</v>
      </c>
      <c r="N258" s="45">
        <f t="shared" si="33"/>
        <v>0</v>
      </c>
      <c r="O258" s="45">
        <f t="shared" si="33"/>
        <v>0</v>
      </c>
      <c r="P258" s="45">
        <f t="shared" si="33"/>
        <v>0</v>
      </c>
      <c r="Q258" s="45">
        <f t="shared" si="33"/>
        <v>0</v>
      </c>
      <c r="R258" s="45">
        <f t="shared" si="33"/>
        <v>0</v>
      </c>
      <c r="S258" s="45">
        <f t="shared" si="33"/>
        <v>0</v>
      </c>
      <c r="T258" s="45">
        <f t="shared" si="33"/>
        <v>0</v>
      </c>
      <c r="U258" s="45">
        <f t="shared" si="33"/>
        <v>0</v>
      </c>
      <c r="V258" s="45">
        <f t="shared" si="33"/>
        <v>0</v>
      </c>
      <c r="W258" s="45">
        <f t="shared" si="33"/>
        <v>0</v>
      </c>
      <c r="X258" s="45">
        <f t="shared" si="33"/>
        <v>0</v>
      </c>
      <c r="Y258" s="45">
        <f t="shared" si="33"/>
        <v>0</v>
      </c>
      <c r="Z258" s="45">
        <f t="shared" si="33"/>
        <v>0</v>
      </c>
      <c r="AA258" s="45">
        <f t="shared" si="32"/>
        <v>0</v>
      </c>
      <c r="AB258" s="45">
        <f t="shared" si="32"/>
        <v>0</v>
      </c>
      <c r="AC258" s="45">
        <f t="shared" si="32"/>
        <v>0</v>
      </c>
      <c r="AD258" s="45">
        <f t="shared" si="32"/>
        <v>0</v>
      </c>
      <c r="AE258" s="45">
        <f t="shared" si="32"/>
        <v>0</v>
      </c>
      <c r="AF258" s="45">
        <f t="shared" si="32"/>
        <v>0</v>
      </c>
      <c r="AG258" s="45">
        <f t="shared" si="32"/>
        <v>0</v>
      </c>
      <c r="AH258" s="45">
        <f t="shared" si="32"/>
        <v>0</v>
      </c>
      <c r="AI258" s="45">
        <f t="shared" si="32"/>
        <v>0</v>
      </c>
      <c r="AJ258" s="45">
        <f t="shared" si="32"/>
        <v>0</v>
      </c>
      <c r="AK258" s="45">
        <f t="shared" si="32"/>
        <v>0</v>
      </c>
      <c r="AL258" s="45">
        <f t="shared" si="32"/>
        <v>0</v>
      </c>
      <c r="AM258" s="45">
        <f t="shared" si="32"/>
        <v>0</v>
      </c>
      <c r="AN258" s="45">
        <f t="shared" si="32"/>
        <v>0</v>
      </c>
    </row>
    <row r="259" spans="1:40" x14ac:dyDescent="0.25">
      <c r="A259" s="68" t="s">
        <v>190</v>
      </c>
      <c r="B259" s="180">
        <v>99999</v>
      </c>
      <c r="C259" s="68">
        <v>0</v>
      </c>
      <c r="D259" s="1">
        <v>0</v>
      </c>
      <c r="E259" s="1">
        <v>0</v>
      </c>
      <c r="F259" s="1">
        <v>0</v>
      </c>
      <c r="G259" s="1">
        <v>0</v>
      </c>
      <c r="H259" s="177">
        <v>0</v>
      </c>
      <c r="I259" s="176">
        <v>0</v>
      </c>
      <c r="J259" s="178" t="e">
        <v>#DIV/0!</v>
      </c>
      <c r="K259" s="45">
        <f t="shared" si="33"/>
        <v>0</v>
      </c>
      <c r="L259" s="45">
        <f t="shared" si="33"/>
        <v>0</v>
      </c>
      <c r="M259" s="45">
        <f t="shared" si="33"/>
        <v>0</v>
      </c>
      <c r="N259" s="45">
        <f t="shared" si="33"/>
        <v>0</v>
      </c>
      <c r="O259" s="45">
        <f t="shared" si="33"/>
        <v>0</v>
      </c>
      <c r="P259" s="45">
        <f t="shared" si="33"/>
        <v>0</v>
      </c>
      <c r="Q259" s="45">
        <f t="shared" si="33"/>
        <v>0</v>
      </c>
      <c r="R259" s="45">
        <f t="shared" si="33"/>
        <v>0</v>
      </c>
      <c r="S259" s="45">
        <f t="shared" si="33"/>
        <v>0</v>
      </c>
      <c r="T259" s="45">
        <f t="shared" si="33"/>
        <v>0</v>
      </c>
      <c r="U259" s="45">
        <f t="shared" si="33"/>
        <v>0</v>
      </c>
      <c r="V259" s="45">
        <f t="shared" si="33"/>
        <v>0</v>
      </c>
      <c r="W259" s="45">
        <f t="shared" si="33"/>
        <v>0</v>
      </c>
      <c r="X259" s="45">
        <f t="shared" si="33"/>
        <v>0</v>
      </c>
      <c r="Y259" s="45">
        <f t="shared" si="33"/>
        <v>0</v>
      </c>
      <c r="Z259" s="45">
        <f t="shared" si="33"/>
        <v>0</v>
      </c>
      <c r="AA259" s="45">
        <f t="shared" si="32"/>
        <v>0</v>
      </c>
      <c r="AB259" s="45">
        <f t="shared" si="32"/>
        <v>0</v>
      </c>
      <c r="AC259" s="45">
        <f t="shared" si="32"/>
        <v>0</v>
      </c>
      <c r="AD259" s="45">
        <f t="shared" si="32"/>
        <v>0</v>
      </c>
      <c r="AE259" s="45">
        <f t="shared" si="32"/>
        <v>0</v>
      </c>
      <c r="AF259" s="45">
        <f t="shared" si="32"/>
        <v>0</v>
      </c>
      <c r="AG259" s="45">
        <f t="shared" si="32"/>
        <v>0</v>
      </c>
      <c r="AH259" s="45">
        <f t="shared" si="32"/>
        <v>0</v>
      </c>
      <c r="AI259" s="45">
        <f t="shared" si="32"/>
        <v>0</v>
      </c>
      <c r="AJ259" s="45">
        <f t="shared" si="32"/>
        <v>0</v>
      </c>
      <c r="AK259" s="45">
        <f t="shared" si="32"/>
        <v>0</v>
      </c>
      <c r="AL259" s="45">
        <f t="shared" si="32"/>
        <v>0</v>
      </c>
      <c r="AM259" s="45">
        <f t="shared" si="32"/>
        <v>0</v>
      </c>
      <c r="AN259" s="45">
        <f t="shared" si="32"/>
        <v>0</v>
      </c>
    </row>
    <row r="260" spans="1:40" x14ac:dyDescent="0.25">
      <c r="A260" s="68" t="s">
        <v>100</v>
      </c>
      <c r="B260" s="180">
        <v>40221</v>
      </c>
      <c r="C260" s="68">
        <v>5</v>
      </c>
      <c r="D260" s="1">
        <v>840</v>
      </c>
      <c r="E260" s="1">
        <v>441</v>
      </c>
      <c r="F260" s="1">
        <v>8</v>
      </c>
      <c r="G260" s="1">
        <v>1289</v>
      </c>
      <c r="H260" s="177">
        <v>1281</v>
      </c>
      <c r="I260" s="176">
        <v>257.8</v>
      </c>
      <c r="J260" s="178">
        <v>256.2</v>
      </c>
      <c r="K260" s="45">
        <f t="shared" si="33"/>
        <v>16</v>
      </c>
      <c r="L260" s="45">
        <f t="shared" si="33"/>
        <v>32</v>
      </c>
      <c r="M260" s="45">
        <f t="shared" si="33"/>
        <v>48</v>
      </c>
      <c r="N260" s="45">
        <f t="shared" si="33"/>
        <v>64</v>
      </c>
      <c r="O260" s="45">
        <f t="shared" si="33"/>
        <v>80</v>
      </c>
      <c r="P260" s="45">
        <f t="shared" si="33"/>
        <v>96</v>
      </c>
      <c r="Q260" s="45">
        <f t="shared" si="33"/>
        <v>112</v>
      </c>
      <c r="R260" s="45">
        <f t="shared" si="33"/>
        <v>128</v>
      </c>
      <c r="S260" s="45">
        <f t="shared" si="33"/>
        <v>144</v>
      </c>
      <c r="T260" s="45">
        <f t="shared" si="33"/>
        <v>160</v>
      </c>
      <c r="U260" s="45">
        <f t="shared" si="33"/>
        <v>176</v>
      </c>
      <c r="V260" s="45">
        <f t="shared" si="33"/>
        <v>192</v>
      </c>
      <c r="W260" s="45">
        <f t="shared" si="33"/>
        <v>208</v>
      </c>
      <c r="X260" s="45">
        <f t="shared" si="33"/>
        <v>224</v>
      </c>
      <c r="Y260" s="45">
        <f t="shared" si="33"/>
        <v>240</v>
      </c>
      <c r="Z260" s="45">
        <f t="shared" si="33"/>
        <v>256</v>
      </c>
      <c r="AA260" s="45">
        <f t="shared" si="32"/>
        <v>272</v>
      </c>
      <c r="AB260" s="45">
        <f t="shared" si="32"/>
        <v>288</v>
      </c>
      <c r="AC260" s="45">
        <f t="shared" si="32"/>
        <v>304</v>
      </c>
      <c r="AD260" s="45">
        <f t="shared" si="32"/>
        <v>320</v>
      </c>
      <c r="AE260" s="45">
        <f t="shared" si="32"/>
        <v>336</v>
      </c>
      <c r="AF260" s="45">
        <f t="shared" si="32"/>
        <v>352</v>
      </c>
      <c r="AG260" s="45">
        <f t="shared" si="32"/>
        <v>368</v>
      </c>
      <c r="AH260" s="45">
        <f t="shared" si="32"/>
        <v>384</v>
      </c>
      <c r="AI260" s="45">
        <f t="shared" si="32"/>
        <v>400</v>
      </c>
      <c r="AJ260" s="45">
        <f t="shared" si="32"/>
        <v>416</v>
      </c>
      <c r="AK260" s="45">
        <f t="shared" si="32"/>
        <v>432</v>
      </c>
      <c r="AL260" s="45">
        <f t="shared" si="32"/>
        <v>448</v>
      </c>
      <c r="AM260" s="45">
        <f t="shared" si="32"/>
        <v>464</v>
      </c>
      <c r="AN260" s="45">
        <f t="shared" si="32"/>
        <v>480</v>
      </c>
    </row>
    <row r="261" spans="1:40" x14ac:dyDescent="0.25">
      <c r="A261" s="68" t="s">
        <v>100</v>
      </c>
      <c r="B261" s="180">
        <v>40245</v>
      </c>
      <c r="C261" s="68">
        <v>5</v>
      </c>
      <c r="D261" s="1">
        <v>948</v>
      </c>
      <c r="E261" s="1">
        <v>173</v>
      </c>
      <c r="F261" s="1">
        <v>14</v>
      </c>
      <c r="G261" s="1">
        <v>1135</v>
      </c>
      <c r="H261" s="177">
        <v>1121</v>
      </c>
      <c r="I261" s="176">
        <v>227</v>
      </c>
      <c r="J261" s="178">
        <v>224.2</v>
      </c>
      <c r="K261" s="45">
        <f t="shared" si="33"/>
        <v>14</v>
      </c>
      <c r="L261" s="45">
        <f t="shared" si="33"/>
        <v>28</v>
      </c>
      <c r="M261" s="45">
        <f t="shared" si="33"/>
        <v>42</v>
      </c>
      <c r="N261" s="45">
        <f t="shared" si="33"/>
        <v>56</v>
      </c>
      <c r="O261" s="45">
        <f t="shared" si="33"/>
        <v>70</v>
      </c>
      <c r="P261" s="45">
        <f t="shared" si="33"/>
        <v>84</v>
      </c>
      <c r="Q261" s="45">
        <f t="shared" si="33"/>
        <v>98</v>
      </c>
      <c r="R261" s="45">
        <f t="shared" si="33"/>
        <v>112</v>
      </c>
      <c r="S261" s="45">
        <f t="shared" si="33"/>
        <v>126</v>
      </c>
      <c r="T261" s="45">
        <f t="shared" si="33"/>
        <v>140</v>
      </c>
      <c r="U261" s="45">
        <f t="shared" si="33"/>
        <v>154</v>
      </c>
      <c r="V261" s="45">
        <f t="shared" si="33"/>
        <v>168</v>
      </c>
      <c r="W261" s="45">
        <f t="shared" si="33"/>
        <v>182</v>
      </c>
      <c r="X261" s="45">
        <f t="shared" si="33"/>
        <v>196</v>
      </c>
      <c r="Y261" s="45">
        <f t="shared" si="33"/>
        <v>210</v>
      </c>
      <c r="Z261" s="45">
        <f t="shared" si="33"/>
        <v>224</v>
      </c>
      <c r="AA261" s="45">
        <f t="shared" si="32"/>
        <v>238</v>
      </c>
      <c r="AB261" s="45">
        <f t="shared" si="32"/>
        <v>252</v>
      </c>
      <c r="AC261" s="45">
        <f t="shared" si="32"/>
        <v>266</v>
      </c>
      <c r="AD261" s="45">
        <f t="shared" si="32"/>
        <v>280</v>
      </c>
      <c r="AE261" s="45">
        <f t="shared" si="32"/>
        <v>294</v>
      </c>
      <c r="AF261" s="45">
        <f t="shared" si="32"/>
        <v>308</v>
      </c>
      <c r="AG261" s="45">
        <f t="shared" si="32"/>
        <v>322</v>
      </c>
      <c r="AH261" s="45">
        <f t="shared" si="32"/>
        <v>336</v>
      </c>
      <c r="AI261" s="45">
        <f t="shared" si="32"/>
        <v>350</v>
      </c>
      <c r="AJ261" s="45">
        <f t="shared" si="32"/>
        <v>364</v>
      </c>
      <c r="AK261" s="45">
        <f t="shared" si="32"/>
        <v>378</v>
      </c>
      <c r="AL261" s="45">
        <f t="shared" si="32"/>
        <v>392</v>
      </c>
      <c r="AM261" s="45">
        <f t="shared" si="32"/>
        <v>406</v>
      </c>
      <c r="AN261" s="45">
        <f t="shared" si="32"/>
        <v>420</v>
      </c>
    </row>
    <row r="262" spans="1:40" x14ac:dyDescent="0.25">
      <c r="A262" s="68" t="s">
        <v>100</v>
      </c>
      <c r="B262" s="180">
        <v>42002</v>
      </c>
      <c r="C262" s="68">
        <v>8</v>
      </c>
      <c r="D262" s="1">
        <v>1932</v>
      </c>
      <c r="E262" s="1">
        <v>437</v>
      </c>
      <c r="F262" s="1">
        <v>0</v>
      </c>
      <c r="G262" s="1">
        <v>2369</v>
      </c>
      <c r="H262" s="177">
        <v>2369</v>
      </c>
      <c r="I262" s="176">
        <v>296.125</v>
      </c>
      <c r="J262" s="178">
        <v>296.10000000000002</v>
      </c>
      <c r="K262" s="45">
        <f t="shared" si="33"/>
        <v>19</v>
      </c>
      <c r="L262" s="45">
        <f t="shared" si="33"/>
        <v>37</v>
      </c>
      <c r="M262" s="45">
        <f t="shared" si="33"/>
        <v>56</v>
      </c>
      <c r="N262" s="45">
        <f t="shared" si="33"/>
        <v>74</v>
      </c>
      <c r="O262" s="45">
        <f t="shared" si="33"/>
        <v>93</v>
      </c>
      <c r="P262" s="45">
        <f t="shared" si="33"/>
        <v>111</v>
      </c>
      <c r="Q262" s="45">
        <f t="shared" si="33"/>
        <v>130</v>
      </c>
      <c r="R262" s="45">
        <f t="shared" si="33"/>
        <v>148</v>
      </c>
      <c r="S262" s="45">
        <f t="shared" si="33"/>
        <v>167</v>
      </c>
      <c r="T262" s="45">
        <f t="shared" si="33"/>
        <v>185</v>
      </c>
      <c r="U262" s="45">
        <f t="shared" si="33"/>
        <v>204</v>
      </c>
      <c r="V262" s="45">
        <f t="shared" si="33"/>
        <v>222</v>
      </c>
      <c r="W262" s="45">
        <f t="shared" si="33"/>
        <v>241</v>
      </c>
      <c r="X262" s="45">
        <f t="shared" si="33"/>
        <v>259</v>
      </c>
      <c r="Y262" s="45">
        <f t="shared" si="33"/>
        <v>278</v>
      </c>
      <c r="Z262" s="45">
        <f t="shared" ref="Z262:AN277" si="34">IF($G262&gt;0,ROUND($J262*Z$3/12*0.75,0),0)</f>
        <v>296</v>
      </c>
      <c r="AA262" s="45">
        <f t="shared" si="34"/>
        <v>315</v>
      </c>
      <c r="AB262" s="45">
        <f t="shared" si="34"/>
        <v>333</v>
      </c>
      <c r="AC262" s="45">
        <f t="shared" si="34"/>
        <v>352</v>
      </c>
      <c r="AD262" s="45">
        <f t="shared" si="34"/>
        <v>370</v>
      </c>
      <c r="AE262" s="45">
        <f t="shared" si="34"/>
        <v>389</v>
      </c>
      <c r="AF262" s="45">
        <f t="shared" si="34"/>
        <v>407</v>
      </c>
      <c r="AG262" s="45">
        <f t="shared" si="34"/>
        <v>426</v>
      </c>
      <c r="AH262" s="45">
        <f t="shared" si="34"/>
        <v>444</v>
      </c>
      <c r="AI262" s="45">
        <f t="shared" si="34"/>
        <v>463</v>
      </c>
      <c r="AJ262" s="45">
        <f t="shared" si="34"/>
        <v>481</v>
      </c>
      <c r="AK262" s="45">
        <f t="shared" si="34"/>
        <v>500</v>
      </c>
      <c r="AL262" s="45">
        <f t="shared" si="34"/>
        <v>518</v>
      </c>
      <c r="AM262" s="45">
        <f t="shared" si="34"/>
        <v>537</v>
      </c>
      <c r="AN262" s="45">
        <f t="shared" si="34"/>
        <v>555</v>
      </c>
    </row>
    <row r="263" spans="1:40" x14ac:dyDescent="0.25">
      <c r="A263" s="68" t="s">
        <v>100</v>
      </c>
      <c r="B263" s="180">
        <v>42125</v>
      </c>
      <c r="C263" s="68">
        <v>5</v>
      </c>
      <c r="D263" s="1">
        <v>240</v>
      </c>
      <c r="E263" s="1">
        <v>345</v>
      </c>
      <c r="F263" s="1">
        <v>0</v>
      </c>
      <c r="G263" s="1">
        <v>585</v>
      </c>
      <c r="H263" s="177">
        <v>585</v>
      </c>
      <c r="I263" s="176">
        <v>117</v>
      </c>
      <c r="J263" s="178">
        <v>117</v>
      </c>
      <c r="K263" s="45">
        <f t="shared" ref="K263:Z278" si="35">IF($G263&gt;0,ROUND($J263*K$3/12*0.75,0),0)</f>
        <v>7</v>
      </c>
      <c r="L263" s="45">
        <f t="shared" si="35"/>
        <v>15</v>
      </c>
      <c r="M263" s="45">
        <f t="shared" si="35"/>
        <v>22</v>
      </c>
      <c r="N263" s="45">
        <f t="shared" si="35"/>
        <v>29</v>
      </c>
      <c r="O263" s="45">
        <f t="shared" si="35"/>
        <v>37</v>
      </c>
      <c r="P263" s="45">
        <f t="shared" si="35"/>
        <v>44</v>
      </c>
      <c r="Q263" s="45">
        <f t="shared" si="35"/>
        <v>51</v>
      </c>
      <c r="R263" s="45">
        <f t="shared" si="35"/>
        <v>59</v>
      </c>
      <c r="S263" s="45">
        <f t="shared" si="35"/>
        <v>66</v>
      </c>
      <c r="T263" s="45">
        <f t="shared" si="35"/>
        <v>73</v>
      </c>
      <c r="U263" s="45">
        <f t="shared" si="35"/>
        <v>80</v>
      </c>
      <c r="V263" s="45">
        <f t="shared" si="35"/>
        <v>88</v>
      </c>
      <c r="W263" s="45">
        <f t="shared" si="35"/>
        <v>95</v>
      </c>
      <c r="X263" s="45">
        <f t="shared" si="35"/>
        <v>102</v>
      </c>
      <c r="Y263" s="45">
        <f t="shared" si="35"/>
        <v>110</v>
      </c>
      <c r="Z263" s="45">
        <f t="shared" si="35"/>
        <v>117</v>
      </c>
      <c r="AA263" s="45">
        <f t="shared" si="34"/>
        <v>124</v>
      </c>
      <c r="AB263" s="45">
        <f t="shared" si="34"/>
        <v>132</v>
      </c>
      <c r="AC263" s="45">
        <f t="shared" si="34"/>
        <v>139</v>
      </c>
      <c r="AD263" s="45">
        <f t="shared" si="34"/>
        <v>146</v>
      </c>
      <c r="AE263" s="45">
        <f t="shared" si="34"/>
        <v>154</v>
      </c>
      <c r="AF263" s="45">
        <f t="shared" si="34"/>
        <v>161</v>
      </c>
      <c r="AG263" s="45">
        <f t="shared" si="34"/>
        <v>168</v>
      </c>
      <c r="AH263" s="45">
        <f t="shared" si="34"/>
        <v>176</v>
      </c>
      <c r="AI263" s="45">
        <f t="shared" si="34"/>
        <v>183</v>
      </c>
      <c r="AJ263" s="45">
        <f t="shared" si="34"/>
        <v>190</v>
      </c>
      <c r="AK263" s="45">
        <f t="shared" si="34"/>
        <v>197</v>
      </c>
      <c r="AL263" s="45">
        <f t="shared" si="34"/>
        <v>205</v>
      </c>
      <c r="AM263" s="45">
        <f t="shared" si="34"/>
        <v>212</v>
      </c>
      <c r="AN263" s="45">
        <f t="shared" si="34"/>
        <v>219</v>
      </c>
    </row>
    <row r="264" spans="1:40" x14ac:dyDescent="0.25">
      <c r="A264" s="68" t="s">
        <v>100</v>
      </c>
      <c r="B264" s="180">
        <v>42203</v>
      </c>
      <c r="C264" s="68">
        <v>5</v>
      </c>
      <c r="D264" s="1">
        <v>1440</v>
      </c>
      <c r="E264" s="1">
        <v>120</v>
      </c>
      <c r="F264" s="1">
        <v>15</v>
      </c>
      <c r="G264" s="1">
        <v>1575</v>
      </c>
      <c r="H264" s="177">
        <v>1560</v>
      </c>
      <c r="I264" s="176">
        <v>315</v>
      </c>
      <c r="J264" s="178">
        <v>312</v>
      </c>
      <c r="K264" s="45">
        <f t="shared" si="35"/>
        <v>20</v>
      </c>
      <c r="L264" s="45">
        <f t="shared" si="35"/>
        <v>39</v>
      </c>
      <c r="M264" s="45">
        <f t="shared" si="35"/>
        <v>59</v>
      </c>
      <c r="N264" s="45">
        <f t="shared" si="35"/>
        <v>78</v>
      </c>
      <c r="O264" s="45">
        <f t="shared" si="35"/>
        <v>98</v>
      </c>
      <c r="P264" s="45">
        <f t="shared" si="35"/>
        <v>117</v>
      </c>
      <c r="Q264" s="45">
        <f t="shared" si="35"/>
        <v>137</v>
      </c>
      <c r="R264" s="45">
        <f t="shared" si="35"/>
        <v>156</v>
      </c>
      <c r="S264" s="45">
        <f t="shared" si="35"/>
        <v>176</v>
      </c>
      <c r="T264" s="45">
        <f t="shared" si="35"/>
        <v>195</v>
      </c>
      <c r="U264" s="45">
        <f t="shared" si="35"/>
        <v>215</v>
      </c>
      <c r="V264" s="45">
        <f t="shared" si="35"/>
        <v>234</v>
      </c>
      <c r="W264" s="45">
        <f t="shared" si="35"/>
        <v>254</v>
      </c>
      <c r="X264" s="45">
        <f t="shared" si="35"/>
        <v>273</v>
      </c>
      <c r="Y264" s="45">
        <f t="shared" si="35"/>
        <v>293</v>
      </c>
      <c r="Z264" s="45">
        <f t="shared" si="35"/>
        <v>312</v>
      </c>
      <c r="AA264" s="45">
        <f t="shared" si="34"/>
        <v>332</v>
      </c>
      <c r="AB264" s="45">
        <f t="shared" si="34"/>
        <v>351</v>
      </c>
      <c r="AC264" s="45">
        <f t="shared" si="34"/>
        <v>371</v>
      </c>
      <c r="AD264" s="45">
        <f t="shared" si="34"/>
        <v>390</v>
      </c>
      <c r="AE264" s="45">
        <f t="shared" si="34"/>
        <v>410</v>
      </c>
      <c r="AF264" s="45">
        <f t="shared" si="34"/>
        <v>429</v>
      </c>
      <c r="AG264" s="45">
        <f t="shared" si="34"/>
        <v>449</v>
      </c>
      <c r="AH264" s="45">
        <f t="shared" si="34"/>
        <v>468</v>
      </c>
      <c r="AI264" s="45">
        <f t="shared" si="34"/>
        <v>488</v>
      </c>
      <c r="AJ264" s="45">
        <f t="shared" si="34"/>
        <v>507</v>
      </c>
      <c r="AK264" s="45">
        <f t="shared" si="34"/>
        <v>527</v>
      </c>
      <c r="AL264" s="45">
        <f t="shared" si="34"/>
        <v>546</v>
      </c>
      <c r="AM264" s="45">
        <f t="shared" si="34"/>
        <v>566</v>
      </c>
      <c r="AN264" s="45">
        <f t="shared" si="34"/>
        <v>585</v>
      </c>
    </row>
    <row r="265" spans="1:40" x14ac:dyDescent="0.25">
      <c r="A265" s="68" t="s">
        <v>100</v>
      </c>
      <c r="B265" s="180">
        <v>46282</v>
      </c>
      <c r="C265" s="68">
        <v>3</v>
      </c>
      <c r="D265" s="1">
        <v>660</v>
      </c>
      <c r="E265" s="1">
        <v>263</v>
      </c>
      <c r="F265" s="1">
        <v>4</v>
      </c>
      <c r="G265" s="1">
        <v>927</v>
      </c>
      <c r="H265" s="177">
        <v>923</v>
      </c>
      <c r="I265" s="176">
        <v>309</v>
      </c>
      <c r="J265" s="178">
        <v>307.7</v>
      </c>
      <c r="K265" s="45">
        <f t="shared" si="35"/>
        <v>19</v>
      </c>
      <c r="L265" s="45">
        <f t="shared" si="35"/>
        <v>38</v>
      </c>
      <c r="M265" s="45">
        <f t="shared" si="35"/>
        <v>58</v>
      </c>
      <c r="N265" s="45">
        <f t="shared" si="35"/>
        <v>77</v>
      </c>
      <c r="O265" s="45">
        <f t="shared" si="35"/>
        <v>96</v>
      </c>
      <c r="P265" s="45">
        <f t="shared" si="35"/>
        <v>115</v>
      </c>
      <c r="Q265" s="45">
        <f t="shared" si="35"/>
        <v>135</v>
      </c>
      <c r="R265" s="45">
        <f t="shared" si="35"/>
        <v>154</v>
      </c>
      <c r="S265" s="45">
        <f t="shared" si="35"/>
        <v>173</v>
      </c>
      <c r="T265" s="45">
        <f t="shared" si="35"/>
        <v>192</v>
      </c>
      <c r="U265" s="45">
        <f t="shared" si="35"/>
        <v>212</v>
      </c>
      <c r="V265" s="45">
        <f t="shared" si="35"/>
        <v>231</v>
      </c>
      <c r="W265" s="45">
        <f t="shared" si="35"/>
        <v>250</v>
      </c>
      <c r="X265" s="45">
        <f t="shared" si="35"/>
        <v>269</v>
      </c>
      <c r="Y265" s="45">
        <f t="shared" si="35"/>
        <v>288</v>
      </c>
      <c r="Z265" s="45">
        <f t="shared" si="35"/>
        <v>308</v>
      </c>
      <c r="AA265" s="45">
        <f t="shared" si="34"/>
        <v>327</v>
      </c>
      <c r="AB265" s="45">
        <f t="shared" si="34"/>
        <v>346</v>
      </c>
      <c r="AC265" s="45">
        <f t="shared" si="34"/>
        <v>365</v>
      </c>
      <c r="AD265" s="45">
        <f t="shared" si="34"/>
        <v>385</v>
      </c>
      <c r="AE265" s="45">
        <f t="shared" si="34"/>
        <v>404</v>
      </c>
      <c r="AF265" s="45">
        <f t="shared" si="34"/>
        <v>423</v>
      </c>
      <c r="AG265" s="45">
        <f t="shared" si="34"/>
        <v>442</v>
      </c>
      <c r="AH265" s="45">
        <f t="shared" si="34"/>
        <v>462</v>
      </c>
      <c r="AI265" s="45">
        <f t="shared" si="34"/>
        <v>481</v>
      </c>
      <c r="AJ265" s="45">
        <f t="shared" si="34"/>
        <v>500</v>
      </c>
      <c r="AK265" s="45">
        <f t="shared" si="34"/>
        <v>519</v>
      </c>
      <c r="AL265" s="45">
        <f t="shared" si="34"/>
        <v>538</v>
      </c>
      <c r="AM265" s="45">
        <f t="shared" si="34"/>
        <v>558</v>
      </c>
      <c r="AN265" s="45">
        <f t="shared" si="34"/>
        <v>577</v>
      </c>
    </row>
    <row r="266" spans="1:40" x14ac:dyDescent="0.25">
      <c r="A266" s="68" t="s">
        <v>100</v>
      </c>
      <c r="B266" s="180">
        <v>50708</v>
      </c>
      <c r="C266" s="68">
        <v>3</v>
      </c>
      <c r="D266" s="1">
        <v>2724</v>
      </c>
      <c r="E266" s="1">
        <v>1157</v>
      </c>
      <c r="F266" s="1">
        <v>110</v>
      </c>
      <c r="G266" s="1">
        <v>3991</v>
      </c>
      <c r="H266" s="177">
        <v>3881</v>
      </c>
      <c r="I266" s="176">
        <v>1330.3333</v>
      </c>
      <c r="J266" s="178">
        <v>1293.7</v>
      </c>
      <c r="K266" s="45">
        <f t="shared" si="35"/>
        <v>81</v>
      </c>
      <c r="L266" s="45">
        <f t="shared" si="35"/>
        <v>162</v>
      </c>
      <c r="M266" s="45">
        <f t="shared" si="35"/>
        <v>243</v>
      </c>
      <c r="N266" s="45">
        <f t="shared" si="35"/>
        <v>323</v>
      </c>
      <c r="O266" s="45">
        <f t="shared" si="35"/>
        <v>404</v>
      </c>
      <c r="P266" s="45">
        <f t="shared" si="35"/>
        <v>485</v>
      </c>
      <c r="Q266" s="45">
        <f t="shared" si="35"/>
        <v>566</v>
      </c>
      <c r="R266" s="45">
        <f t="shared" si="35"/>
        <v>647</v>
      </c>
      <c r="S266" s="45">
        <f t="shared" si="35"/>
        <v>728</v>
      </c>
      <c r="T266" s="45">
        <f t="shared" si="35"/>
        <v>809</v>
      </c>
      <c r="U266" s="45">
        <f t="shared" si="35"/>
        <v>889</v>
      </c>
      <c r="V266" s="45">
        <f t="shared" si="35"/>
        <v>970</v>
      </c>
      <c r="W266" s="45">
        <f t="shared" si="35"/>
        <v>1051</v>
      </c>
      <c r="X266" s="45">
        <f t="shared" si="35"/>
        <v>1132</v>
      </c>
      <c r="Y266" s="45">
        <f t="shared" si="35"/>
        <v>1213</v>
      </c>
      <c r="Z266" s="45">
        <f t="shared" si="35"/>
        <v>1294</v>
      </c>
      <c r="AA266" s="45">
        <f t="shared" si="34"/>
        <v>1375</v>
      </c>
      <c r="AB266" s="45">
        <f t="shared" si="34"/>
        <v>1455</v>
      </c>
      <c r="AC266" s="45">
        <f t="shared" si="34"/>
        <v>1536</v>
      </c>
      <c r="AD266" s="45">
        <f t="shared" si="34"/>
        <v>1617</v>
      </c>
      <c r="AE266" s="45">
        <f t="shared" si="34"/>
        <v>1698</v>
      </c>
      <c r="AF266" s="45">
        <f t="shared" si="34"/>
        <v>1779</v>
      </c>
      <c r="AG266" s="45">
        <f t="shared" si="34"/>
        <v>1860</v>
      </c>
      <c r="AH266" s="45">
        <f t="shared" si="34"/>
        <v>1941</v>
      </c>
      <c r="AI266" s="45">
        <f t="shared" si="34"/>
        <v>2021</v>
      </c>
      <c r="AJ266" s="45">
        <f t="shared" si="34"/>
        <v>2102</v>
      </c>
      <c r="AK266" s="45">
        <f t="shared" si="34"/>
        <v>2183</v>
      </c>
      <c r="AL266" s="45">
        <f t="shared" si="34"/>
        <v>2264</v>
      </c>
      <c r="AM266" s="45">
        <f t="shared" si="34"/>
        <v>2345</v>
      </c>
      <c r="AN266" s="45">
        <f t="shared" si="34"/>
        <v>2426</v>
      </c>
    </row>
    <row r="267" spans="1:40" x14ac:dyDescent="0.25">
      <c r="A267" s="68" t="s">
        <v>100</v>
      </c>
      <c r="B267" s="180">
        <v>50709</v>
      </c>
      <c r="C267" s="68">
        <v>2</v>
      </c>
      <c r="D267" s="1">
        <v>0</v>
      </c>
      <c r="E267" s="1">
        <v>145</v>
      </c>
      <c r="F267" s="1">
        <v>0</v>
      </c>
      <c r="G267" s="1">
        <v>145</v>
      </c>
      <c r="H267" s="177">
        <v>145</v>
      </c>
      <c r="I267" s="176">
        <v>72.5</v>
      </c>
      <c r="J267" s="178">
        <v>72.5</v>
      </c>
      <c r="K267" s="45">
        <f t="shared" si="35"/>
        <v>5</v>
      </c>
      <c r="L267" s="45">
        <f t="shared" si="35"/>
        <v>9</v>
      </c>
      <c r="M267" s="45">
        <f t="shared" si="35"/>
        <v>14</v>
      </c>
      <c r="N267" s="45">
        <f t="shared" si="35"/>
        <v>18</v>
      </c>
      <c r="O267" s="45">
        <f t="shared" si="35"/>
        <v>23</v>
      </c>
      <c r="P267" s="45">
        <f t="shared" si="35"/>
        <v>27</v>
      </c>
      <c r="Q267" s="45">
        <f t="shared" si="35"/>
        <v>32</v>
      </c>
      <c r="R267" s="45">
        <f t="shared" si="35"/>
        <v>36</v>
      </c>
      <c r="S267" s="45">
        <f t="shared" si="35"/>
        <v>41</v>
      </c>
      <c r="T267" s="45">
        <f t="shared" si="35"/>
        <v>45</v>
      </c>
      <c r="U267" s="45">
        <f t="shared" si="35"/>
        <v>50</v>
      </c>
      <c r="V267" s="45">
        <f t="shared" si="35"/>
        <v>54</v>
      </c>
      <c r="W267" s="45">
        <f t="shared" si="35"/>
        <v>59</v>
      </c>
      <c r="X267" s="45">
        <f t="shared" si="35"/>
        <v>63</v>
      </c>
      <c r="Y267" s="45">
        <f t="shared" si="35"/>
        <v>68</v>
      </c>
      <c r="Z267" s="45">
        <f t="shared" si="35"/>
        <v>73</v>
      </c>
      <c r="AA267" s="45">
        <f t="shared" si="34"/>
        <v>77</v>
      </c>
      <c r="AB267" s="45">
        <f t="shared" si="34"/>
        <v>82</v>
      </c>
      <c r="AC267" s="45">
        <f t="shared" si="34"/>
        <v>86</v>
      </c>
      <c r="AD267" s="45">
        <f t="shared" si="34"/>
        <v>91</v>
      </c>
      <c r="AE267" s="45">
        <f t="shared" si="34"/>
        <v>95</v>
      </c>
      <c r="AF267" s="45">
        <f t="shared" si="34"/>
        <v>100</v>
      </c>
      <c r="AG267" s="45">
        <f t="shared" si="34"/>
        <v>104</v>
      </c>
      <c r="AH267" s="45">
        <f t="shared" si="34"/>
        <v>109</v>
      </c>
      <c r="AI267" s="45">
        <f t="shared" si="34"/>
        <v>113</v>
      </c>
      <c r="AJ267" s="45">
        <f t="shared" si="34"/>
        <v>118</v>
      </c>
      <c r="AK267" s="45">
        <f t="shared" si="34"/>
        <v>122</v>
      </c>
      <c r="AL267" s="45">
        <f t="shared" si="34"/>
        <v>127</v>
      </c>
      <c r="AM267" s="45">
        <f t="shared" si="34"/>
        <v>131</v>
      </c>
      <c r="AN267" s="45">
        <f t="shared" si="34"/>
        <v>136</v>
      </c>
    </row>
    <row r="268" spans="1:40" x14ac:dyDescent="0.25">
      <c r="A268" s="68" t="s">
        <v>100</v>
      </c>
      <c r="B268" s="180">
        <v>51007</v>
      </c>
      <c r="C268" s="68">
        <v>7</v>
      </c>
      <c r="D268" s="1">
        <v>840</v>
      </c>
      <c r="E268" s="1">
        <v>482</v>
      </c>
      <c r="F268" s="1">
        <v>0</v>
      </c>
      <c r="G268" s="1">
        <v>1322</v>
      </c>
      <c r="H268" s="177">
        <v>1322</v>
      </c>
      <c r="I268" s="176">
        <v>188.8571</v>
      </c>
      <c r="J268" s="178">
        <v>188.9</v>
      </c>
      <c r="K268" s="45">
        <f t="shared" si="35"/>
        <v>12</v>
      </c>
      <c r="L268" s="45">
        <f t="shared" si="35"/>
        <v>24</v>
      </c>
      <c r="M268" s="45">
        <f t="shared" si="35"/>
        <v>35</v>
      </c>
      <c r="N268" s="45">
        <f t="shared" si="35"/>
        <v>47</v>
      </c>
      <c r="O268" s="45">
        <f t="shared" si="35"/>
        <v>59</v>
      </c>
      <c r="P268" s="45">
        <f t="shared" si="35"/>
        <v>71</v>
      </c>
      <c r="Q268" s="45">
        <f t="shared" si="35"/>
        <v>83</v>
      </c>
      <c r="R268" s="45">
        <f t="shared" si="35"/>
        <v>94</v>
      </c>
      <c r="S268" s="45">
        <f t="shared" si="35"/>
        <v>106</v>
      </c>
      <c r="T268" s="45">
        <f t="shared" si="35"/>
        <v>118</v>
      </c>
      <c r="U268" s="45">
        <f t="shared" si="35"/>
        <v>130</v>
      </c>
      <c r="V268" s="45">
        <f t="shared" si="35"/>
        <v>142</v>
      </c>
      <c r="W268" s="45">
        <f t="shared" si="35"/>
        <v>153</v>
      </c>
      <c r="X268" s="45">
        <f t="shared" si="35"/>
        <v>165</v>
      </c>
      <c r="Y268" s="45">
        <f t="shared" si="35"/>
        <v>177</v>
      </c>
      <c r="Z268" s="45">
        <f t="shared" si="35"/>
        <v>189</v>
      </c>
      <c r="AA268" s="45">
        <f t="shared" si="34"/>
        <v>201</v>
      </c>
      <c r="AB268" s="45">
        <f t="shared" si="34"/>
        <v>213</v>
      </c>
      <c r="AC268" s="45">
        <f t="shared" si="34"/>
        <v>224</v>
      </c>
      <c r="AD268" s="45">
        <f t="shared" si="34"/>
        <v>236</v>
      </c>
      <c r="AE268" s="45">
        <f t="shared" si="34"/>
        <v>248</v>
      </c>
      <c r="AF268" s="45">
        <f t="shared" si="34"/>
        <v>260</v>
      </c>
      <c r="AG268" s="45">
        <f t="shared" si="34"/>
        <v>272</v>
      </c>
      <c r="AH268" s="45">
        <f t="shared" si="34"/>
        <v>283</v>
      </c>
      <c r="AI268" s="45">
        <f t="shared" si="34"/>
        <v>295</v>
      </c>
      <c r="AJ268" s="45">
        <f t="shared" si="34"/>
        <v>307</v>
      </c>
      <c r="AK268" s="45">
        <f t="shared" si="34"/>
        <v>319</v>
      </c>
      <c r="AL268" s="45">
        <f t="shared" si="34"/>
        <v>331</v>
      </c>
      <c r="AM268" s="45">
        <f t="shared" si="34"/>
        <v>342</v>
      </c>
      <c r="AN268" s="45">
        <f t="shared" si="34"/>
        <v>354</v>
      </c>
    </row>
    <row r="269" spans="1:40" x14ac:dyDescent="0.25">
      <c r="A269" s="68" t="s">
        <v>100</v>
      </c>
      <c r="B269" s="180">
        <v>51008</v>
      </c>
      <c r="C269" s="68">
        <v>1</v>
      </c>
      <c r="D269" s="1">
        <v>0</v>
      </c>
      <c r="E269" s="1">
        <v>406</v>
      </c>
      <c r="F269" s="1">
        <v>4</v>
      </c>
      <c r="G269" s="1">
        <v>410</v>
      </c>
      <c r="H269" s="177">
        <v>406</v>
      </c>
      <c r="I269" s="176">
        <v>410</v>
      </c>
      <c r="J269" s="178">
        <v>406</v>
      </c>
      <c r="K269" s="45">
        <f t="shared" si="35"/>
        <v>25</v>
      </c>
      <c r="L269" s="45">
        <f t="shared" si="35"/>
        <v>51</v>
      </c>
      <c r="M269" s="45">
        <f t="shared" si="35"/>
        <v>76</v>
      </c>
      <c r="N269" s="45">
        <f t="shared" si="35"/>
        <v>102</v>
      </c>
      <c r="O269" s="45">
        <f t="shared" si="35"/>
        <v>127</v>
      </c>
      <c r="P269" s="45">
        <f t="shared" si="35"/>
        <v>152</v>
      </c>
      <c r="Q269" s="45">
        <f t="shared" si="35"/>
        <v>178</v>
      </c>
      <c r="R269" s="45">
        <f t="shared" si="35"/>
        <v>203</v>
      </c>
      <c r="S269" s="45">
        <f t="shared" si="35"/>
        <v>228</v>
      </c>
      <c r="T269" s="45">
        <f t="shared" si="35"/>
        <v>254</v>
      </c>
      <c r="U269" s="45">
        <f t="shared" si="35"/>
        <v>279</v>
      </c>
      <c r="V269" s="45">
        <f t="shared" si="35"/>
        <v>305</v>
      </c>
      <c r="W269" s="45">
        <f t="shared" si="35"/>
        <v>330</v>
      </c>
      <c r="X269" s="45">
        <f t="shared" si="35"/>
        <v>355</v>
      </c>
      <c r="Y269" s="45">
        <f t="shared" si="35"/>
        <v>381</v>
      </c>
      <c r="Z269" s="45">
        <f t="shared" si="35"/>
        <v>406</v>
      </c>
      <c r="AA269" s="45">
        <f t="shared" si="34"/>
        <v>431</v>
      </c>
      <c r="AB269" s="45">
        <f t="shared" si="34"/>
        <v>457</v>
      </c>
      <c r="AC269" s="45">
        <f t="shared" si="34"/>
        <v>482</v>
      </c>
      <c r="AD269" s="45">
        <f t="shared" si="34"/>
        <v>508</v>
      </c>
      <c r="AE269" s="45">
        <f t="shared" si="34"/>
        <v>533</v>
      </c>
      <c r="AF269" s="45">
        <f t="shared" si="34"/>
        <v>558</v>
      </c>
      <c r="AG269" s="45">
        <f t="shared" si="34"/>
        <v>584</v>
      </c>
      <c r="AH269" s="45">
        <f t="shared" si="34"/>
        <v>609</v>
      </c>
      <c r="AI269" s="45">
        <f t="shared" si="34"/>
        <v>634</v>
      </c>
      <c r="AJ269" s="45">
        <f t="shared" si="34"/>
        <v>660</v>
      </c>
      <c r="AK269" s="45">
        <f t="shared" si="34"/>
        <v>685</v>
      </c>
      <c r="AL269" s="45">
        <f t="shared" si="34"/>
        <v>711</v>
      </c>
      <c r="AM269" s="45">
        <f t="shared" si="34"/>
        <v>736</v>
      </c>
      <c r="AN269" s="45">
        <f t="shared" si="34"/>
        <v>761</v>
      </c>
    </row>
    <row r="270" spans="1:40" x14ac:dyDescent="0.25">
      <c r="A270" s="68" t="s">
        <v>100</v>
      </c>
      <c r="B270" s="180">
        <v>51009</v>
      </c>
      <c r="C270" s="68">
        <v>9</v>
      </c>
      <c r="D270" s="1">
        <v>1332</v>
      </c>
      <c r="E270" s="1">
        <v>159</v>
      </c>
      <c r="F270" s="1">
        <v>0</v>
      </c>
      <c r="G270" s="1">
        <v>1491</v>
      </c>
      <c r="H270" s="177">
        <v>1491</v>
      </c>
      <c r="I270" s="176">
        <v>165.66669999999999</v>
      </c>
      <c r="J270" s="178">
        <v>165.7</v>
      </c>
      <c r="K270" s="45">
        <f t="shared" si="35"/>
        <v>10</v>
      </c>
      <c r="L270" s="45">
        <f t="shared" si="35"/>
        <v>21</v>
      </c>
      <c r="M270" s="45">
        <f t="shared" si="35"/>
        <v>31</v>
      </c>
      <c r="N270" s="45">
        <f t="shared" si="35"/>
        <v>41</v>
      </c>
      <c r="O270" s="45">
        <f t="shared" si="35"/>
        <v>52</v>
      </c>
      <c r="P270" s="45">
        <f t="shared" si="35"/>
        <v>62</v>
      </c>
      <c r="Q270" s="45">
        <f t="shared" si="35"/>
        <v>72</v>
      </c>
      <c r="R270" s="45">
        <f t="shared" si="35"/>
        <v>83</v>
      </c>
      <c r="S270" s="45">
        <f t="shared" si="35"/>
        <v>93</v>
      </c>
      <c r="T270" s="45">
        <f t="shared" si="35"/>
        <v>104</v>
      </c>
      <c r="U270" s="45">
        <f t="shared" si="35"/>
        <v>114</v>
      </c>
      <c r="V270" s="45">
        <f t="shared" si="35"/>
        <v>124</v>
      </c>
      <c r="W270" s="45">
        <f t="shared" si="35"/>
        <v>135</v>
      </c>
      <c r="X270" s="45">
        <f t="shared" si="35"/>
        <v>145</v>
      </c>
      <c r="Y270" s="45">
        <f t="shared" si="35"/>
        <v>155</v>
      </c>
      <c r="Z270" s="45">
        <f t="shared" si="35"/>
        <v>166</v>
      </c>
      <c r="AA270" s="45">
        <f t="shared" si="34"/>
        <v>176</v>
      </c>
      <c r="AB270" s="45">
        <f t="shared" si="34"/>
        <v>186</v>
      </c>
      <c r="AC270" s="45">
        <f t="shared" si="34"/>
        <v>197</v>
      </c>
      <c r="AD270" s="45">
        <f t="shared" si="34"/>
        <v>207</v>
      </c>
      <c r="AE270" s="45">
        <f t="shared" si="34"/>
        <v>217</v>
      </c>
      <c r="AF270" s="45">
        <f t="shared" si="34"/>
        <v>228</v>
      </c>
      <c r="AG270" s="45">
        <f t="shared" si="34"/>
        <v>238</v>
      </c>
      <c r="AH270" s="45">
        <f t="shared" si="34"/>
        <v>249</v>
      </c>
      <c r="AI270" s="45">
        <f t="shared" si="34"/>
        <v>259</v>
      </c>
      <c r="AJ270" s="45">
        <f t="shared" si="34"/>
        <v>269</v>
      </c>
      <c r="AK270" s="45">
        <f t="shared" si="34"/>
        <v>280</v>
      </c>
      <c r="AL270" s="45">
        <f t="shared" si="34"/>
        <v>290</v>
      </c>
      <c r="AM270" s="45">
        <f t="shared" si="34"/>
        <v>300</v>
      </c>
      <c r="AN270" s="45">
        <f t="shared" si="34"/>
        <v>311</v>
      </c>
    </row>
    <row r="271" spans="1:40" x14ac:dyDescent="0.25">
      <c r="A271" s="68" t="s">
        <v>100</v>
      </c>
      <c r="B271" s="180">
        <v>90460</v>
      </c>
      <c r="C271" s="68">
        <v>0</v>
      </c>
      <c r="D271" s="1">
        <v>0</v>
      </c>
      <c r="E271" s="1">
        <v>0</v>
      </c>
      <c r="F271" s="1">
        <v>0</v>
      </c>
      <c r="G271" s="1">
        <v>0</v>
      </c>
      <c r="H271" s="177">
        <v>0</v>
      </c>
      <c r="I271" s="176">
        <v>0</v>
      </c>
      <c r="J271" s="178" t="e">
        <v>#DIV/0!</v>
      </c>
      <c r="K271" s="45">
        <f t="shared" si="35"/>
        <v>0</v>
      </c>
      <c r="L271" s="45">
        <f t="shared" si="35"/>
        <v>0</v>
      </c>
      <c r="M271" s="45">
        <f t="shared" si="35"/>
        <v>0</v>
      </c>
      <c r="N271" s="45">
        <f t="shared" si="35"/>
        <v>0</v>
      </c>
      <c r="O271" s="45">
        <f t="shared" si="35"/>
        <v>0</v>
      </c>
      <c r="P271" s="45">
        <f t="shared" si="35"/>
        <v>0</v>
      </c>
      <c r="Q271" s="45">
        <f t="shared" si="35"/>
        <v>0</v>
      </c>
      <c r="R271" s="45">
        <f t="shared" si="35"/>
        <v>0</v>
      </c>
      <c r="S271" s="45">
        <f t="shared" si="35"/>
        <v>0</v>
      </c>
      <c r="T271" s="45">
        <f t="shared" si="35"/>
        <v>0</v>
      </c>
      <c r="U271" s="45">
        <f t="shared" si="35"/>
        <v>0</v>
      </c>
      <c r="V271" s="45">
        <f t="shared" si="35"/>
        <v>0</v>
      </c>
      <c r="W271" s="45">
        <f t="shared" si="35"/>
        <v>0</v>
      </c>
      <c r="X271" s="45">
        <f t="shared" si="35"/>
        <v>0</v>
      </c>
      <c r="Y271" s="45">
        <f t="shared" si="35"/>
        <v>0</v>
      </c>
      <c r="Z271" s="45">
        <f t="shared" si="35"/>
        <v>0</v>
      </c>
      <c r="AA271" s="45">
        <f t="shared" si="34"/>
        <v>0</v>
      </c>
      <c r="AB271" s="45">
        <f t="shared" si="34"/>
        <v>0</v>
      </c>
      <c r="AC271" s="45">
        <f t="shared" si="34"/>
        <v>0</v>
      </c>
      <c r="AD271" s="45">
        <f t="shared" si="34"/>
        <v>0</v>
      </c>
      <c r="AE271" s="45">
        <f t="shared" si="34"/>
        <v>0</v>
      </c>
      <c r="AF271" s="45">
        <f t="shared" si="34"/>
        <v>0</v>
      </c>
      <c r="AG271" s="45">
        <f t="shared" si="34"/>
        <v>0</v>
      </c>
      <c r="AH271" s="45">
        <f t="shared" si="34"/>
        <v>0</v>
      </c>
      <c r="AI271" s="45">
        <f t="shared" si="34"/>
        <v>0</v>
      </c>
      <c r="AJ271" s="45">
        <f t="shared" si="34"/>
        <v>0</v>
      </c>
      <c r="AK271" s="45">
        <f t="shared" si="34"/>
        <v>0</v>
      </c>
      <c r="AL271" s="45">
        <f t="shared" si="34"/>
        <v>0</v>
      </c>
      <c r="AM271" s="45">
        <f t="shared" si="34"/>
        <v>0</v>
      </c>
      <c r="AN271" s="45">
        <f t="shared" si="34"/>
        <v>0</v>
      </c>
    </row>
    <row r="272" spans="1:40" x14ac:dyDescent="0.25">
      <c r="A272" s="68" t="s">
        <v>99</v>
      </c>
      <c r="B272" s="180">
        <v>30000</v>
      </c>
      <c r="C272" s="68">
        <v>1</v>
      </c>
      <c r="D272" s="1">
        <v>396</v>
      </c>
      <c r="E272" s="1">
        <v>336</v>
      </c>
      <c r="F272" s="1">
        <v>0</v>
      </c>
      <c r="G272" s="1">
        <v>732</v>
      </c>
      <c r="H272" s="177">
        <v>732</v>
      </c>
      <c r="I272" s="176">
        <v>732</v>
      </c>
      <c r="J272" s="178">
        <v>732</v>
      </c>
      <c r="K272" s="45">
        <f t="shared" si="35"/>
        <v>46</v>
      </c>
      <c r="L272" s="45">
        <f t="shared" si="35"/>
        <v>92</v>
      </c>
      <c r="M272" s="45">
        <f t="shared" si="35"/>
        <v>137</v>
      </c>
      <c r="N272" s="45">
        <f t="shared" si="35"/>
        <v>183</v>
      </c>
      <c r="O272" s="45">
        <f t="shared" si="35"/>
        <v>229</v>
      </c>
      <c r="P272" s="45">
        <f t="shared" si="35"/>
        <v>275</v>
      </c>
      <c r="Q272" s="45">
        <f t="shared" si="35"/>
        <v>320</v>
      </c>
      <c r="R272" s="45">
        <f t="shared" si="35"/>
        <v>366</v>
      </c>
      <c r="S272" s="45">
        <f t="shared" si="35"/>
        <v>412</v>
      </c>
      <c r="T272" s="45">
        <f t="shared" si="35"/>
        <v>458</v>
      </c>
      <c r="U272" s="45">
        <f t="shared" si="35"/>
        <v>503</v>
      </c>
      <c r="V272" s="45">
        <f t="shared" si="35"/>
        <v>549</v>
      </c>
      <c r="W272" s="45">
        <f t="shared" si="35"/>
        <v>595</v>
      </c>
      <c r="X272" s="45">
        <f t="shared" si="35"/>
        <v>641</v>
      </c>
      <c r="Y272" s="45">
        <f t="shared" si="35"/>
        <v>686</v>
      </c>
      <c r="Z272" s="45">
        <f t="shared" si="35"/>
        <v>732</v>
      </c>
      <c r="AA272" s="45">
        <f t="shared" si="34"/>
        <v>778</v>
      </c>
      <c r="AB272" s="45">
        <f t="shared" si="34"/>
        <v>824</v>
      </c>
      <c r="AC272" s="45">
        <f t="shared" si="34"/>
        <v>869</v>
      </c>
      <c r="AD272" s="45">
        <f t="shared" si="34"/>
        <v>915</v>
      </c>
      <c r="AE272" s="45">
        <f t="shared" si="34"/>
        <v>961</v>
      </c>
      <c r="AF272" s="45">
        <f t="shared" si="34"/>
        <v>1007</v>
      </c>
      <c r="AG272" s="45">
        <f t="shared" si="34"/>
        <v>1052</v>
      </c>
      <c r="AH272" s="45">
        <f t="shared" si="34"/>
        <v>1098</v>
      </c>
      <c r="AI272" s="45">
        <f t="shared" si="34"/>
        <v>1144</v>
      </c>
      <c r="AJ272" s="45">
        <f t="shared" si="34"/>
        <v>1190</v>
      </c>
      <c r="AK272" s="45">
        <f t="shared" si="34"/>
        <v>1235</v>
      </c>
      <c r="AL272" s="45">
        <f t="shared" si="34"/>
        <v>1281</v>
      </c>
      <c r="AM272" s="45">
        <f t="shared" si="34"/>
        <v>1327</v>
      </c>
      <c r="AN272" s="45">
        <f t="shared" si="34"/>
        <v>1373</v>
      </c>
    </row>
    <row r="273" spans="1:40" x14ac:dyDescent="0.25">
      <c r="A273" s="68" t="s">
        <v>99</v>
      </c>
      <c r="B273" s="180">
        <v>30217</v>
      </c>
      <c r="C273" s="68">
        <v>3</v>
      </c>
      <c r="D273" s="1">
        <v>636</v>
      </c>
      <c r="E273" s="1">
        <v>60</v>
      </c>
      <c r="F273" s="1">
        <v>2</v>
      </c>
      <c r="G273" s="1">
        <v>698</v>
      </c>
      <c r="H273" s="177">
        <v>696</v>
      </c>
      <c r="I273" s="176">
        <v>232.66669999999999</v>
      </c>
      <c r="J273" s="178">
        <v>232</v>
      </c>
      <c r="K273" s="45">
        <f t="shared" si="35"/>
        <v>15</v>
      </c>
      <c r="L273" s="45">
        <f t="shared" si="35"/>
        <v>29</v>
      </c>
      <c r="M273" s="45">
        <f t="shared" si="35"/>
        <v>44</v>
      </c>
      <c r="N273" s="45">
        <f t="shared" si="35"/>
        <v>58</v>
      </c>
      <c r="O273" s="45">
        <f t="shared" si="35"/>
        <v>73</v>
      </c>
      <c r="P273" s="45">
        <f t="shared" si="35"/>
        <v>87</v>
      </c>
      <c r="Q273" s="45">
        <f t="shared" si="35"/>
        <v>102</v>
      </c>
      <c r="R273" s="45">
        <f t="shared" si="35"/>
        <v>116</v>
      </c>
      <c r="S273" s="45">
        <f t="shared" si="35"/>
        <v>131</v>
      </c>
      <c r="T273" s="45">
        <f t="shared" si="35"/>
        <v>145</v>
      </c>
      <c r="U273" s="45">
        <f t="shared" si="35"/>
        <v>160</v>
      </c>
      <c r="V273" s="45">
        <f t="shared" si="35"/>
        <v>174</v>
      </c>
      <c r="W273" s="45">
        <f t="shared" si="35"/>
        <v>189</v>
      </c>
      <c r="X273" s="45">
        <f t="shared" si="35"/>
        <v>203</v>
      </c>
      <c r="Y273" s="45">
        <f t="shared" si="35"/>
        <v>218</v>
      </c>
      <c r="Z273" s="45">
        <f t="shared" si="35"/>
        <v>232</v>
      </c>
      <c r="AA273" s="45">
        <f t="shared" si="34"/>
        <v>247</v>
      </c>
      <c r="AB273" s="45">
        <f t="shared" si="34"/>
        <v>261</v>
      </c>
      <c r="AC273" s="45">
        <f t="shared" si="34"/>
        <v>276</v>
      </c>
      <c r="AD273" s="45">
        <f t="shared" si="34"/>
        <v>290</v>
      </c>
      <c r="AE273" s="45">
        <f t="shared" si="34"/>
        <v>305</v>
      </c>
      <c r="AF273" s="45">
        <f t="shared" si="34"/>
        <v>319</v>
      </c>
      <c r="AG273" s="45">
        <f t="shared" si="34"/>
        <v>334</v>
      </c>
      <c r="AH273" s="45">
        <f t="shared" si="34"/>
        <v>348</v>
      </c>
      <c r="AI273" s="45">
        <f t="shared" si="34"/>
        <v>363</v>
      </c>
      <c r="AJ273" s="45">
        <f t="shared" si="34"/>
        <v>377</v>
      </c>
      <c r="AK273" s="45">
        <f t="shared" si="34"/>
        <v>392</v>
      </c>
      <c r="AL273" s="45">
        <f t="shared" si="34"/>
        <v>406</v>
      </c>
      <c r="AM273" s="45">
        <f t="shared" si="34"/>
        <v>421</v>
      </c>
      <c r="AN273" s="45">
        <f t="shared" si="34"/>
        <v>435</v>
      </c>
    </row>
    <row r="274" spans="1:40" x14ac:dyDescent="0.25">
      <c r="A274" s="68" t="s">
        <v>99</v>
      </c>
      <c r="B274" s="180">
        <v>30291</v>
      </c>
      <c r="C274" s="68">
        <v>3</v>
      </c>
      <c r="D274" s="1">
        <v>108</v>
      </c>
      <c r="E274" s="1">
        <v>56</v>
      </c>
      <c r="F274" s="1">
        <v>0</v>
      </c>
      <c r="G274" s="1">
        <v>164</v>
      </c>
      <c r="H274" s="177">
        <v>164</v>
      </c>
      <c r="I274" s="176">
        <v>54.666699999999999</v>
      </c>
      <c r="J274" s="178">
        <v>54.7</v>
      </c>
      <c r="K274" s="45">
        <f t="shared" si="35"/>
        <v>3</v>
      </c>
      <c r="L274" s="45">
        <f t="shared" si="35"/>
        <v>7</v>
      </c>
      <c r="M274" s="45">
        <f t="shared" si="35"/>
        <v>10</v>
      </c>
      <c r="N274" s="45">
        <f t="shared" si="35"/>
        <v>14</v>
      </c>
      <c r="O274" s="45">
        <f t="shared" si="35"/>
        <v>17</v>
      </c>
      <c r="P274" s="45">
        <f t="shared" si="35"/>
        <v>21</v>
      </c>
      <c r="Q274" s="45">
        <f t="shared" si="35"/>
        <v>24</v>
      </c>
      <c r="R274" s="45">
        <f t="shared" si="35"/>
        <v>27</v>
      </c>
      <c r="S274" s="45">
        <f t="shared" si="35"/>
        <v>31</v>
      </c>
      <c r="T274" s="45">
        <f t="shared" si="35"/>
        <v>34</v>
      </c>
      <c r="U274" s="45">
        <f t="shared" si="35"/>
        <v>38</v>
      </c>
      <c r="V274" s="45">
        <f t="shared" si="35"/>
        <v>41</v>
      </c>
      <c r="W274" s="45">
        <f t="shared" si="35"/>
        <v>44</v>
      </c>
      <c r="X274" s="45">
        <f t="shared" si="35"/>
        <v>48</v>
      </c>
      <c r="Y274" s="45">
        <f t="shared" si="35"/>
        <v>51</v>
      </c>
      <c r="Z274" s="45">
        <f t="shared" si="35"/>
        <v>55</v>
      </c>
      <c r="AA274" s="45">
        <f t="shared" si="34"/>
        <v>58</v>
      </c>
      <c r="AB274" s="45">
        <f t="shared" si="34"/>
        <v>62</v>
      </c>
      <c r="AC274" s="45">
        <f t="shared" si="34"/>
        <v>65</v>
      </c>
      <c r="AD274" s="45">
        <f t="shared" si="34"/>
        <v>68</v>
      </c>
      <c r="AE274" s="45">
        <f t="shared" si="34"/>
        <v>72</v>
      </c>
      <c r="AF274" s="45">
        <f t="shared" si="34"/>
        <v>75</v>
      </c>
      <c r="AG274" s="45">
        <f t="shared" si="34"/>
        <v>79</v>
      </c>
      <c r="AH274" s="45">
        <f t="shared" si="34"/>
        <v>82</v>
      </c>
      <c r="AI274" s="45">
        <f t="shared" si="34"/>
        <v>85</v>
      </c>
      <c r="AJ274" s="45">
        <f t="shared" si="34"/>
        <v>89</v>
      </c>
      <c r="AK274" s="45">
        <f t="shared" si="34"/>
        <v>92</v>
      </c>
      <c r="AL274" s="45">
        <f t="shared" si="34"/>
        <v>96</v>
      </c>
      <c r="AM274" s="45">
        <f t="shared" si="34"/>
        <v>99</v>
      </c>
      <c r="AN274" s="45">
        <f t="shared" si="34"/>
        <v>103</v>
      </c>
    </row>
    <row r="275" spans="1:40" x14ac:dyDescent="0.25">
      <c r="A275" s="68" t="s">
        <v>99</v>
      </c>
      <c r="B275" s="180">
        <v>30471</v>
      </c>
      <c r="C275" s="68">
        <v>2</v>
      </c>
      <c r="D275" s="1">
        <v>372</v>
      </c>
      <c r="E275" s="1">
        <v>-24</v>
      </c>
      <c r="F275" s="1">
        <v>0</v>
      </c>
      <c r="G275" s="1">
        <v>348</v>
      </c>
      <c r="H275" s="177">
        <v>348</v>
      </c>
      <c r="I275" s="176">
        <v>174</v>
      </c>
      <c r="J275" s="178">
        <v>174</v>
      </c>
      <c r="K275" s="45">
        <f t="shared" si="35"/>
        <v>11</v>
      </c>
      <c r="L275" s="45">
        <f t="shared" si="35"/>
        <v>22</v>
      </c>
      <c r="M275" s="45">
        <f t="shared" si="35"/>
        <v>33</v>
      </c>
      <c r="N275" s="45">
        <f t="shared" si="35"/>
        <v>44</v>
      </c>
      <c r="O275" s="45">
        <f t="shared" si="35"/>
        <v>54</v>
      </c>
      <c r="P275" s="45">
        <f t="shared" si="35"/>
        <v>65</v>
      </c>
      <c r="Q275" s="45">
        <f t="shared" si="35"/>
        <v>76</v>
      </c>
      <c r="R275" s="45">
        <f t="shared" si="35"/>
        <v>87</v>
      </c>
      <c r="S275" s="45">
        <f t="shared" si="35"/>
        <v>98</v>
      </c>
      <c r="T275" s="45">
        <f t="shared" si="35"/>
        <v>109</v>
      </c>
      <c r="U275" s="45">
        <f t="shared" si="35"/>
        <v>120</v>
      </c>
      <c r="V275" s="45">
        <f t="shared" si="35"/>
        <v>131</v>
      </c>
      <c r="W275" s="45">
        <f t="shared" si="35"/>
        <v>141</v>
      </c>
      <c r="X275" s="45">
        <f t="shared" si="35"/>
        <v>152</v>
      </c>
      <c r="Y275" s="45">
        <f t="shared" si="35"/>
        <v>163</v>
      </c>
      <c r="Z275" s="45">
        <f t="shared" si="35"/>
        <v>174</v>
      </c>
      <c r="AA275" s="45">
        <f t="shared" si="34"/>
        <v>185</v>
      </c>
      <c r="AB275" s="45">
        <f t="shared" si="34"/>
        <v>196</v>
      </c>
      <c r="AC275" s="45">
        <f t="shared" si="34"/>
        <v>207</v>
      </c>
      <c r="AD275" s="45">
        <f t="shared" si="34"/>
        <v>218</v>
      </c>
      <c r="AE275" s="45">
        <f t="shared" si="34"/>
        <v>228</v>
      </c>
      <c r="AF275" s="45">
        <f t="shared" si="34"/>
        <v>239</v>
      </c>
      <c r="AG275" s="45">
        <f t="shared" si="34"/>
        <v>250</v>
      </c>
      <c r="AH275" s="45">
        <f t="shared" si="34"/>
        <v>261</v>
      </c>
      <c r="AI275" s="45">
        <f t="shared" si="34"/>
        <v>272</v>
      </c>
      <c r="AJ275" s="45">
        <f t="shared" si="34"/>
        <v>283</v>
      </c>
      <c r="AK275" s="45">
        <f t="shared" si="34"/>
        <v>294</v>
      </c>
      <c r="AL275" s="45">
        <f t="shared" si="34"/>
        <v>305</v>
      </c>
      <c r="AM275" s="45">
        <f t="shared" si="34"/>
        <v>315</v>
      </c>
      <c r="AN275" s="45">
        <f t="shared" si="34"/>
        <v>326</v>
      </c>
    </row>
    <row r="276" spans="1:40" x14ac:dyDescent="0.25">
      <c r="A276" s="68" t="s">
        <v>99</v>
      </c>
      <c r="B276" s="180">
        <v>30558</v>
      </c>
      <c r="C276" s="68">
        <v>7</v>
      </c>
      <c r="D276" s="1">
        <v>2688</v>
      </c>
      <c r="E276" s="1">
        <v>998</v>
      </c>
      <c r="F276" s="1">
        <v>13</v>
      </c>
      <c r="G276" s="1">
        <v>3699</v>
      </c>
      <c r="H276" s="177">
        <v>3686</v>
      </c>
      <c r="I276" s="176">
        <v>528.42859999999996</v>
      </c>
      <c r="J276" s="178">
        <v>526.6</v>
      </c>
      <c r="K276" s="45">
        <f t="shared" si="35"/>
        <v>33</v>
      </c>
      <c r="L276" s="45">
        <f t="shared" si="35"/>
        <v>66</v>
      </c>
      <c r="M276" s="45">
        <f t="shared" si="35"/>
        <v>99</v>
      </c>
      <c r="N276" s="45">
        <f t="shared" si="35"/>
        <v>132</v>
      </c>
      <c r="O276" s="45">
        <f t="shared" si="35"/>
        <v>165</v>
      </c>
      <c r="P276" s="45">
        <f t="shared" si="35"/>
        <v>197</v>
      </c>
      <c r="Q276" s="45">
        <f t="shared" si="35"/>
        <v>230</v>
      </c>
      <c r="R276" s="45">
        <f t="shared" si="35"/>
        <v>263</v>
      </c>
      <c r="S276" s="45">
        <f t="shared" si="35"/>
        <v>296</v>
      </c>
      <c r="T276" s="45">
        <f t="shared" si="35"/>
        <v>329</v>
      </c>
      <c r="U276" s="45">
        <f t="shared" si="35"/>
        <v>362</v>
      </c>
      <c r="V276" s="45">
        <f t="shared" si="35"/>
        <v>395</v>
      </c>
      <c r="W276" s="45">
        <f t="shared" si="35"/>
        <v>428</v>
      </c>
      <c r="X276" s="45">
        <f t="shared" si="35"/>
        <v>461</v>
      </c>
      <c r="Y276" s="45">
        <f t="shared" si="35"/>
        <v>494</v>
      </c>
      <c r="Z276" s="45">
        <f t="shared" si="35"/>
        <v>527</v>
      </c>
      <c r="AA276" s="45">
        <f t="shared" si="34"/>
        <v>560</v>
      </c>
      <c r="AB276" s="45">
        <f t="shared" si="34"/>
        <v>592</v>
      </c>
      <c r="AC276" s="45">
        <f t="shared" si="34"/>
        <v>625</v>
      </c>
      <c r="AD276" s="45">
        <f t="shared" si="34"/>
        <v>658</v>
      </c>
      <c r="AE276" s="45">
        <f t="shared" si="34"/>
        <v>691</v>
      </c>
      <c r="AF276" s="45">
        <f t="shared" si="34"/>
        <v>724</v>
      </c>
      <c r="AG276" s="45">
        <f t="shared" si="34"/>
        <v>757</v>
      </c>
      <c r="AH276" s="45">
        <f t="shared" si="34"/>
        <v>790</v>
      </c>
      <c r="AI276" s="45">
        <f t="shared" si="34"/>
        <v>823</v>
      </c>
      <c r="AJ276" s="45">
        <f t="shared" si="34"/>
        <v>856</v>
      </c>
      <c r="AK276" s="45">
        <f t="shared" si="34"/>
        <v>889</v>
      </c>
      <c r="AL276" s="45">
        <f t="shared" si="34"/>
        <v>922</v>
      </c>
      <c r="AM276" s="45">
        <f t="shared" si="34"/>
        <v>954</v>
      </c>
      <c r="AN276" s="45">
        <f t="shared" si="34"/>
        <v>987</v>
      </c>
    </row>
    <row r="277" spans="1:40" x14ac:dyDescent="0.25">
      <c r="A277" s="68" t="s">
        <v>99</v>
      </c>
      <c r="B277" s="180">
        <v>30694</v>
      </c>
      <c r="C277" s="68">
        <v>8</v>
      </c>
      <c r="D277" s="1">
        <v>1584</v>
      </c>
      <c r="E277" s="1">
        <v>436</v>
      </c>
      <c r="F277" s="1">
        <v>21</v>
      </c>
      <c r="G277" s="1">
        <v>2041</v>
      </c>
      <c r="H277" s="177">
        <v>2020</v>
      </c>
      <c r="I277" s="176">
        <v>255.125</v>
      </c>
      <c r="J277" s="178">
        <v>252.5</v>
      </c>
      <c r="K277" s="45">
        <f t="shared" si="35"/>
        <v>16</v>
      </c>
      <c r="L277" s="45">
        <f t="shared" si="35"/>
        <v>32</v>
      </c>
      <c r="M277" s="45">
        <f t="shared" si="35"/>
        <v>47</v>
      </c>
      <c r="N277" s="45">
        <f t="shared" si="35"/>
        <v>63</v>
      </c>
      <c r="O277" s="45">
        <f t="shared" si="35"/>
        <v>79</v>
      </c>
      <c r="P277" s="45">
        <f t="shared" si="35"/>
        <v>95</v>
      </c>
      <c r="Q277" s="45">
        <f t="shared" si="35"/>
        <v>110</v>
      </c>
      <c r="R277" s="45">
        <f t="shared" si="35"/>
        <v>126</v>
      </c>
      <c r="S277" s="45">
        <f t="shared" si="35"/>
        <v>142</v>
      </c>
      <c r="T277" s="45">
        <f t="shared" si="35"/>
        <v>158</v>
      </c>
      <c r="U277" s="45">
        <f t="shared" si="35"/>
        <v>174</v>
      </c>
      <c r="V277" s="45">
        <f t="shared" si="35"/>
        <v>189</v>
      </c>
      <c r="W277" s="45">
        <f t="shared" si="35"/>
        <v>205</v>
      </c>
      <c r="X277" s="45">
        <f t="shared" si="35"/>
        <v>221</v>
      </c>
      <c r="Y277" s="45">
        <f t="shared" si="35"/>
        <v>237</v>
      </c>
      <c r="Z277" s="45">
        <f t="shared" si="35"/>
        <v>253</v>
      </c>
      <c r="AA277" s="45">
        <f t="shared" si="34"/>
        <v>268</v>
      </c>
      <c r="AB277" s="45">
        <f t="shared" si="34"/>
        <v>284</v>
      </c>
      <c r="AC277" s="45">
        <f t="shared" si="34"/>
        <v>300</v>
      </c>
      <c r="AD277" s="45">
        <f t="shared" si="34"/>
        <v>316</v>
      </c>
      <c r="AE277" s="45">
        <f t="shared" si="34"/>
        <v>331</v>
      </c>
      <c r="AF277" s="45">
        <f t="shared" si="34"/>
        <v>347</v>
      </c>
      <c r="AG277" s="45">
        <f t="shared" si="34"/>
        <v>363</v>
      </c>
      <c r="AH277" s="45">
        <f t="shared" si="34"/>
        <v>379</v>
      </c>
      <c r="AI277" s="45">
        <f t="shared" si="34"/>
        <v>395</v>
      </c>
      <c r="AJ277" s="45">
        <f t="shared" si="34"/>
        <v>410</v>
      </c>
      <c r="AK277" s="45">
        <f t="shared" si="34"/>
        <v>426</v>
      </c>
      <c r="AL277" s="45">
        <f t="shared" si="34"/>
        <v>442</v>
      </c>
      <c r="AM277" s="45">
        <f t="shared" si="34"/>
        <v>458</v>
      </c>
      <c r="AN277" s="45">
        <f t="shared" si="34"/>
        <v>473</v>
      </c>
    </row>
    <row r="278" spans="1:40" x14ac:dyDescent="0.25">
      <c r="A278" s="68" t="s">
        <v>99</v>
      </c>
      <c r="B278" s="180">
        <v>30971</v>
      </c>
      <c r="C278" s="68">
        <v>8</v>
      </c>
      <c r="D278" s="1">
        <v>1116</v>
      </c>
      <c r="E278" s="1">
        <v>-20</v>
      </c>
      <c r="F278" s="1">
        <v>10</v>
      </c>
      <c r="G278" s="1">
        <v>1106</v>
      </c>
      <c r="H278" s="177">
        <v>1096</v>
      </c>
      <c r="I278" s="176">
        <v>138.25</v>
      </c>
      <c r="J278" s="178">
        <v>137</v>
      </c>
      <c r="K278" s="45">
        <f t="shared" si="35"/>
        <v>9</v>
      </c>
      <c r="L278" s="45">
        <f t="shared" si="35"/>
        <v>17</v>
      </c>
      <c r="M278" s="45">
        <f t="shared" si="35"/>
        <v>26</v>
      </c>
      <c r="N278" s="45">
        <f t="shared" si="35"/>
        <v>34</v>
      </c>
      <c r="O278" s="45">
        <f t="shared" si="35"/>
        <v>43</v>
      </c>
      <c r="P278" s="45">
        <f t="shared" si="35"/>
        <v>51</v>
      </c>
      <c r="Q278" s="45">
        <f t="shared" si="35"/>
        <v>60</v>
      </c>
      <c r="R278" s="45">
        <f t="shared" si="35"/>
        <v>69</v>
      </c>
      <c r="S278" s="45">
        <f t="shared" si="35"/>
        <v>77</v>
      </c>
      <c r="T278" s="45">
        <f t="shared" si="35"/>
        <v>86</v>
      </c>
      <c r="U278" s="45">
        <f t="shared" si="35"/>
        <v>94</v>
      </c>
      <c r="V278" s="45">
        <f t="shared" si="35"/>
        <v>103</v>
      </c>
      <c r="W278" s="45">
        <f t="shared" si="35"/>
        <v>111</v>
      </c>
      <c r="X278" s="45">
        <f t="shared" si="35"/>
        <v>120</v>
      </c>
      <c r="Y278" s="45">
        <f t="shared" si="35"/>
        <v>128</v>
      </c>
      <c r="Z278" s="45">
        <f t="shared" ref="Z278:AN293" si="36">IF($G278&gt;0,ROUND($J278*Z$3/12*0.75,0),0)</f>
        <v>137</v>
      </c>
      <c r="AA278" s="45">
        <f t="shared" si="36"/>
        <v>146</v>
      </c>
      <c r="AB278" s="45">
        <f t="shared" si="36"/>
        <v>154</v>
      </c>
      <c r="AC278" s="45">
        <f t="shared" si="36"/>
        <v>163</v>
      </c>
      <c r="AD278" s="45">
        <f t="shared" si="36"/>
        <v>171</v>
      </c>
      <c r="AE278" s="45">
        <f t="shared" si="36"/>
        <v>180</v>
      </c>
      <c r="AF278" s="45">
        <f t="shared" si="36"/>
        <v>188</v>
      </c>
      <c r="AG278" s="45">
        <f t="shared" si="36"/>
        <v>197</v>
      </c>
      <c r="AH278" s="45">
        <f t="shared" si="36"/>
        <v>206</v>
      </c>
      <c r="AI278" s="45">
        <f t="shared" si="36"/>
        <v>214</v>
      </c>
      <c r="AJ278" s="45">
        <f t="shared" si="36"/>
        <v>223</v>
      </c>
      <c r="AK278" s="45">
        <f t="shared" si="36"/>
        <v>231</v>
      </c>
      <c r="AL278" s="45">
        <f t="shared" si="36"/>
        <v>240</v>
      </c>
      <c r="AM278" s="45">
        <f t="shared" si="36"/>
        <v>248</v>
      </c>
      <c r="AN278" s="45">
        <f t="shared" si="36"/>
        <v>257</v>
      </c>
    </row>
    <row r="279" spans="1:40" x14ac:dyDescent="0.25">
      <c r="A279" s="68" t="s">
        <v>99</v>
      </c>
      <c r="B279" s="180">
        <v>30984</v>
      </c>
      <c r="C279" s="68">
        <v>4</v>
      </c>
      <c r="D279" s="1">
        <v>492</v>
      </c>
      <c r="E279" s="1">
        <v>49</v>
      </c>
      <c r="F279" s="1">
        <v>0</v>
      </c>
      <c r="G279" s="1">
        <v>541</v>
      </c>
      <c r="H279" s="177">
        <v>541</v>
      </c>
      <c r="I279" s="176">
        <v>135.25</v>
      </c>
      <c r="J279" s="178">
        <v>135.30000000000001</v>
      </c>
      <c r="K279" s="45">
        <f t="shared" ref="K279:Z294" si="37">IF($G279&gt;0,ROUND($J279*K$3/12*0.75,0),0)</f>
        <v>8</v>
      </c>
      <c r="L279" s="45">
        <f t="shared" si="37"/>
        <v>17</v>
      </c>
      <c r="M279" s="45">
        <f t="shared" si="37"/>
        <v>25</v>
      </c>
      <c r="N279" s="45">
        <f t="shared" si="37"/>
        <v>34</v>
      </c>
      <c r="O279" s="45">
        <f t="shared" si="37"/>
        <v>42</v>
      </c>
      <c r="P279" s="45">
        <f t="shared" si="37"/>
        <v>51</v>
      </c>
      <c r="Q279" s="45">
        <f t="shared" si="37"/>
        <v>59</v>
      </c>
      <c r="R279" s="45">
        <f t="shared" si="37"/>
        <v>68</v>
      </c>
      <c r="S279" s="45">
        <f t="shared" si="37"/>
        <v>76</v>
      </c>
      <c r="T279" s="45">
        <f t="shared" si="37"/>
        <v>85</v>
      </c>
      <c r="U279" s="45">
        <f t="shared" si="37"/>
        <v>93</v>
      </c>
      <c r="V279" s="45">
        <f t="shared" si="37"/>
        <v>101</v>
      </c>
      <c r="W279" s="45">
        <f t="shared" si="37"/>
        <v>110</v>
      </c>
      <c r="X279" s="45">
        <f t="shared" si="37"/>
        <v>118</v>
      </c>
      <c r="Y279" s="45">
        <f t="shared" si="37"/>
        <v>127</v>
      </c>
      <c r="Z279" s="45">
        <f t="shared" si="37"/>
        <v>135</v>
      </c>
      <c r="AA279" s="45">
        <f t="shared" si="36"/>
        <v>144</v>
      </c>
      <c r="AB279" s="45">
        <f t="shared" si="36"/>
        <v>152</v>
      </c>
      <c r="AC279" s="45">
        <f t="shared" si="36"/>
        <v>161</v>
      </c>
      <c r="AD279" s="45">
        <f t="shared" si="36"/>
        <v>169</v>
      </c>
      <c r="AE279" s="45">
        <f t="shared" si="36"/>
        <v>178</v>
      </c>
      <c r="AF279" s="45">
        <f t="shared" si="36"/>
        <v>186</v>
      </c>
      <c r="AG279" s="45">
        <f t="shared" si="36"/>
        <v>194</v>
      </c>
      <c r="AH279" s="45">
        <f t="shared" si="36"/>
        <v>203</v>
      </c>
      <c r="AI279" s="45">
        <f t="shared" si="36"/>
        <v>211</v>
      </c>
      <c r="AJ279" s="45">
        <f t="shared" si="36"/>
        <v>220</v>
      </c>
      <c r="AK279" s="45">
        <f t="shared" si="36"/>
        <v>228</v>
      </c>
      <c r="AL279" s="45">
        <f t="shared" si="36"/>
        <v>237</v>
      </c>
      <c r="AM279" s="45">
        <f t="shared" si="36"/>
        <v>245</v>
      </c>
      <c r="AN279" s="45">
        <f t="shared" si="36"/>
        <v>254</v>
      </c>
    </row>
    <row r="280" spans="1:40" x14ac:dyDescent="0.25">
      <c r="A280" s="68" t="s">
        <v>99</v>
      </c>
      <c r="B280" s="180">
        <v>31025</v>
      </c>
      <c r="C280" s="68">
        <v>10</v>
      </c>
      <c r="D280" s="1">
        <v>1968</v>
      </c>
      <c r="E280" s="1">
        <v>2035</v>
      </c>
      <c r="F280" s="1">
        <v>11</v>
      </c>
      <c r="G280" s="1">
        <v>4014</v>
      </c>
      <c r="H280" s="177">
        <v>4003</v>
      </c>
      <c r="I280" s="176">
        <v>401.4</v>
      </c>
      <c r="J280" s="178">
        <v>400.3</v>
      </c>
      <c r="K280" s="45">
        <f t="shared" si="37"/>
        <v>25</v>
      </c>
      <c r="L280" s="45">
        <f t="shared" si="37"/>
        <v>50</v>
      </c>
      <c r="M280" s="45">
        <f t="shared" si="37"/>
        <v>75</v>
      </c>
      <c r="N280" s="45">
        <f t="shared" si="37"/>
        <v>100</v>
      </c>
      <c r="O280" s="45">
        <f t="shared" si="37"/>
        <v>125</v>
      </c>
      <c r="P280" s="45">
        <f t="shared" si="37"/>
        <v>150</v>
      </c>
      <c r="Q280" s="45">
        <f t="shared" si="37"/>
        <v>175</v>
      </c>
      <c r="R280" s="45">
        <f t="shared" si="37"/>
        <v>200</v>
      </c>
      <c r="S280" s="45">
        <f t="shared" si="37"/>
        <v>225</v>
      </c>
      <c r="T280" s="45">
        <f t="shared" si="37"/>
        <v>250</v>
      </c>
      <c r="U280" s="45">
        <f t="shared" si="37"/>
        <v>275</v>
      </c>
      <c r="V280" s="45">
        <f t="shared" si="37"/>
        <v>300</v>
      </c>
      <c r="W280" s="45">
        <f t="shared" si="37"/>
        <v>325</v>
      </c>
      <c r="X280" s="45">
        <f t="shared" si="37"/>
        <v>350</v>
      </c>
      <c r="Y280" s="45">
        <f t="shared" si="37"/>
        <v>375</v>
      </c>
      <c r="Z280" s="45">
        <f t="shared" si="37"/>
        <v>400</v>
      </c>
      <c r="AA280" s="45">
        <f t="shared" si="36"/>
        <v>425</v>
      </c>
      <c r="AB280" s="45">
        <f t="shared" si="36"/>
        <v>450</v>
      </c>
      <c r="AC280" s="45">
        <f t="shared" si="36"/>
        <v>475</v>
      </c>
      <c r="AD280" s="45">
        <f t="shared" si="36"/>
        <v>500</v>
      </c>
      <c r="AE280" s="45">
        <f t="shared" si="36"/>
        <v>525</v>
      </c>
      <c r="AF280" s="45">
        <f t="shared" si="36"/>
        <v>550</v>
      </c>
      <c r="AG280" s="45">
        <f t="shared" si="36"/>
        <v>575</v>
      </c>
      <c r="AH280" s="45">
        <f t="shared" si="36"/>
        <v>600</v>
      </c>
      <c r="AI280" s="45">
        <f t="shared" si="36"/>
        <v>625</v>
      </c>
      <c r="AJ280" s="45">
        <f t="shared" si="36"/>
        <v>650</v>
      </c>
      <c r="AK280" s="45">
        <f t="shared" si="36"/>
        <v>676</v>
      </c>
      <c r="AL280" s="45">
        <f t="shared" si="36"/>
        <v>701</v>
      </c>
      <c r="AM280" s="45">
        <f t="shared" si="36"/>
        <v>726</v>
      </c>
      <c r="AN280" s="45">
        <f t="shared" si="36"/>
        <v>751</v>
      </c>
    </row>
    <row r="281" spans="1:40" x14ac:dyDescent="0.25">
      <c r="A281" s="68" t="s">
        <v>99</v>
      </c>
      <c r="B281" s="180">
        <v>33018</v>
      </c>
      <c r="C281" s="68">
        <v>8</v>
      </c>
      <c r="D281" s="1">
        <v>1164</v>
      </c>
      <c r="E281" s="1">
        <v>565</v>
      </c>
      <c r="F281" s="1">
        <v>6</v>
      </c>
      <c r="G281" s="1">
        <v>1735</v>
      </c>
      <c r="H281" s="177">
        <v>1729</v>
      </c>
      <c r="I281" s="176">
        <v>216.875</v>
      </c>
      <c r="J281" s="178">
        <v>216.1</v>
      </c>
      <c r="K281" s="45">
        <f t="shared" si="37"/>
        <v>14</v>
      </c>
      <c r="L281" s="45">
        <f t="shared" si="37"/>
        <v>27</v>
      </c>
      <c r="M281" s="45">
        <f t="shared" si="37"/>
        <v>41</v>
      </c>
      <c r="N281" s="45">
        <f t="shared" si="37"/>
        <v>54</v>
      </c>
      <c r="O281" s="45">
        <f t="shared" si="37"/>
        <v>68</v>
      </c>
      <c r="P281" s="45">
        <f t="shared" si="37"/>
        <v>81</v>
      </c>
      <c r="Q281" s="45">
        <f t="shared" si="37"/>
        <v>95</v>
      </c>
      <c r="R281" s="45">
        <f t="shared" si="37"/>
        <v>108</v>
      </c>
      <c r="S281" s="45">
        <f t="shared" si="37"/>
        <v>122</v>
      </c>
      <c r="T281" s="45">
        <f t="shared" si="37"/>
        <v>135</v>
      </c>
      <c r="U281" s="45">
        <f t="shared" si="37"/>
        <v>149</v>
      </c>
      <c r="V281" s="45">
        <f t="shared" si="37"/>
        <v>162</v>
      </c>
      <c r="W281" s="45">
        <f t="shared" si="37"/>
        <v>176</v>
      </c>
      <c r="X281" s="45">
        <f t="shared" si="37"/>
        <v>189</v>
      </c>
      <c r="Y281" s="45">
        <f t="shared" si="37"/>
        <v>203</v>
      </c>
      <c r="Z281" s="45">
        <f t="shared" si="37"/>
        <v>216</v>
      </c>
      <c r="AA281" s="45">
        <f t="shared" si="36"/>
        <v>230</v>
      </c>
      <c r="AB281" s="45">
        <f t="shared" si="36"/>
        <v>243</v>
      </c>
      <c r="AC281" s="45">
        <f t="shared" si="36"/>
        <v>257</v>
      </c>
      <c r="AD281" s="45">
        <f t="shared" si="36"/>
        <v>270</v>
      </c>
      <c r="AE281" s="45">
        <f t="shared" si="36"/>
        <v>284</v>
      </c>
      <c r="AF281" s="45">
        <f t="shared" si="36"/>
        <v>297</v>
      </c>
      <c r="AG281" s="45">
        <f t="shared" si="36"/>
        <v>311</v>
      </c>
      <c r="AH281" s="45">
        <f t="shared" si="36"/>
        <v>324</v>
      </c>
      <c r="AI281" s="45">
        <f t="shared" si="36"/>
        <v>338</v>
      </c>
      <c r="AJ281" s="45">
        <f t="shared" si="36"/>
        <v>351</v>
      </c>
      <c r="AK281" s="45">
        <f t="shared" si="36"/>
        <v>365</v>
      </c>
      <c r="AL281" s="45">
        <f t="shared" si="36"/>
        <v>378</v>
      </c>
      <c r="AM281" s="45">
        <f t="shared" si="36"/>
        <v>392</v>
      </c>
      <c r="AN281" s="45">
        <f t="shared" si="36"/>
        <v>405</v>
      </c>
    </row>
    <row r="282" spans="1:40" x14ac:dyDescent="0.25">
      <c r="A282" s="68" t="s">
        <v>99</v>
      </c>
      <c r="B282" s="180">
        <v>80104</v>
      </c>
      <c r="C282" s="68">
        <v>8</v>
      </c>
      <c r="D282" s="1">
        <v>1248</v>
      </c>
      <c r="E282" s="1">
        <v>2217</v>
      </c>
      <c r="F282" s="1">
        <v>9</v>
      </c>
      <c r="G282" s="1">
        <v>3474</v>
      </c>
      <c r="H282" s="177">
        <v>3465</v>
      </c>
      <c r="I282" s="176">
        <v>434.25</v>
      </c>
      <c r="J282" s="178">
        <v>433.1</v>
      </c>
      <c r="K282" s="45">
        <f t="shared" si="37"/>
        <v>27</v>
      </c>
      <c r="L282" s="45">
        <f t="shared" si="37"/>
        <v>54</v>
      </c>
      <c r="M282" s="45">
        <f t="shared" si="37"/>
        <v>81</v>
      </c>
      <c r="N282" s="45">
        <f t="shared" si="37"/>
        <v>108</v>
      </c>
      <c r="O282" s="45">
        <f t="shared" si="37"/>
        <v>135</v>
      </c>
      <c r="P282" s="45">
        <f t="shared" si="37"/>
        <v>162</v>
      </c>
      <c r="Q282" s="45">
        <f t="shared" si="37"/>
        <v>189</v>
      </c>
      <c r="R282" s="45">
        <f t="shared" si="37"/>
        <v>217</v>
      </c>
      <c r="S282" s="45">
        <f t="shared" si="37"/>
        <v>244</v>
      </c>
      <c r="T282" s="45">
        <f t="shared" si="37"/>
        <v>271</v>
      </c>
      <c r="U282" s="45">
        <f t="shared" si="37"/>
        <v>298</v>
      </c>
      <c r="V282" s="45">
        <f t="shared" si="37"/>
        <v>325</v>
      </c>
      <c r="W282" s="45">
        <f t="shared" si="37"/>
        <v>352</v>
      </c>
      <c r="X282" s="45">
        <f t="shared" si="37"/>
        <v>379</v>
      </c>
      <c r="Y282" s="45">
        <f t="shared" si="37"/>
        <v>406</v>
      </c>
      <c r="Z282" s="45">
        <f t="shared" si="37"/>
        <v>433</v>
      </c>
      <c r="AA282" s="45">
        <f t="shared" si="36"/>
        <v>460</v>
      </c>
      <c r="AB282" s="45">
        <f t="shared" si="36"/>
        <v>487</v>
      </c>
      <c r="AC282" s="45">
        <f t="shared" si="36"/>
        <v>514</v>
      </c>
      <c r="AD282" s="45">
        <f t="shared" si="36"/>
        <v>541</v>
      </c>
      <c r="AE282" s="45">
        <f t="shared" si="36"/>
        <v>568</v>
      </c>
      <c r="AF282" s="45">
        <f t="shared" si="36"/>
        <v>596</v>
      </c>
      <c r="AG282" s="45">
        <f t="shared" si="36"/>
        <v>623</v>
      </c>
      <c r="AH282" s="45">
        <f t="shared" si="36"/>
        <v>650</v>
      </c>
      <c r="AI282" s="45">
        <f t="shared" si="36"/>
        <v>677</v>
      </c>
      <c r="AJ282" s="45">
        <f t="shared" si="36"/>
        <v>704</v>
      </c>
      <c r="AK282" s="45">
        <f t="shared" si="36"/>
        <v>731</v>
      </c>
      <c r="AL282" s="45">
        <f t="shared" si="36"/>
        <v>758</v>
      </c>
      <c r="AM282" s="45">
        <f t="shared" si="36"/>
        <v>785</v>
      </c>
      <c r="AN282" s="45">
        <f t="shared" si="36"/>
        <v>812</v>
      </c>
    </row>
    <row r="283" spans="1:40" x14ac:dyDescent="0.25">
      <c r="A283" s="68" t="s">
        <v>99</v>
      </c>
      <c r="B283" s="180">
        <v>80106</v>
      </c>
      <c r="C283" s="68">
        <v>3</v>
      </c>
      <c r="D283" s="1">
        <v>840</v>
      </c>
      <c r="E283" s="1">
        <v>198</v>
      </c>
      <c r="F283" s="1">
        <v>15</v>
      </c>
      <c r="G283" s="1">
        <v>1053</v>
      </c>
      <c r="H283" s="177">
        <v>1038</v>
      </c>
      <c r="I283" s="176">
        <v>351</v>
      </c>
      <c r="J283" s="178">
        <v>346</v>
      </c>
      <c r="K283" s="45">
        <f t="shared" si="37"/>
        <v>22</v>
      </c>
      <c r="L283" s="45">
        <f t="shared" si="37"/>
        <v>43</v>
      </c>
      <c r="M283" s="45">
        <f t="shared" si="37"/>
        <v>65</v>
      </c>
      <c r="N283" s="45">
        <f t="shared" si="37"/>
        <v>87</v>
      </c>
      <c r="O283" s="45">
        <f t="shared" si="37"/>
        <v>108</v>
      </c>
      <c r="P283" s="45">
        <f t="shared" si="37"/>
        <v>130</v>
      </c>
      <c r="Q283" s="45">
        <f t="shared" si="37"/>
        <v>151</v>
      </c>
      <c r="R283" s="45">
        <f t="shared" si="37"/>
        <v>173</v>
      </c>
      <c r="S283" s="45">
        <f t="shared" si="37"/>
        <v>195</v>
      </c>
      <c r="T283" s="45">
        <f t="shared" si="37"/>
        <v>216</v>
      </c>
      <c r="U283" s="45">
        <f t="shared" si="37"/>
        <v>238</v>
      </c>
      <c r="V283" s="45">
        <f t="shared" si="37"/>
        <v>260</v>
      </c>
      <c r="W283" s="45">
        <f t="shared" si="37"/>
        <v>281</v>
      </c>
      <c r="X283" s="45">
        <f t="shared" si="37"/>
        <v>303</v>
      </c>
      <c r="Y283" s="45">
        <f t="shared" si="37"/>
        <v>324</v>
      </c>
      <c r="Z283" s="45">
        <f t="shared" si="37"/>
        <v>346</v>
      </c>
      <c r="AA283" s="45">
        <f t="shared" si="36"/>
        <v>368</v>
      </c>
      <c r="AB283" s="45">
        <f t="shared" si="36"/>
        <v>389</v>
      </c>
      <c r="AC283" s="45">
        <f t="shared" si="36"/>
        <v>411</v>
      </c>
      <c r="AD283" s="45">
        <f t="shared" si="36"/>
        <v>433</v>
      </c>
      <c r="AE283" s="45">
        <f t="shared" si="36"/>
        <v>454</v>
      </c>
      <c r="AF283" s="45">
        <f t="shared" si="36"/>
        <v>476</v>
      </c>
      <c r="AG283" s="45">
        <f t="shared" si="36"/>
        <v>497</v>
      </c>
      <c r="AH283" s="45">
        <f t="shared" si="36"/>
        <v>519</v>
      </c>
      <c r="AI283" s="45">
        <f t="shared" si="36"/>
        <v>541</v>
      </c>
      <c r="AJ283" s="45">
        <f t="shared" si="36"/>
        <v>562</v>
      </c>
      <c r="AK283" s="45">
        <f t="shared" si="36"/>
        <v>584</v>
      </c>
      <c r="AL283" s="45">
        <f t="shared" si="36"/>
        <v>606</v>
      </c>
      <c r="AM283" s="45">
        <f t="shared" si="36"/>
        <v>627</v>
      </c>
      <c r="AN283" s="45">
        <f t="shared" si="36"/>
        <v>649</v>
      </c>
    </row>
    <row r="284" spans="1:40" x14ac:dyDescent="0.25">
      <c r="A284" s="68" t="s">
        <v>99</v>
      </c>
      <c r="B284" s="180">
        <v>90290</v>
      </c>
      <c r="C284" s="68">
        <v>0</v>
      </c>
      <c r="D284" s="1">
        <v>0</v>
      </c>
      <c r="E284" s="1">
        <v>0</v>
      </c>
      <c r="F284" s="1">
        <v>0</v>
      </c>
      <c r="G284" s="1">
        <v>0</v>
      </c>
      <c r="H284" s="177">
        <v>0</v>
      </c>
      <c r="I284" s="176">
        <v>0</v>
      </c>
      <c r="J284" s="178" t="e">
        <v>#DIV/0!</v>
      </c>
      <c r="K284" s="45">
        <f t="shared" si="37"/>
        <v>0</v>
      </c>
      <c r="L284" s="45">
        <f t="shared" si="37"/>
        <v>0</v>
      </c>
      <c r="M284" s="45">
        <f t="shared" si="37"/>
        <v>0</v>
      </c>
      <c r="N284" s="45">
        <f t="shared" si="37"/>
        <v>0</v>
      </c>
      <c r="O284" s="45">
        <f t="shared" si="37"/>
        <v>0</v>
      </c>
      <c r="P284" s="45">
        <f t="shared" si="37"/>
        <v>0</v>
      </c>
      <c r="Q284" s="45">
        <f t="shared" si="37"/>
        <v>0</v>
      </c>
      <c r="R284" s="45">
        <f t="shared" si="37"/>
        <v>0</v>
      </c>
      <c r="S284" s="45">
        <f t="shared" si="37"/>
        <v>0</v>
      </c>
      <c r="T284" s="45">
        <f t="shared" si="37"/>
        <v>0</v>
      </c>
      <c r="U284" s="45">
        <f t="shared" si="37"/>
        <v>0</v>
      </c>
      <c r="V284" s="45">
        <f t="shared" si="37"/>
        <v>0</v>
      </c>
      <c r="W284" s="45">
        <f t="shared" si="37"/>
        <v>0</v>
      </c>
      <c r="X284" s="45">
        <f t="shared" si="37"/>
        <v>0</v>
      </c>
      <c r="Y284" s="45">
        <f t="shared" si="37"/>
        <v>0</v>
      </c>
      <c r="Z284" s="45">
        <f t="shared" si="37"/>
        <v>0</v>
      </c>
      <c r="AA284" s="45">
        <f t="shared" si="36"/>
        <v>0</v>
      </c>
      <c r="AB284" s="45">
        <f t="shared" si="36"/>
        <v>0</v>
      </c>
      <c r="AC284" s="45">
        <f t="shared" si="36"/>
        <v>0</v>
      </c>
      <c r="AD284" s="45">
        <f t="shared" si="36"/>
        <v>0</v>
      </c>
      <c r="AE284" s="45">
        <f t="shared" si="36"/>
        <v>0</v>
      </c>
      <c r="AF284" s="45">
        <f t="shared" si="36"/>
        <v>0</v>
      </c>
      <c r="AG284" s="45">
        <f t="shared" si="36"/>
        <v>0</v>
      </c>
      <c r="AH284" s="45">
        <f t="shared" si="36"/>
        <v>0</v>
      </c>
      <c r="AI284" s="45">
        <f t="shared" si="36"/>
        <v>0</v>
      </c>
      <c r="AJ284" s="45">
        <f t="shared" si="36"/>
        <v>0</v>
      </c>
      <c r="AK284" s="45">
        <f t="shared" si="36"/>
        <v>0</v>
      </c>
      <c r="AL284" s="45">
        <f t="shared" si="36"/>
        <v>0</v>
      </c>
      <c r="AM284" s="45">
        <f t="shared" si="36"/>
        <v>0</v>
      </c>
      <c r="AN284" s="45">
        <f t="shared" si="36"/>
        <v>0</v>
      </c>
    </row>
    <row r="285" spans="1:40" x14ac:dyDescent="0.25">
      <c r="A285" s="68" t="s">
        <v>98</v>
      </c>
      <c r="B285" s="180">
        <v>31001</v>
      </c>
      <c r="C285" s="68">
        <v>7</v>
      </c>
      <c r="D285" s="1">
        <v>1764</v>
      </c>
      <c r="E285" s="1">
        <v>126</v>
      </c>
      <c r="F285" s="1">
        <v>2</v>
      </c>
      <c r="G285" s="1">
        <v>1892</v>
      </c>
      <c r="H285" s="177">
        <v>1890</v>
      </c>
      <c r="I285" s="176">
        <v>270.28570000000002</v>
      </c>
      <c r="J285" s="178">
        <v>270</v>
      </c>
      <c r="K285" s="45">
        <f t="shared" si="37"/>
        <v>17</v>
      </c>
      <c r="L285" s="45">
        <f t="shared" si="37"/>
        <v>34</v>
      </c>
      <c r="M285" s="45">
        <f t="shared" si="37"/>
        <v>51</v>
      </c>
      <c r="N285" s="45">
        <f t="shared" si="37"/>
        <v>68</v>
      </c>
      <c r="O285" s="45">
        <f t="shared" si="37"/>
        <v>84</v>
      </c>
      <c r="P285" s="45">
        <f t="shared" si="37"/>
        <v>101</v>
      </c>
      <c r="Q285" s="45">
        <f t="shared" si="37"/>
        <v>118</v>
      </c>
      <c r="R285" s="45">
        <f t="shared" si="37"/>
        <v>135</v>
      </c>
      <c r="S285" s="45">
        <f t="shared" si="37"/>
        <v>152</v>
      </c>
      <c r="T285" s="45">
        <f t="shared" si="37"/>
        <v>169</v>
      </c>
      <c r="U285" s="45">
        <f t="shared" si="37"/>
        <v>186</v>
      </c>
      <c r="V285" s="45">
        <f t="shared" si="37"/>
        <v>203</v>
      </c>
      <c r="W285" s="45">
        <f t="shared" si="37"/>
        <v>219</v>
      </c>
      <c r="X285" s="45">
        <f t="shared" si="37"/>
        <v>236</v>
      </c>
      <c r="Y285" s="45">
        <f t="shared" si="37"/>
        <v>253</v>
      </c>
      <c r="Z285" s="45">
        <f t="shared" si="37"/>
        <v>270</v>
      </c>
      <c r="AA285" s="45">
        <f t="shared" si="36"/>
        <v>287</v>
      </c>
      <c r="AB285" s="45">
        <f t="shared" si="36"/>
        <v>304</v>
      </c>
      <c r="AC285" s="45">
        <f t="shared" si="36"/>
        <v>321</v>
      </c>
      <c r="AD285" s="45">
        <f t="shared" si="36"/>
        <v>338</v>
      </c>
      <c r="AE285" s="45">
        <f t="shared" si="36"/>
        <v>354</v>
      </c>
      <c r="AF285" s="45">
        <f t="shared" si="36"/>
        <v>371</v>
      </c>
      <c r="AG285" s="45">
        <f t="shared" si="36"/>
        <v>388</v>
      </c>
      <c r="AH285" s="45">
        <f t="shared" si="36"/>
        <v>405</v>
      </c>
      <c r="AI285" s="45">
        <f t="shared" si="36"/>
        <v>422</v>
      </c>
      <c r="AJ285" s="45">
        <f t="shared" si="36"/>
        <v>439</v>
      </c>
      <c r="AK285" s="45">
        <f t="shared" si="36"/>
        <v>456</v>
      </c>
      <c r="AL285" s="45">
        <f t="shared" si="36"/>
        <v>473</v>
      </c>
      <c r="AM285" s="45">
        <f t="shared" si="36"/>
        <v>489</v>
      </c>
      <c r="AN285" s="45">
        <f t="shared" si="36"/>
        <v>506</v>
      </c>
    </row>
    <row r="286" spans="1:40" x14ac:dyDescent="0.25">
      <c r="A286" s="68" t="s">
        <v>98</v>
      </c>
      <c r="B286" s="180">
        <v>90250</v>
      </c>
      <c r="C286" s="68">
        <v>0</v>
      </c>
      <c r="D286" s="1">
        <v>0</v>
      </c>
      <c r="E286" s="1">
        <v>0</v>
      </c>
      <c r="F286" s="1">
        <v>0</v>
      </c>
      <c r="G286" s="1">
        <v>0</v>
      </c>
      <c r="H286" s="177">
        <v>0</v>
      </c>
      <c r="I286" s="176">
        <v>0</v>
      </c>
      <c r="J286" s="178" t="e">
        <v>#DIV/0!</v>
      </c>
      <c r="K286" s="45">
        <f t="shared" si="37"/>
        <v>0</v>
      </c>
      <c r="L286" s="45">
        <f t="shared" si="37"/>
        <v>0</v>
      </c>
      <c r="M286" s="45">
        <f t="shared" si="37"/>
        <v>0</v>
      </c>
      <c r="N286" s="45">
        <f t="shared" si="37"/>
        <v>0</v>
      </c>
      <c r="O286" s="45">
        <f t="shared" si="37"/>
        <v>0</v>
      </c>
      <c r="P286" s="45">
        <f t="shared" si="37"/>
        <v>0</v>
      </c>
      <c r="Q286" s="45">
        <f t="shared" si="37"/>
        <v>0</v>
      </c>
      <c r="R286" s="45">
        <f t="shared" si="37"/>
        <v>0</v>
      </c>
      <c r="S286" s="45">
        <f t="shared" si="37"/>
        <v>0</v>
      </c>
      <c r="T286" s="45">
        <f t="shared" si="37"/>
        <v>0</v>
      </c>
      <c r="U286" s="45">
        <f t="shared" si="37"/>
        <v>0</v>
      </c>
      <c r="V286" s="45">
        <f t="shared" si="37"/>
        <v>0</v>
      </c>
      <c r="W286" s="45">
        <f t="shared" si="37"/>
        <v>0</v>
      </c>
      <c r="X286" s="45">
        <f t="shared" si="37"/>
        <v>0</v>
      </c>
      <c r="Y286" s="45">
        <f t="shared" si="37"/>
        <v>0</v>
      </c>
      <c r="Z286" s="45">
        <f t="shared" si="37"/>
        <v>0</v>
      </c>
      <c r="AA286" s="45">
        <f t="shared" si="36"/>
        <v>0</v>
      </c>
      <c r="AB286" s="45">
        <f t="shared" si="36"/>
        <v>0</v>
      </c>
      <c r="AC286" s="45">
        <f t="shared" si="36"/>
        <v>0</v>
      </c>
      <c r="AD286" s="45">
        <f t="shared" si="36"/>
        <v>0</v>
      </c>
      <c r="AE286" s="45">
        <f t="shared" si="36"/>
        <v>0</v>
      </c>
      <c r="AF286" s="45">
        <f t="shared" si="36"/>
        <v>0</v>
      </c>
      <c r="AG286" s="45">
        <f t="shared" si="36"/>
        <v>0</v>
      </c>
      <c r="AH286" s="45">
        <f t="shared" si="36"/>
        <v>0</v>
      </c>
      <c r="AI286" s="45">
        <f t="shared" si="36"/>
        <v>0</v>
      </c>
      <c r="AJ286" s="45">
        <f t="shared" si="36"/>
        <v>0</v>
      </c>
      <c r="AK286" s="45">
        <f t="shared" si="36"/>
        <v>0</v>
      </c>
      <c r="AL286" s="45">
        <f t="shared" si="36"/>
        <v>0</v>
      </c>
      <c r="AM286" s="45">
        <f t="shared" si="36"/>
        <v>0</v>
      </c>
      <c r="AN286" s="45">
        <f t="shared" si="36"/>
        <v>0</v>
      </c>
    </row>
    <row r="287" spans="1:40" x14ac:dyDescent="0.25">
      <c r="A287" s="68" t="s">
        <v>97</v>
      </c>
      <c r="B287" s="180">
        <v>40075</v>
      </c>
      <c r="C287" s="68">
        <v>4</v>
      </c>
      <c r="D287" s="1">
        <v>1104</v>
      </c>
      <c r="E287" s="1">
        <v>81</v>
      </c>
      <c r="F287" s="1">
        <v>2</v>
      </c>
      <c r="G287" s="1">
        <v>1187</v>
      </c>
      <c r="H287" s="177">
        <v>1185</v>
      </c>
      <c r="I287" s="176">
        <v>296.75</v>
      </c>
      <c r="J287" s="178">
        <v>296.3</v>
      </c>
      <c r="K287" s="45">
        <f t="shared" si="37"/>
        <v>19</v>
      </c>
      <c r="L287" s="45">
        <f t="shared" si="37"/>
        <v>37</v>
      </c>
      <c r="M287" s="45">
        <f t="shared" si="37"/>
        <v>56</v>
      </c>
      <c r="N287" s="45">
        <f t="shared" si="37"/>
        <v>74</v>
      </c>
      <c r="O287" s="45">
        <f t="shared" si="37"/>
        <v>93</v>
      </c>
      <c r="P287" s="45">
        <f t="shared" si="37"/>
        <v>111</v>
      </c>
      <c r="Q287" s="45">
        <f t="shared" si="37"/>
        <v>130</v>
      </c>
      <c r="R287" s="45">
        <f t="shared" si="37"/>
        <v>148</v>
      </c>
      <c r="S287" s="45">
        <f t="shared" si="37"/>
        <v>167</v>
      </c>
      <c r="T287" s="45">
        <f t="shared" si="37"/>
        <v>185</v>
      </c>
      <c r="U287" s="45">
        <f t="shared" si="37"/>
        <v>204</v>
      </c>
      <c r="V287" s="45">
        <f t="shared" si="37"/>
        <v>222</v>
      </c>
      <c r="W287" s="45">
        <f t="shared" si="37"/>
        <v>241</v>
      </c>
      <c r="X287" s="45">
        <f t="shared" si="37"/>
        <v>259</v>
      </c>
      <c r="Y287" s="45">
        <f t="shared" si="37"/>
        <v>278</v>
      </c>
      <c r="Z287" s="45">
        <f t="shared" si="37"/>
        <v>296</v>
      </c>
      <c r="AA287" s="45">
        <f t="shared" si="36"/>
        <v>315</v>
      </c>
      <c r="AB287" s="45">
        <f t="shared" si="36"/>
        <v>333</v>
      </c>
      <c r="AC287" s="45">
        <f t="shared" si="36"/>
        <v>352</v>
      </c>
      <c r="AD287" s="45">
        <f t="shared" si="36"/>
        <v>370</v>
      </c>
      <c r="AE287" s="45">
        <f t="shared" si="36"/>
        <v>389</v>
      </c>
      <c r="AF287" s="45">
        <f t="shared" si="36"/>
        <v>407</v>
      </c>
      <c r="AG287" s="45">
        <f t="shared" si="36"/>
        <v>426</v>
      </c>
      <c r="AH287" s="45">
        <f t="shared" si="36"/>
        <v>444</v>
      </c>
      <c r="AI287" s="45">
        <f t="shared" si="36"/>
        <v>463</v>
      </c>
      <c r="AJ287" s="45">
        <f t="shared" si="36"/>
        <v>481</v>
      </c>
      <c r="AK287" s="45">
        <f t="shared" si="36"/>
        <v>500</v>
      </c>
      <c r="AL287" s="45">
        <f t="shared" si="36"/>
        <v>519</v>
      </c>
      <c r="AM287" s="45">
        <f t="shared" si="36"/>
        <v>537</v>
      </c>
      <c r="AN287" s="45">
        <f t="shared" si="36"/>
        <v>556</v>
      </c>
    </row>
    <row r="288" spans="1:40" x14ac:dyDescent="0.25">
      <c r="A288" s="68" t="s">
        <v>97</v>
      </c>
      <c r="B288" s="180">
        <v>41421</v>
      </c>
      <c r="C288" s="68">
        <v>9</v>
      </c>
      <c r="D288" s="1">
        <v>312</v>
      </c>
      <c r="E288" s="1">
        <v>695</v>
      </c>
      <c r="F288" s="1">
        <v>9</v>
      </c>
      <c r="G288" s="1">
        <v>1016</v>
      </c>
      <c r="H288" s="177">
        <v>1007</v>
      </c>
      <c r="I288" s="176">
        <v>112.88890000000001</v>
      </c>
      <c r="J288" s="178">
        <v>111.9</v>
      </c>
      <c r="K288" s="45">
        <f t="shared" si="37"/>
        <v>7</v>
      </c>
      <c r="L288" s="45">
        <f t="shared" si="37"/>
        <v>14</v>
      </c>
      <c r="M288" s="45">
        <f t="shared" si="37"/>
        <v>21</v>
      </c>
      <c r="N288" s="45">
        <f t="shared" si="37"/>
        <v>28</v>
      </c>
      <c r="O288" s="45">
        <f t="shared" si="37"/>
        <v>35</v>
      </c>
      <c r="P288" s="45">
        <f t="shared" si="37"/>
        <v>42</v>
      </c>
      <c r="Q288" s="45">
        <f t="shared" si="37"/>
        <v>49</v>
      </c>
      <c r="R288" s="45">
        <f t="shared" si="37"/>
        <v>56</v>
      </c>
      <c r="S288" s="45">
        <f t="shared" si="37"/>
        <v>63</v>
      </c>
      <c r="T288" s="45">
        <f t="shared" si="37"/>
        <v>70</v>
      </c>
      <c r="U288" s="45">
        <f t="shared" si="37"/>
        <v>77</v>
      </c>
      <c r="V288" s="45">
        <f t="shared" si="37"/>
        <v>84</v>
      </c>
      <c r="W288" s="45">
        <f t="shared" si="37"/>
        <v>91</v>
      </c>
      <c r="X288" s="45">
        <f t="shared" si="37"/>
        <v>98</v>
      </c>
      <c r="Y288" s="45">
        <f t="shared" si="37"/>
        <v>105</v>
      </c>
      <c r="Z288" s="45">
        <f t="shared" si="37"/>
        <v>112</v>
      </c>
      <c r="AA288" s="45">
        <f t="shared" si="36"/>
        <v>119</v>
      </c>
      <c r="AB288" s="45">
        <f t="shared" si="36"/>
        <v>126</v>
      </c>
      <c r="AC288" s="45">
        <f t="shared" si="36"/>
        <v>133</v>
      </c>
      <c r="AD288" s="45">
        <f t="shared" si="36"/>
        <v>140</v>
      </c>
      <c r="AE288" s="45">
        <f t="shared" si="36"/>
        <v>147</v>
      </c>
      <c r="AF288" s="45">
        <f t="shared" si="36"/>
        <v>154</v>
      </c>
      <c r="AG288" s="45">
        <f t="shared" si="36"/>
        <v>161</v>
      </c>
      <c r="AH288" s="45">
        <f t="shared" si="36"/>
        <v>168</v>
      </c>
      <c r="AI288" s="45">
        <f t="shared" si="36"/>
        <v>175</v>
      </c>
      <c r="AJ288" s="45">
        <f t="shared" si="36"/>
        <v>182</v>
      </c>
      <c r="AK288" s="45">
        <f t="shared" si="36"/>
        <v>189</v>
      </c>
      <c r="AL288" s="45">
        <f t="shared" si="36"/>
        <v>196</v>
      </c>
      <c r="AM288" s="45">
        <f t="shared" si="36"/>
        <v>203</v>
      </c>
      <c r="AN288" s="45">
        <f t="shared" si="36"/>
        <v>210</v>
      </c>
    </row>
    <row r="289" spans="1:40" x14ac:dyDescent="0.25">
      <c r="A289" s="68" t="s">
        <v>97</v>
      </c>
      <c r="B289" s="180">
        <v>50736</v>
      </c>
      <c r="C289" s="68">
        <v>11</v>
      </c>
      <c r="D289" s="1">
        <v>2424</v>
      </c>
      <c r="E289" s="1">
        <v>368</v>
      </c>
      <c r="F289" s="1">
        <v>22</v>
      </c>
      <c r="G289" s="1">
        <v>2814</v>
      </c>
      <c r="H289" s="177">
        <v>2792</v>
      </c>
      <c r="I289" s="176">
        <v>255.81819999999999</v>
      </c>
      <c r="J289" s="178">
        <v>253.8</v>
      </c>
      <c r="K289" s="45">
        <f t="shared" si="37"/>
        <v>16</v>
      </c>
      <c r="L289" s="45">
        <f t="shared" si="37"/>
        <v>32</v>
      </c>
      <c r="M289" s="45">
        <f t="shared" si="37"/>
        <v>48</v>
      </c>
      <c r="N289" s="45">
        <f t="shared" si="37"/>
        <v>63</v>
      </c>
      <c r="O289" s="45">
        <f t="shared" si="37"/>
        <v>79</v>
      </c>
      <c r="P289" s="45">
        <f t="shared" si="37"/>
        <v>95</v>
      </c>
      <c r="Q289" s="45">
        <f t="shared" si="37"/>
        <v>111</v>
      </c>
      <c r="R289" s="45">
        <f t="shared" si="37"/>
        <v>127</v>
      </c>
      <c r="S289" s="45">
        <f t="shared" si="37"/>
        <v>143</v>
      </c>
      <c r="T289" s="45">
        <f t="shared" si="37"/>
        <v>159</v>
      </c>
      <c r="U289" s="45">
        <f t="shared" si="37"/>
        <v>174</v>
      </c>
      <c r="V289" s="45">
        <f t="shared" si="37"/>
        <v>190</v>
      </c>
      <c r="W289" s="45">
        <f t="shared" si="37"/>
        <v>206</v>
      </c>
      <c r="X289" s="45">
        <f t="shared" si="37"/>
        <v>222</v>
      </c>
      <c r="Y289" s="45">
        <f t="shared" si="37"/>
        <v>238</v>
      </c>
      <c r="Z289" s="45">
        <f t="shared" si="37"/>
        <v>254</v>
      </c>
      <c r="AA289" s="45">
        <f t="shared" si="36"/>
        <v>270</v>
      </c>
      <c r="AB289" s="45">
        <f t="shared" si="36"/>
        <v>286</v>
      </c>
      <c r="AC289" s="45">
        <f t="shared" si="36"/>
        <v>301</v>
      </c>
      <c r="AD289" s="45">
        <f t="shared" si="36"/>
        <v>317</v>
      </c>
      <c r="AE289" s="45">
        <f t="shared" si="36"/>
        <v>333</v>
      </c>
      <c r="AF289" s="45">
        <f t="shared" si="36"/>
        <v>349</v>
      </c>
      <c r="AG289" s="45">
        <f t="shared" si="36"/>
        <v>365</v>
      </c>
      <c r="AH289" s="45">
        <f t="shared" si="36"/>
        <v>381</v>
      </c>
      <c r="AI289" s="45">
        <f t="shared" si="36"/>
        <v>397</v>
      </c>
      <c r="AJ289" s="45">
        <f t="shared" si="36"/>
        <v>412</v>
      </c>
      <c r="AK289" s="45">
        <f t="shared" si="36"/>
        <v>428</v>
      </c>
      <c r="AL289" s="45">
        <f t="shared" si="36"/>
        <v>444</v>
      </c>
      <c r="AM289" s="45">
        <f t="shared" si="36"/>
        <v>460</v>
      </c>
      <c r="AN289" s="45">
        <f t="shared" si="36"/>
        <v>476</v>
      </c>
    </row>
    <row r="290" spans="1:40" x14ac:dyDescent="0.25">
      <c r="A290" s="68" t="s">
        <v>97</v>
      </c>
      <c r="B290" s="180">
        <v>50737</v>
      </c>
      <c r="C290" s="68">
        <v>8</v>
      </c>
      <c r="D290" s="1">
        <v>1296</v>
      </c>
      <c r="E290" s="1">
        <v>1322</v>
      </c>
      <c r="F290" s="1">
        <v>2</v>
      </c>
      <c r="G290" s="1">
        <v>2620</v>
      </c>
      <c r="H290" s="177">
        <v>2618</v>
      </c>
      <c r="I290" s="176">
        <v>327.5</v>
      </c>
      <c r="J290" s="178">
        <v>327.3</v>
      </c>
      <c r="K290" s="45">
        <f t="shared" si="37"/>
        <v>20</v>
      </c>
      <c r="L290" s="45">
        <f t="shared" si="37"/>
        <v>41</v>
      </c>
      <c r="M290" s="45">
        <f t="shared" si="37"/>
        <v>61</v>
      </c>
      <c r="N290" s="45">
        <f t="shared" si="37"/>
        <v>82</v>
      </c>
      <c r="O290" s="45">
        <f t="shared" si="37"/>
        <v>102</v>
      </c>
      <c r="P290" s="45">
        <f t="shared" si="37"/>
        <v>123</v>
      </c>
      <c r="Q290" s="45">
        <f t="shared" si="37"/>
        <v>143</v>
      </c>
      <c r="R290" s="45">
        <f t="shared" si="37"/>
        <v>164</v>
      </c>
      <c r="S290" s="45">
        <f t="shared" si="37"/>
        <v>184</v>
      </c>
      <c r="T290" s="45">
        <f t="shared" si="37"/>
        <v>205</v>
      </c>
      <c r="U290" s="45">
        <f t="shared" si="37"/>
        <v>225</v>
      </c>
      <c r="V290" s="45">
        <f t="shared" si="37"/>
        <v>245</v>
      </c>
      <c r="W290" s="45">
        <f t="shared" si="37"/>
        <v>266</v>
      </c>
      <c r="X290" s="45">
        <f t="shared" si="37"/>
        <v>286</v>
      </c>
      <c r="Y290" s="45">
        <f t="shared" si="37"/>
        <v>307</v>
      </c>
      <c r="Z290" s="45">
        <f t="shared" si="37"/>
        <v>327</v>
      </c>
      <c r="AA290" s="45">
        <f t="shared" si="36"/>
        <v>348</v>
      </c>
      <c r="AB290" s="45">
        <f t="shared" si="36"/>
        <v>368</v>
      </c>
      <c r="AC290" s="45">
        <f t="shared" si="36"/>
        <v>389</v>
      </c>
      <c r="AD290" s="45">
        <f t="shared" si="36"/>
        <v>409</v>
      </c>
      <c r="AE290" s="45">
        <f t="shared" si="36"/>
        <v>430</v>
      </c>
      <c r="AF290" s="45">
        <f t="shared" si="36"/>
        <v>450</v>
      </c>
      <c r="AG290" s="45">
        <f t="shared" si="36"/>
        <v>470</v>
      </c>
      <c r="AH290" s="45">
        <f t="shared" si="36"/>
        <v>491</v>
      </c>
      <c r="AI290" s="45">
        <f t="shared" si="36"/>
        <v>511</v>
      </c>
      <c r="AJ290" s="45">
        <f t="shared" si="36"/>
        <v>532</v>
      </c>
      <c r="AK290" s="45">
        <f t="shared" si="36"/>
        <v>552</v>
      </c>
      <c r="AL290" s="45">
        <f t="shared" si="36"/>
        <v>573</v>
      </c>
      <c r="AM290" s="45">
        <f t="shared" si="36"/>
        <v>593</v>
      </c>
      <c r="AN290" s="45">
        <f t="shared" si="36"/>
        <v>614</v>
      </c>
    </row>
    <row r="291" spans="1:40" x14ac:dyDescent="0.25">
      <c r="A291" s="68" t="s">
        <v>97</v>
      </c>
      <c r="B291" s="180">
        <v>90513</v>
      </c>
      <c r="C291" s="68">
        <v>3</v>
      </c>
      <c r="D291" s="1">
        <v>288</v>
      </c>
      <c r="E291" s="1">
        <v>608</v>
      </c>
      <c r="F291" s="1">
        <v>11</v>
      </c>
      <c r="G291" s="1">
        <v>907</v>
      </c>
      <c r="H291" s="177">
        <v>896</v>
      </c>
      <c r="I291" s="176">
        <v>302.33330000000001</v>
      </c>
      <c r="J291" s="178">
        <v>298.7</v>
      </c>
      <c r="K291" s="45">
        <f t="shared" si="37"/>
        <v>19</v>
      </c>
      <c r="L291" s="45">
        <f t="shared" si="37"/>
        <v>37</v>
      </c>
      <c r="M291" s="45">
        <f t="shared" si="37"/>
        <v>56</v>
      </c>
      <c r="N291" s="45">
        <f t="shared" si="37"/>
        <v>75</v>
      </c>
      <c r="O291" s="45">
        <f t="shared" si="37"/>
        <v>93</v>
      </c>
      <c r="P291" s="45">
        <f t="shared" si="37"/>
        <v>112</v>
      </c>
      <c r="Q291" s="45">
        <f t="shared" si="37"/>
        <v>131</v>
      </c>
      <c r="R291" s="45">
        <f t="shared" si="37"/>
        <v>149</v>
      </c>
      <c r="S291" s="45">
        <f t="shared" si="37"/>
        <v>168</v>
      </c>
      <c r="T291" s="45">
        <f t="shared" si="37"/>
        <v>187</v>
      </c>
      <c r="U291" s="45">
        <f t="shared" si="37"/>
        <v>205</v>
      </c>
      <c r="V291" s="45">
        <f t="shared" si="37"/>
        <v>224</v>
      </c>
      <c r="W291" s="45">
        <f t="shared" si="37"/>
        <v>243</v>
      </c>
      <c r="X291" s="45">
        <f t="shared" si="37"/>
        <v>261</v>
      </c>
      <c r="Y291" s="45">
        <f t="shared" si="37"/>
        <v>280</v>
      </c>
      <c r="Z291" s="45">
        <f t="shared" si="37"/>
        <v>299</v>
      </c>
      <c r="AA291" s="45">
        <f t="shared" si="36"/>
        <v>317</v>
      </c>
      <c r="AB291" s="45">
        <f t="shared" si="36"/>
        <v>336</v>
      </c>
      <c r="AC291" s="45">
        <f t="shared" si="36"/>
        <v>355</v>
      </c>
      <c r="AD291" s="45">
        <f t="shared" si="36"/>
        <v>373</v>
      </c>
      <c r="AE291" s="45">
        <f t="shared" si="36"/>
        <v>392</v>
      </c>
      <c r="AF291" s="45">
        <f t="shared" si="36"/>
        <v>411</v>
      </c>
      <c r="AG291" s="45">
        <f t="shared" si="36"/>
        <v>429</v>
      </c>
      <c r="AH291" s="45">
        <f t="shared" si="36"/>
        <v>448</v>
      </c>
      <c r="AI291" s="45">
        <f t="shared" si="36"/>
        <v>467</v>
      </c>
      <c r="AJ291" s="45">
        <f t="shared" si="36"/>
        <v>485</v>
      </c>
      <c r="AK291" s="45">
        <f t="shared" si="36"/>
        <v>504</v>
      </c>
      <c r="AL291" s="45">
        <f t="shared" si="36"/>
        <v>523</v>
      </c>
      <c r="AM291" s="45">
        <f t="shared" si="36"/>
        <v>541</v>
      </c>
      <c r="AN291" s="45">
        <f t="shared" si="36"/>
        <v>560</v>
      </c>
    </row>
    <row r="292" spans="1:40" x14ac:dyDescent="0.25">
      <c r="A292" s="68" t="s">
        <v>96</v>
      </c>
      <c r="B292" s="180">
        <v>30481</v>
      </c>
      <c r="C292" s="68">
        <v>8</v>
      </c>
      <c r="D292" s="1">
        <v>3324</v>
      </c>
      <c r="E292" s="1">
        <v>1651</v>
      </c>
      <c r="F292" s="1">
        <v>8</v>
      </c>
      <c r="G292" s="1">
        <v>4983</v>
      </c>
      <c r="H292" s="177">
        <v>4975</v>
      </c>
      <c r="I292" s="176">
        <v>622.875</v>
      </c>
      <c r="J292" s="178">
        <v>621.9</v>
      </c>
      <c r="K292" s="45">
        <f t="shared" si="37"/>
        <v>39</v>
      </c>
      <c r="L292" s="45">
        <f t="shared" si="37"/>
        <v>78</v>
      </c>
      <c r="M292" s="45">
        <f t="shared" si="37"/>
        <v>117</v>
      </c>
      <c r="N292" s="45">
        <f t="shared" si="37"/>
        <v>155</v>
      </c>
      <c r="O292" s="45">
        <f t="shared" si="37"/>
        <v>194</v>
      </c>
      <c r="P292" s="45">
        <f t="shared" si="37"/>
        <v>233</v>
      </c>
      <c r="Q292" s="45">
        <f t="shared" si="37"/>
        <v>272</v>
      </c>
      <c r="R292" s="45">
        <f t="shared" si="37"/>
        <v>311</v>
      </c>
      <c r="S292" s="45">
        <f t="shared" si="37"/>
        <v>350</v>
      </c>
      <c r="T292" s="45">
        <f t="shared" si="37"/>
        <v>389</v>
      </c>
      <c r="U292" s="45">
        <f t="shared" si="37"/>
        <v>428</v>
      </c>
      <c r="V292" s="45">
        <f t="shared" si="37"/>
        <v>466</v>
      </c>
      <c r="W292" s="45">
        <f t="shared" si="37"/>
        <v>505</v>
      </c>
      <c r="X292" s="45">
        <f t="shared" si="37"/>
        <v>544</v>
      </c>
      <c r="Y292" s="45">
        <f t="shared" si="37"/>
        <v>583</v>
      </c>
      <c r="Z292" s="45">
        <f t="shared" si="37"/>
        <v>622</v>
      </c>
      <c r="AA292" s="45">
        <f t="shared" si="36"/>
        <v>661</v>
      </c>
      <c r="AB292" s="45">
        <f t="shared" si="36"/>
        <v>700</v>
      </c>
      <c r="AC292" s="45">
        <f t="shared" si="36"/>
        <v>739</v>
      </c>
      <c r="AD292" s="45">
        <f t="shared" si="36"/>
        <v>777</v>
      </c>
      <c r="AE292" s="45">
        <f t="shared" si="36"/>
        <v>816</v>
      </c>
      <c r="AF292" s="45">
        <f t="shared" si="36"/>
        <v>855</v>
      </c>
      <c r="AG292" s="45">
        <f t="shared" si="36"/>
        <v>894</v>
      </c>
      <c r="AH292" s="45">
        <f t="shared" si="36"/>
        <v>933</v>
      </c>
      <c r="AI292" s="45">
        <f t="shared" si="36"/>
        <v>972</v>
      </c>
      <c r="AJ292" s="45">
        <f t="shared" si="36"/>
        <v>1011</v>
      </c>
      <c r="AK292" s="45">
        <f t="shared" si="36"/>
        <v>1049</v>
      </c>
      <c r="AL292" s="45">
        <f t="shared" si="36"/>
        <v>1088</v>
      </c>
      <c r="AM292" s="45">
        <f t="shared" si="36"/>
        <v>1127</v>
      </c>
      <c r="AN292" s="45">
        <f t="shared" si="36"/>
        <v>1166</v>
      </c>
    </row>
    <row r="293" spans="1:40" x14ac:dyDescent="0.25">
      <c r="A293" s="68" t="s">
        <v>96</v>
      </c>
      <c r="B293" s="180">
        <v>90283</v>
      </c>
      <c r="C293" s="68">
        <v>1</v>
      </c>
      <c r="D293" s="1">
        <v>0</v>
      </c>
      <c r="E293" s="1">
        <v>126</v>
      </c>
      <c r="F293" s="1">
        <v>0</v>
      </c>
      <c r="G293" s="1">
        <v>126</v>
      </c>
      <c r="H293" s="177">
        <v>126</v>
      </c>
      <c r="I293" s="176">
        <v>126</v>
      </c>
      <c r="J293" s="178">
        <v>126</v>
      </c>
      <c r="K293" s="45">
        <f t="shared" si="37"/>
        <v>8</v>
      </c>
      <c r="L293" s="45">
        <f t="shared" si="37"/>
        <v>16</v>
      </c>
      <c r="M293" s="45">
        <f t="shared" si="37"/>
        <v>24</v>
      </c>
      <c r="N293" s="45">
        <f t="shared" si="37"/>
        <v>32</v>
      </c>
      <c r="O293" s="45">
        <f t="shared" si="37"/>
        <v>39</v>
      </c>
      <c r="P293" s="45">
        <f t="shared" si="37"/>
        <v>47</v>
      </c>
      <c r="Q293" s="45">
        <f t="shared" si="37"/>
        <v>55</v>
      </c>
      <c r="R293" s="45">
        <f t="shared" si="37"/>
        <v>63</v>
      </c>
      <c r="S293" s="45">
        <f t="shared" si="37"/>
        <v>71</v>
      </c>
      <c r="T293" s="45">
        <f t="shared" si="37"/>
        <v>79</v>
      </c>
      <c r="U293" s="45">
        <f t="shared" si="37"/>
        <v>87</v>
      </c>
      <c r="V293" s="45">
        <f t="shared" si="37"/>
        <v>95</v>
      </c>
      <c r="W293" s="45">
        <f t="shared" si="37"/>
        <v>102</v>
      </c>
      <c r="X293" s="45">
        <f t="shared" si="37"/>
        <v>110</v>
      </c>
      <c r="Y293" s="45">
        <f t="shared" si="37"/>
        <v>118</v>
      </c>
      <c r="Z293" s="45">
        <f t="shared" si="37"/>
        <v>126</v>
      </c>
      <c r="AA293" s="45">
        <f t="shared" si="36"/>
        <v>134</v>
      </c>
      <c r="AB293" s="45">
        <f t="shared" si="36"/>
        <v>142</v>
      </c>
      <c r="AC293" s="45">
        <f t="shared" si="36"/>
        <v>150</v>
      </c>
      <c r="AD293" s="45">
        <f t="shared" si="36"/>
        <v>158</v>
      </c>
      <c r="AE293" s="45">
        <f t="shared" si="36"/>
        <v>165</v>
      </c>
      <c r="AF293" s="45">
        <f t="shared" si="36"/>
        <v>173</v>
      </c>
      <c r="AG293" s="45">
        <f t="shared" si="36"/>
        <v>181</v>
      </c>
      <c r="AH293" s="45">
        <f t="shared" si="36"/>
        <v>189</v>
      </c>
      <c r="AI293" s="45">
        <f t="shared" si="36"/>
        <v>197</v>
      </c>
      <c r="AJ293" s="45">
        <f t="shared" si="36"/>
        <v>205</v>
      </c>
      <c r="AK293" s="45">
        <f t="shared" si="36"/>
        <v>213</v>
      </c>
      <c r="AL293" s="45">
        <f t="shared" si="36"/>
        <v>221</v>
      </c>
      <c r="AM293" s="45">
        <f t="shared" si="36"/>
        <v>228</v>
      </c>
      <c r="AN293" s="45">
        <f t="shared" si="36"/>
        <v>236</v>
      </c>
    </row>
    <row r="294" spans="1:40" x14ac:dyDescent="0.25">
      <c r="A294" s="68" t="s">
        <v>95</v>
      </c>
      <c r="B294" s="180">
        <v>40078</v>
      </c>
      <c r="C294" s="68">
        <v>11</v>
      </c>
      <c r="D294" s="1">
        <v>1536</v>
      </c>
      <c r="E294" s="1">
        <v>441</v>
      </c>
      <c r="F294" s="1">
        <v>6</v>
      </c>
      <c r="G294" s="1">
        <v>1983</v>
      </c>
      <c r="H294" s="177">
        <v>1977</v>
      </c>
      <c r="I294" s="176">
        <v>180.27269999999999</v>
      </c>
      <c r="J294" s="178">
        <v>179.7</v>
      </c>
      <c r="K294" s="45">
        <f t="shared" si="37"/>
        <v>11</v>
      </c>
      <c r="L294" s="45">
        <f t="shared" si="37"/>
        <v>22</v>
      </c>
      <c r="M294" s="45">
        <f t="shared" si="37"/>
        <v>34</v>
      </c>
      <c r="N294" s="45">
        <f t="shared" si="37"/>
        <v>45</v>
      </c>
      <c r="O294" s="45">
        <f t="shared" si="37"/>
        <v>56</v>
      </c>
      <c r="P294" s="45">
        <f t="shared" si="37"/>
        <v>67</v>
      </c>
      <c r="Q294" s="45">
        <f t="shared" si="37"/>
        <v>79</v>
      </c>
      <c r="R294" s="45">
        <f t="shared" si="37"/>
        <v>90</v>
      </c>
      <c r="S294" s="45">
        <f t="shared" si="37"/>
        <v>101</v>
      </c>
      <c r="T294" s="45">
        <f t="shared" si="37"/>
        <v>112</v>
      </c>
      <c r="U294" s="45">
        <f t="shared" si="37"/>
        <v>124</v>
      </c>
      <c r="V294" s="45">
        <f t="shared" si="37"/>
        <v>135</v>
      </c>
      <c r="W294" s="45">
        <f t="shared" si="37"/>
        <v>146</v>
      </c>
      <c r="X294" s="45">
        <f t="shared" si="37"/>
        <v>157</v>
      </c>
      <c r="Y294" s="45">
        <f t="shared" si="37"/>
        <v>168</v>
      </c>
      <c r="Z294" s="45">
        <f t="shared" ref="Z294:AN309" si="38">IF($G294&gt;0,ROUND($J294*Z$3/12*0.75,0),0)</f>
        <v>180</v>
      </c>
      <c r="AA294" s="45">
        <f t="shared" si="38"/>
        <v>191</v>
      </c>
      <c r="AB294" s="45">
        <f t="shared" si="38"/>
        <v>202</v>
      </c>
      <c r="AC294" s="45">
        <f t="shared" si="38"/>
        <v>213</v>
      </c>
      <c r="AD294" s="45">
        <f t="shared" si="38"/>
        <v>225</v>
      </c>
      <c r="AE294" s="45">
        <f t="shared" si="38"/>
        <v>236</v>
      </c>
      <c r="AF294" s="45">
        <f t="shared" si="38"/>
        <v>247</v>
      </c>
      <c r="AG294" s="45">
        <f t="shared" si="38"/>
        <v>258</v>
      </c>
      <c r="AH294" s="45">
        <f t="shared" si="38"/>
        <v>270</v>
      </c>
      <c r="AI294" s="45">
        <f t="shared" si="38"/>
        <v>281</v>
      </c>
      <c r="AJ294" s="45">
        <f t="shared" si="38"/>
        <v>292</v>
      </c>
      <c r="AK294" s="45">
        <f t="shared" si="38"/>
        <v>303</v>
      </c>
      <c r="AL294" s="45">
        <f t="shared" si="38"/>
        <v>314</v>
      </c>
      <c r="AM294" s="45">
        <f t="shared" si="38"/>
        <v>326</v>
      </c>
      <c r="AN294" s="45">
        <f t="shared" si="38"/>
        <v>337</v>
      </c>
    </row>
    <row r="295" spans="1:40" x14ac:dyDescent="0.25">
      <c r="A295" s="68" t="s">
        <v>95</v>
      </c>
      <c r="B295" s="180">
        <v>40265</v>
      </c>
      <c r="C295" s="68">
        <v>3</v>
      </c>
      <c r="D295" s="1">
        <v>960</v>
      </c>
      <c r="E295" s="1">
        <v>695</v>
      </c>
      <c r="F295" s="1">
        <v>39</v>
      </c>
      <c r="G295" s="1">
        <v>1694</v>
      </c>
      <c r="H295" s="177">
        <v>1655</v>
      </c>
      <c r="I295" s="176">
        <v>564.66669999999999</v>
      </c>
      <c r="J295" s="178">
        <v>551.70000000000005</v>
      </c>
      <c r="K295" s="45">
        <f t="shared" ref="K295:Z310" si="39">IF($G295&gt;0,ROUND($J295*K$3/12*0.75,0),0)</f>
        <v>34</v>
      </c>
      <c r="L295" s="45">
        <f t="shared" si="39"/>
        <v>69</v>
      </c>
      <c r="M295" s="45">
        <f t="shared" si="39"/>
        <v>103</v>
      </c>
      <c r="N295" s="45">
        <f t="shared" si="39"/>
        <v>138</v>
      </c>
      <c r="O295" s="45">
        <f t="shared" si="39"/>
        <v>172</v>
      </c>
      <c r="P295" s="45">
        <f t="shared" si="39"/>
        <v>207</v>
      </c>
      <c r="Q295" s="45">
        <f t="shared" si="39"/>
        <v>241</v>
      </c>
      <c r="R295" s="45">
        <f t="shared" si="39"/>
        <v>276</v>
      </c>
      <c r="S295" s="45">
        <f t="shared" si="39"/>
        <v>310</v>
      </c>
      <c r="T295" s="45">
        <f t="shared" si="39"/>
        <v>345</v>
      </c>
      <c r="U295" s="45">
        <f t="shared" si="39"/>
        <v>379</v>
      </c>
      <c r="V295" s="45">
        <f t="shared" si="39"/>
        <v>414</v>
      </c>
      <c r="W295" s="45">
        <f t="shared" si="39"/>
        <v>448</v>
      </c>
      <c r="X295" s="45">
        <f t="shared" si="39"/>
        <v>483</v>
      </c>
      <c r="Y295" s="45">
        <f t="shared" si="39"/>
        <v>517</v>
      </c>
      <c r="Z295" s="45">
        <f t="shared" si="39"/>
        <v>552</v>
      </c>
      <c r="AA295" s="45">
        <f t="shared" si="38"/>
        <v>586</v>
      </c>
      <c r="AB295" s="45">
        <f t="shared" si="38"/>
        <v>621</v>
      </c>
      <c r="AC295" s="45">
        <f t="shared" si="38"/>
        <v>655</v>
      </c>
      <c r="AD295" s="45">
        <f t="shared" si="38"/>
        <v>690</v>
      </c>
      <c r="AE295" s="45">
        <f t="shared" si="38"/>
        <v>724</v>
      </c>
      <c r="AF295" s="45">
        <f t="shared" si="38"/>
        <v>759</v>
      </c>
      <c r="AG295" s="45">
        <f t="shared" si="38"/>
        <v>793</v>
      </c>
      <c r="AH295" s="45">
        <f t="shared" si="38"/>
        <v>828</v>
      </c>
      <c r="AI295" s="45">
        <f t="shared" si="38"/>
        <v>862</v>
      </c>
      <c r="AJ295" s="45">
        <f t="shared" si="38"/>
        <v>897</v>
      </c>
      <c r="AK295" s="45">
        <f t="shared" si="38"/>
        <v>931</v>
      </c>
      <c r="AL295" s="45">
        <f t="shared" si="38"/>
        <v>965</v>
      </c>
      <c r="AM295" s="45">
        <f t="shared" si="38"/>
        <v>1000</v>
      </c>
      <c r="AN295" s="45">
        <f t="shared" si="38"/>
        <v>1034</v>
      </c>
    </row>
    <row r="296" spans="1:40" x14ac:dyDescent="0.25">
      <c r="A296" s="68" t="s">
        <v>95</v>
      </c>
      <c r="B296" s="180">
        <v>53124</v>
      </c>
      <c r="C296" s="68">
        <v>7</v>
      </c>
      <c r="D296" s="1">
        <v>552</v>
      </c>
      <c r="E296" s="1">
        <v>1943</v>
      </c>
      <c r="F296" s="1">
        <v>12</v>
      </c>
      <c r="G296" s="1">
        <v>2507</v>
      </c>
      <c r="H296" s="177">
        <v>2495</v>
      </c>
      <c r="I296" s="176">
        <v>358.1429</v>
      </c>
      <c r="J296" s="178">
        <v>356.4</v>
      </c>
      <c r="K296" s="45">
        <f t="shared" si="39"/>
        <v>22</v>
      </c>
      <c r="L296" s="45">
        <f t="shared" si="39"/>
        <v>45</v>
      </c>
      <c r="M296" s="45">
        <f t="shared" si="39"/>
        <v>67</v>
      </c>
      <c r="N296" s="45">
        <f t="shared" si="39"/>
        <v>89</v>
      </c>
      <c r="O296" s="45">
        <f t="shared" si="39"/>
        <v>111</v>
      </c>
      <c r="P296" s="45">
        <f t="shared" si="39"/>
        <v>134</v>
      </c>
      <c r="Q296" s="45">
        <f t="shared" si="39"/>
        <v>156</v>
      </c>
      <c r="R296" s="45">
        <f t="shared" si="39"/>
        <v>178</v>
      </c>
      <c r="S296" s="45">
        <f t="shared" si="39"/>
        <v>200</v>
      </c>
      <c r="T296" s="45">
        <f t="shared" si="39"/>
        <v>223</v>
      </c>
      <c r="U296" s="45">
        <f t="shared" si="39"/>
        <v>245</v>
      </c>
      <c r="V296" s="45">
        <f t="shared" si="39"/>
        <v>267</v>
      </c>
      <c r="W296" s="45">
        <f t="shared" si="39"/>
        <v>290</v>
      </c>
      <c r="X296" s="45">
        <f t="shared" si="39"/>
        <v>312</v>
      </c>
      <c r="Y296" s="45">
        <f t="shared" si="39"/>
        <v>334</v>
      </c>
      <c r="Z296" s="45">
        <f t="shared" si="39"/>
        <v>356</v>
      </c>
      <c r="AA296" s="45">
        <f t="shared" si="38"/>
        <v>379</v>
      </c>
      <c r="AB296" s="45">
        <f t="shared" si="38"/>
        <v>401</v>
      </c>
      <c r="AC296" s="45">
        <f t="shared" si="38"/>
        <v>423</v>
      </c>
      <c r="AD296" s="45">
        <f t="shared" si="38"/>
        <v>446</v>
      </c>
      <c r="AE296" s="45">
        <f t="shared" si="38"/>
        <v>468</v>
      </c>
      <c r="AF296" s="45">
        <f t="shared" si="38"/>
        <v>490</v>
      </c>
      <c r="AG296" s="45">
        <f t="shared" si="38"/>
        <v>512</v>
      </c>
      <c r="AH296" s="45">
        <f t="shared" si="38"/>
        <v>535</v>
      </c>
      <c r="AI296" s="45">
        <f t="shared" si="38"/>
        <v>557</v>
      </c>
      <c r="AJ296" s="45">
        <f t="shared" si="38"/>
        <v>579</v>
      </c>
      <c r="AK296" s="45">
        <f t="shared" si="38"/>
        <v>601</v>
      </c>
      <c r="AL296" s="45">
        <f t="shared" si="38"/>
        <v>624</v>
      </c>
      <c r="AM296" s="45">
        <f t="shared" si="38"/>
        <v>646</v>
      </c>
      <c r="AN296" s="45">
        <f t="shared" si="38"/>
        <v>668</v>
      </c>
    </row>
    <row r="297" spans="1:40" x14ac:dyDescent="0.25">
      <c r="A297" s="68" t="s">
        <v>95</v>
      </c>
      <c r="B297" s="180">
        <v>90515</v>
      </c>
      <c r="C297" s="68">
        <v>0</v>
      </c>
      <c r="D297" s="1">
        <v>0</v>
      </c>
      <c r="E297" s="1">
        <v>0</v>
      </c>
      <c r="F297" s="1">
        <v>0</v>
      </c>
      <c r="G297" s="1">
        <v>0</v>
      </c>
      <c r="H297" s="177">
        <v>0</v>
      </c>
      <c r="I297" s="176">
        <v>0</v>
      </c>
      <c r="J297" s="178" t="e">
        <v>#DIV/0!</v>
      </c>
      <c r="K297" s="45">
        <f t="shared" si="39"/>
        <v>0</v>
      </c>
      <c r="L297" s="45">
        <f t="shared" si="39"/>
        <v>0</v>
      </c>
      <c r="M297" s="45">
        <f t="shared" si="39"/>
        <v>0</v>
      </c>
      <c r="N297" s="45">
        <f t="shared" si="39"/>
        <v>0</v>
      </c>
      <c r="O297" s="45">
        <f t="shared" si="39"/>
        <v>0</v>
      </c>
      <c r="P297" s="45">
        <f t="shared" si="39"/>
        <v>0</v>
      </c>
      <c r="Q297" s="45">
        <f t="shared" si="39"/>
        <v>0</v>
      </c>
      <c r="R297" s="45">
        <f t="shared" si="39"/>
        <v>0</v>
      </c>
      <c r="S297" s="45">
        <f t="shared" si="39"/>
        <v>0</v>
      </c>
      <c r="T297" s="45">
        <f t="shared" si="39"/>
        <v>0</v>
      </c>
      <c r="U297" s="45">
        <f t="shared" si="39"/>
        <v>0</v>
      </c>
      <c r="V297" s="45">
        <f t="shared" si="39"/>
        <v>0</v>
      </c>
      <c r="W297" s="45">
        <f t="shared" si="39"/>
        <v>0</v>
      </c>
      <c r="X297" s="45">
        <f t="shared" si="39"/>
        <v>0</v>
      </c>
      <c r="Y297" s="45">
        <f t="shared" si="39"/>
        <v>0</v>
      </c>
      <c r="Z297" s="45">
        <f t="shared" si="39"/>
        <v>0</v>
      </c>
      <c r="AA297" s="45">
        <f t="shared" si="38"/>
        <v>0</v>
      </c>
      <c r="AB297" s="45">
        <f t="shared" si="38"/>
        <v>0</v>
      </c>
      <c r="AC297" s="45">
        <f t="shared" si="38"/>
        <v>0</v>
      </c>
      <c r="AD297" s="45">
        <f t="shared" si="38"/>
        <v>0</v>
      </c>
      <c r="AE297" s="45">
        <f t="shared" si="38"/>
        <v>0</v>
      </c>
      <c r="AF297" s="45">
        <f t="shared" si="38"/>
        <v>0</v>
      </c>
      <c r="AG297" s="45">
        <f t="shared" si="38"/>
        <v>0</v>
      </c>
      <c r="AH297" s="45">
        <f t="shared" si="38"/>
        <v>0</v>
      </c>
      <c r="AI297" s="45">
        <f t="shared" si="38"/>
        <v>0</v>
      </c>
      <c r="AJ297" s="45">
        <f t="shared" si="38"/>
        <v>0</v>
      </c>
      <c r="AK297" s="45">
        <f t="shared" si="38"/>
        <v>0</v>
      </c>
      <c r="AL297" s="45">
        <f t="shared" si="38"/>
        <v>0</v>
      </c>
      <c r="AM297" s="45">
        <f t="shared" si="38"/>
        <v>0</v>
      </c>
      <c r="AN297" s="45">
        <f t="shared" si="38"/>
        <v>0</v>
      </c>
    </row>
    <row r="298" spans="1:40" x14ac:dyDescent="0.25">
      <c r="A298" s="68" t="s">
        <v>186</v>
      </c>
      <c r="B298" s="180">
        <v>10044</v>
      </c>
      <c r="C298" s="68">
        <v>2</v>
      </c>
      <c r="D298" s="1">
        <v>420</v>
      </c>
      <c r="E298" s="1">
        <v>-71</v>
      </c>
      <c r="F298" s="1">
        <v>0</v>
      </c>
      <c r="G298" s="1">
        <v>349</v>
      </c>
      <c r="H298" s="177">
        <v>349</v>
      </c>
      <c r="I298" s="176">
        <v>174.5</v>
      </c>
      <c r="J298" s="178">
        <v>174.5</v>
      </c>
      <c r="K298" s="45">
        <f t="shared" si="39"/>
        <v>11</v>
      </c>
      <c r="L298" s="45">
        <f t="shared" si="39"/>
        <v>22</v>
      </c>
      <c r="M298" s="45">
        <f t="shared" si="39"/>
        <v>33</v>
      </c>
      <c r="N298" s="45">
        <f t="shared" si="39"/>
        <v>44</v>
      </c>
      <c r="O298" s="45">
        <f t="shared" si="39"/>
        <v>55</v>
      </c>
      <c r="P298" s="45">
        <f t="shared" si="39"/>
        <v>65</v>
      </c>
      <c r="Q298" s="45">
        <f t="shared" si="39"/>
        <v>76</v>
      </c>
      <c r="R298" s="45">
        <f t="shared" si="39"/>
        <v>87</v>
      </c>
      <c r="S298" s="45">
        <f t="shared" si="39"/>
        <v>98</v>
      </c>
      <c r="T298" s="45">
        <f t="shared" si="39"/>
        <v>109</v>
      </c>
      <c r="U298" s="45">
        <f t="shared" si="39"/>
        <v>120</v>
      </c>
      <c r="V298" s="45">
        <f t="shared" si="39"/>
        <v>131</v>
      </c>
      <c r="W298" s="45">
        <f t="shared" si="39"/>
        <v>142</v>
      </c>
      <c r="X298" s="45">
        <f t="shared" si="39"/>
        <v>153</v>
      </c>
      <c r="Y298" s="45">
        <f t="shared" si="39"/>
        <v>164</v>
      </c>
      <c r="Z298" s="45">
        <f t="shared" si="39"/>
        <v>175</v>
      </c>
      <c r="AA298" s="45">
        <f t="shared" si="38"/>
        <v>185</v>
      </c>
      <c r="AB298" s="45">
        <f t="shared" si="38"/>
        <v>196</v>
      </c>
      <c r="AC298" s="45">
        <f t="shared" si="38"/>
        <v>207</v>
      </c>
      <c r="AD298" s="45">
        <f t="shared" si="38"/>
        <v>218</v>
      </c>
      <c r="AE298" s="45">
        <f t="shared" si="38"/>
        <v>229</v>
      </c>
      <c r="AF298" s="45">
        <f t="shared" si="38"/>
        <v>240</v>
      </c>
      <c r="AG298" s="45">
        <f t="shared" si="38"/>
        <v>251</v>
      </c>
      <c r="AH298" s="45">
        <f t="shared" si="38"/>
        <v>262</v>
      </c>
      <c r="AI298" s="45">
        <f t="shared" si="38"/>
        <v>273</v>
      </c>
      <c r="AJ298" s="45">
        <f t="shared" si="38"/>
        <v>284</v>
      </c>
      <c r="AK298" s="45">
        <f t="shared" si="38"/>
        <v>294</v>
      </c>
      <c r="AL298" s="45">
        <f t="shared" si="38"/>
        <v>305</v>
      </c>
      <c r="AM298" s="45">
        <f t="shared" si="38"/>
        <v>316</v>
      </c>
      <c r="AN298" s="45">
        <f t="shared" si="38"/>
        <v>327</v>
      </c>
    </row>
    <row r="299" spans="1:40" x14ac:dyDescent="0.25">
      <c r="A299" s="68" t="s">
        <v>186</v>
      </c>
      <c r="B299" s="180">
        <v>10065</v>
      </c>
      <c r="C299" s="68">
        <v>2</v>
      </c>
      <c r="D299" s="1">
        <v>876</v>
      </c>
      <c r="E299" s="1">
        <v>-115</v>
      </c>
      <c r="F299" s="1">
        <v>25</v>
      </c>
      <c r="G299" s="1">
        <v>786</v>
      </c>
      <c r="H299" s="177">
        <v>761</v>
      </c>
      <c r="I299" s="176">
        <v>393</v>
      </c>
      <c r="J299" s="178">
        <v>380.5</v>
      </c>
      <c r="K299" s="45">
        <f t="shared" si="39"/>
        <v>24</v>
      </c>
      <c r="L299" s="45">
        <f t="shared" si="39"/>
        <v>48</v>
      </c>
      <c r="M299" s="45">
        <f t="shared" si="39"/>
        <v>71</v>
      </c>
      <c r="N299" s="45">
        <f t="shared" si="39"/>
        <v>95</v>
      </c>
      <c r="O299" s="45">
        <f t="shared" si="39"/>
        <v>119</v>
      </c>
      <c r="P299" s="45">
        <f t="shared" si="39"/>
        <v>143</v>
      </c>
      <c r="Q299" s="45">
        <f t="shared" si="39"/>
        <v>166</v>
      </c>
      <c r="R299" s="45">
        <f t="shared" si="39"/>
        <v>190</v>
      </c>
      <c r="S299" s="45">
        <f t="shared" si="39"/>
        <v>214</v>
      </c>
      <c r="T299" s="45">
        <f t="shared" si="39"/>
        <v>238</v>
      </c>
      <c r="U299" s="45">
        <f t="shared" si="39"/>
        <v>262</v>
      </c>
      <c r="V299" s="45">
        <f t="shared" si="39"/>
        <v>285</v>
      </c>
      <c r="W299" s="45">
        <f t="shared" si="39"/>
        <v>309</v>
      </c>
      <c r="X299" s="45">
        <f t="shared" si="39"/>
        <v>333</v>
      </c>
      <c r="Y299" s="45">
        <f t="shared" si="39"/>
        <v>357</v>
      </c>
      <c r="Z299" s="45">
        <f t="shared" si="39"/>
        <v>381</v>
      </c>
      <c r="AA299" s="45">
        <f t="shared" si="38"/>
        <v>404</v>
      </c>
      <c r="AB299" s="45">
        <f t="shared" si="38"/>
        <v>428</v>
      </c>
      <c r="AC299" s="45">
        <f t="shared" si="38"/>
        <v>452</v>
      </c>
      <c r="AD299" s="45">
        <f t="shared" si="38"/>
        <v>476</v>
      </c>
      <c r="AE299" s="45">
        <f t="shared" si="38"/>
        <v>499</v>
      </c>
      <c r="AF299" s="45">
        <f t="shared" si="38"/>
        <v>523</v>
      </c>
      <c r="AG299" s="45">
        <f t="shared" si="38"/>
        <v>547</v>
      </c>
      <c r="AH299" s="45">
        <f t="shared" si="38"/>
        <v>571</v>
      </c>
      <c r="AI299" s="45">
        <f t="shared" si="38"/>
        <v>595</v>
      </c>
      <c r="AJ299" s="45">
        <f t="shared" si="38"/>
        <v>618</v>
      </c>
      <c r="AK299" s="45">
        <f t="shared" si="38"/>
        <v>642</v>
      </c>
      <c r="AL299" s="45">
        <f t="shared" si="38"/>
        <v>666</v>
      </c>
      <c r="AM299" s="45">
        <f t="shared" si="38"/>
        <v>690</v>
      </c>
      <c r="AN299" s="45">
        <f t="shared" si="38"/>
        <v>713</v>
      </c>
    </row>
    <row r="300" spans="1:40" x14ac:dyDescent="0.25">
      <c r="A300" s="68" t="s">
        <v>186</v>
      </c>
      <c r="B300" s="180">
        <v>10243</v>
      </c>
      <c r="C300" s="68">
        <v>4</v>
      </c>
      <c r="D300" s="1">
        <v>1920</v>
      </c>
      <c r="E300" s="1">
        <v>242</v>
      </c>
      <c r="F300" s="1">
        <v>62</v>
      </c>
      <c r="G300" s="1">
        <v>2224</v>
      </c>
      <c r="H300" s="177">
        <v>2162</v>
      </c>
      <c r="I300" s="176">
        <v>556</v>
      </c>
      <c r="J300" s="178">
        <v>540.5</v>
      </c>
      <c r="K300" s="45">
        <f t="shared" si="39"/>
        <v>34</v>
      </c>
      <c r="L300" s="45">
        <f t="shared" si="39"/>
        <v>68</v>
      </c>
      <c r="M300" s="45">
        <f t="shared" si="39"/>
        <v>101</v>
      </c>
      <c r="N300" s="45">
        <f t="shared" si="39"/>
        <v>135</v>
      </c>
      <c r="O300" s="45">
        <f t="shared" si="39"/>
        <v>169</v>
      </c>
      <c r="P300" s="45">
        <f t="shared" si="39"/>
        <v>203</v>
      </c>
      <c r="Q300" s="45">
        <f t="shared" si="39"/>
        <v>236</v>
      </c>
      <c r="R300" s="45">
        <f t="shared" si="39"/>
        <v>270</v>
      </c>
      <c r="S300" s="45">
        <f t="shared" si="39"/>
        <v>304</v>
      </c>
      <c r="T300" s="45">
        <f t="shared" si="39"/>
        <v>338</v>
      </c>
      <c r="U300" s="45">
        <f t="shared" si="39"/>
        <v>372</v>
      </c>
      <c r="V300" s="45">
        <f t="shared" si="39"/>
        <v>405</v>
      </c>
      <c r="W300" s="45">
        <f t="shared" si="39"/>
        <v>439</v>
      </c>
      <c r="X300" s="45">
        <f t="shared" si="39"/>
        <v>473</v>
      </c>
      <c r="Y300" s="45">
        <f t="shared" si="39"/>
        <v>507</v>
      </c>
      <c r="Z300" s="45">
        <f t="shared" si="39"/>
        <v>541</v>
      </c>
      <c r="AA300" s="45">
        <f t="shared" si="38"/>
        <v>574</v>
      </c>
      <c r="AB300" s="45">
        <f t="shared" si="38"/>
        <v>608</v>
      </c>
      <c r="AC300" s="45">
        <f t="shared" si="38"/>
        <v>642</v>
      </c>
      <c r="AD300" s="45">
        <f t="shared" si="38"/>
        <v>676</v>
      </c>
      <c r="AE300" s="45">
        <f t="shared" si="38"/>
        <v>709</v>
      </c>
      <c r="AF300" s="45">
        <f t="shared" si="38"/>
        <v>743</v>
      </c>
      <c r="AG300" s="45">
        <f t="shared" si="38"/>
        <v>777</v>
      </c>
      <c r="AH300" s="45">
        <f t="shared" si="38"/>
        <v>811</v>
      </c>
      <c r="AI300" s="45">
        <f t="shared" si="38"/>
        <v>845</v>
      </c>
      <c r="AJ300" s="45">
        <f t="shared" si="38"/>
        <v>878</v>
      </c>
      <c r="AK300" s="45">
        <f t="shared" si="38"/>
        <v>912</v>
      </c>
      <c r="AL300" s="45">
        <f t="shared" si="38"/>
        <v>946</v>
      </c>
      <c r="AM300" s="45">
        <f t="shared" si="38"/>
        <v>980</v>
      </c>
      <c r="AN300" s="45">
        <f t="shared" si="38"/>
        <v>1013</v>
      </c>
    </row>
    <row r="301" spans="1:40" x14ac:dyDescent="0.25">
      <c r="A301" s="68" t="s">
        <v>186</v>
      </c>
      <c r="B301" s="180">
        <v>10254</v>
      </c>
      <c r="C301" s="68">
        <v>6</v>
      </c>
      <c r="D301" s="1">
        <v>5760</v>
      </c>
      <c r="E301" s="1">
        <v>1409</v>
      </c>
      <c r="F301" s="1">
        <v>128</v>
      </c>
      <c r="G301" s="1">
        <v>7297</v>
      </c>
      <c r="H301" s="177">
        <v>7169</v>
      </c>
      <c r="I301" s="176">
        <v>1216.1667</v>
      </c>
      <c r="J301" s="178">
        <v>1194.8</v>
      </c>
      <c r="K301" s="45">
        <f t="shared" si="39"/>
        <v>75</v>
      </c>
      <c r="L301" s="45">
        <f t="shared" si="39"/>
        <v>149</v>
      </c>
      <c r="M301" s="45">
        <f t="shared" si="39"/>
        <v>224</v>
      </c>
      <c r="N301" s="45">
        <f t="shared" si="39"/>
        <v>299</v>
      </c>
      <c r="O301" s="45">
        <f t="shared" si="39"/>
        <v>373</v>
      </c>
      <c r="P301" s="45">
        <f t="shared" si="39"/>
        <v>448</v>
      </c>
      <c r="Q301" s="45">
        <f t="shared" si="39"/>
        <v>523</v>
      </c>
      <c r="R301" s="45">
        <f t="shared" si="39"/>
        <v>597</v>
      </c>
      <c r="S301" s="45">
        <f t="shared" si="39"/>
        <v>672</v>
      </c>
      <c r="T301" s="45">
        <f t="shared" si="39"/>
        <v>747</v>
      </c>
      <c r="U301" s="45">
        <f t="shared" si="39"/>
        <v>821</v>
      </c>
      <c r="V301" s="45">
        <f t="shared" si="39"/>
        <v>896</v>
      </c>
      <c r="W301" s="45">
        <f t="shared" si="39"/>
        <v>971</v>
      </c>
      <c r="X301" s="45">
        <f t="shared" si="39"/>
        <v>1045</v>
      </c>
      <c r="Y301" s="45">
        <f t="shared" si="39"/>
        <v>1120</v>
      </c>
      <c r="Z301" s="45">
        <f t="shared" si="39"/>
        <v>1195</v>
      </c>
      <c r="AA301" s="45">
        <f t="shared" si="38"/>
        <v>1269</v>
      </c>
      <c r="AB301" s="45">
        <f t="shared" si="38"/>
        <v>1344</v>
      </c>
      <c r="AC301" s="45">
        <f t="shared" si="38"/>
        <v>1419</v>
      </c>
      <c r="AD301" s="45">
        <f t="shared" si="38"/>
        <v>1494</v>
      </c>
      <c r="AE301" s="45">
        <f t="shared" si="38"/>
        <v>1568</v>
      </c>
      <c r="AF301" s="45">
        <f t="shared" si="38"/>
        <v>1643</v>
      </c>
      <c r="AG301" s="45">
        <f t="shared" si="38"/>
        <v>1718</v>
      </c>
      <c r="AH301" s="45">
        <f t="shared" si="38"/>
        <v>1792</v>
      </c>
      <c r="AI301" s="45">
        <f t="shared" si="38"/>
        <v>1867</v>
      </c>
      <c r="AJ301" s="45">
        <f t="shared" si="38"/>
        <v>1942</v>
      </c>
      <c r="AK301" s="45">
        <f t="shared" si="38"/>
        <v>2016</v>
      </c>
      <c r="AL301" s="45">
        <f t="shared" si="38"/>
        <v>2091</v>
      </c>
      <c r="AM301" s="45">
        <f t="shared" si="38"/>
        <v>2166</v>
      </c>
      <c r="AN301" s="45">
        <f t="shared" si="38"/>
        <v>2240</v>
      </c>
    </row>
    <row r="302" spans="1:40" x14ac:dyDescent="0.25">
      <c r="A302" s="68" t="s">
        <v>186</v>
      </c>
      <c r="B302" s="180">
        <v>10300</v>
      </c>
      <c r="C302" s="68">
        <v>5</v>
      </c>
      <c r="D302" s="1">
        <v>0</v>
      </c>
      <c r="E302" s="1">
        <v>2459</v>
      </c>
      <c r="F302" s="1">
        <v>41</v>
      </c>
      <c r="G302" s="1">
        <v>2500</v>
      </c>
      <c r="H302" s="177">
        <v>2459</v>
      </c>
      <c r="I302" s="176">
        <v>500</v>
      </c>
      <c r="J302" s="178">
        <v>491.8</v>
      </c>
      <c r="K302" s="45">
        <f t="shared" si="39"/>
        <v>31</v>
      </c>
      <c r="L302" s="45">
        <f t="shared" si="39"/>
        <v>61</v>
      </c>
      <c r="M302" s="45">
        <f t="shared" si="39"/>
        <v>92</v>
      </c>
      <c r="N302" s="45">
        <f t="shared" si="39"/>
        <v>123</v>
      </c>
      <c r="O302" s="45">
        <f t="shared" si="39"/>
        <v>154</v>
      </c>
      <c r="P302" s="45">
        <f t="shared" si="39"/>
        <v>184</v>
      </c>
      <c r="Q302" s="45">
        <f t="shared" si="39"/>
        <v>215</v>
      </c>
      <c r="R302" s="45">
        <f t="shared" si="39"/>
        <v>246</v>
      </c>
      <c r="S302" s="45">
        <f t="shared" si="39"/>
        <v>277</v>
      </c>
      <c r="T302" s="45">
        <f t="shared" si="39"/>
        <v>307</v>
      </c>
      <c r="U302" s="45">
        <f t="shared" si="39"/>
        <v>338</v>
      </c>
      <c r="V302" s="45">
        <f t="shared" si="39"/>
        <v>369</v>
      </c>
      <c r="W302" s="45">
        <f t="shared" si="39"/>
        <v>400</v>
      </c>
      <c r="X302" s="45">
        <f t="shared" si="39"/>
        <v>430</v>
      </c>
      <c r="Y302" s="45">
        <f t="shared" si="39"/>
        <v>461</v>
      </c>
      <c r="Z302" s="45">
        <f t="shared" si="39"/>
        <v>492</v>
      </c>
      <c r="AA302" s="45">
        <f t="shared" si="38"/>
        <v>523</v>
      </c>
      <c r="AB302" s="45">
        <f t="shared" si="38"/>
        <v>553</v>
      </c>
      <c r="AC302" s="45">
        <f t="shared" si="38"/>
        <v>584</v>
      </c>
      <c r="AD302" s="45">
        <f t="shared" si="38"/>
        <v>615</v>
      </c>
      <c r="AE302" s="45">
        <f t="shared" si="38"/>
        <v>645</v>
      </c>
      <c r="AF302" s="45">
        <f t="shared" si="38"/>
        <v>676</v>
      </c>
      <c r="AG302" s="45">
        <f t="shared" si="38"/>
        <v>707</v>
      </c>
      <c r="AH302" s="45">
        <f t="shared" si="38"/>
        <v>738</v>
      </c>
      <c r="AI302" s="45">
        <f t="shared" si="38"/>
        <v>768</v>
      </c>
      <c r="AJ302" s="45">
        <f t="shared" si="38"/>
        <v>799</v>
      </c>
      <c r="AK302" s="45">
        <f t="shared" si="38"/>
        <v>830</v>
      </c>
      <c r="AL302" s="45">
        <f t="shared" si="38"/>
        <v>861</v>
      </c>
      <c r="AM302" s="45">
        <f t="shared" si="38"/>
        <v>891</v>
      </c>
      <c r="AN302" s="45">
        <f t="shared" si="38"/>
        <v>922</v>
      </c>
    </row>
    <row r="303" spans="1:40" x14ac:dyDescent="0.25">
      <c r="A303" s="68" t="s">
        <v>186</v>
      </c>
      <c r="B303" s="180">
        <v>10330</v>
      </c>
      <c r="C303" s="68">
        <v>5</v>
      </c>
      <c r="D303" s="1">
        <v>7032</v>
      </c>
      <c r="E303" s="1">
        <v>1814</v>
      </c>
      <c r="F303" s="1">
        <v>46</v>
      </c>
      <c r="G303" s="1">
        <v>8892</v>
      </c>
      <c r="H303" s="177">
        <v>8846</v>
      </c>
      <c r="I303" s="176">
        <v>1778.4</v>
      </c>
      <c r="J303" s="178">
        <v>1769.2</v>
      </c>
      <c r="K303" s="45">
        <f t="shared" si="39"/>
        <v>111</v>
      </c>
      <c r="L303" s="45">
        <f t="shared" si="39"/>
        <v>221</v>
      </c>
      <c r="M303" s="45">
        <f t="shared" si="39"/>
        <v>332</v>
      </c>
      <c r="N303" s="45">
        <f t="shared" si="39"/>
        <v>442</v>
      </c>
      <c r="O303" s="45">
        <f t="shared" si="39"/>
        <v>553</v>
      </c>
      <c r="P303" s="45">
        <f t="shared" si="39"/>
        <v>663</v>
      </c>
      <c r="Q303" s="45">
        <f t="shared" si="39"/>
        <v>774</v>
      </c>
      <c r="R303" s="45">
        <f t="shared" si="39"/>
        <v>885</v>
      </c>
      <c r="S303" s="45">
        <f t="shared" si="39"/>
        <v>995</v>
      </c>
      <c r="T303" s="45">
        <f t="shared" si="39"/>
        <v>1106</v>
      </c>
      <c r="U303" s="45">
        <f t="shared" si="39"/>
        <v>1216</v>
      </c>
      <c r="V303" s="45">
        <f t="shared" si="39"/>
        <v>1327</v>
      </c>
      <c r="W303" s="45">
        <f t="shared" si="39"/>
        <v>1437</v>
      </c>
      <c r="X303" s="45">
        <f t="shared" si="39"/>
        <v>1548</v>
      </c>
      <c r="Y303" s="45">
        <f t="shared" si="39"/>
        <v>1659</v>
      </c>
      <c r="Z303" s="45">
        <f t="shared" si="39"/>
        <v>1769</v>
      </c>
      <c r="AA303" s="45">
        <f t="shared" si="38"/>
        <v>1880</v>
      </c>
      <c r="AB303" s="45">
        <f t="shared" si="38"/>
        <v>1990</v>
      </c>
      <c r="AC303" s="45">
        <f t="shared" si="38"/>
        <v>2101</v>
      </c>
      <c r="AD303" s="45">
        <f t="shared" si="38"/>
        <v>2212</v>
      </c>
      <c r="AE303" s="45">
        <f t="shared" si="38"/>
        <v>2322</v>
      </c>
      <c r="AF303" s="45">
        <f t="shared" si="38"/>
        <v>2433</v>
      </c>
      <c r="AG303" s="45">
        <f t="shared" si="38"/>
        <v>2543</v>
      </c>
      <c r="AH303" s="45">
        <f t="shared" si="38"/>
        <v>2654</v>
      </c>
      <c r="AI303" s="45">
        <f t="shared" si="38"/>
        <v>2764</v>
      </c>
      <c r="AJ303" s="45">
        <f t="shared" si="38"/>
        <v>2875</v>
      </c>
      <c r="AK303" s="45">
        <f t="shared" si="38"/>
        <v>2986</v>
      </c>
      <c r="AL303" s="45">
        <f t="shared" si="38"/>
        <v>3096</v>
      </c>
      <c r="AM303" s="45">
        <f t="shared" si="38"/>
        <v>3207</v>
      </c>
      <c r="AN303" s="45">
        <f t="shared" si="38"/>
        <v>3317</v>
      </c>
    </row>
    <row r="304" spans="1:40" x14ac:dyDescent="0.25">
      <c r="A304" s="68" t="s">
        <v>186</v>
      </c>
      <c r="B304" s="180">
        <v>10338</v>
      </c>
      <c r="C304" s="68">
        <v>7</v>
      </c>
      <c r="D304" s="1">
        <v>2592</v>
      </c>
      <c r="E304" s="1">
        <v>773</v>
      </c>
      <c r="F304" s="1">
        <v>85</v>
      </c>
      <c r="G304" s="1">
        <v>3450</v>
      </c>
      <c r="H304" s="177">
        <v>3365</v>
      </c>
      <c r="I304" s="176">
        <v>492.8571</v>
      </c>
      <c r="J304" s="178">
        <v>480.7</v>
      </c>
      <c r="K304" s="45">
        <f t="shared" si="39"/>
        <v>30</v>
      </c>
      <c r="L304" s="45">
        <f t="shared" si="39"/>
        <v>60</v>
      </c>
      <c r="M304" s="45">
        <f t="shared" si="39"/>
        <v>90</v>
      </c>
      <c r="N304" s="45">
        <f t="shared" si="39"/>
        <v>120</v>
      </c>
      <c r="O304" s="45">
        <f t="shared" si="39"/>
        <v>150</v>
      </c>
      <c r="P304" s="45">
        <f t="shared" si="39"/>
        <v>180</v>
      </c>
      <c r="Q304" s="45">
        <f t="shared" si="39"/>
        <v>210</v>
      </c>
      <c r="R304" s="45">
        <f t="shared" si="39"/>
        <v>240</v>
      </c>
      <c r="S304" s="45">
        <f t="shared" si="39"/>
        <v>270</v>
      </c>
      <c r="T304" s="45">
        <f t="shared" si="39"/>
        <v>300</v>
      </c>
      <c r="U304" s="45">
        <f t="shared" si="39"/>
        <v>330</v>
      </c>
      <c r="V304" s="45">
        <f t="shared" si="39"/>
        <v>361</v>
      </c>
      <c r="W304" s="45">
        <f t="shared" si="39"/>
        <v>391</v>
      </c>
      <c r="X304" s="45">
        <f t="shared" si="39"/>
        <v>421</v>
      </c>
      <c r="Y304" s="45">
        <f t="shared" si="39"/>
        <v>451</v>
      </c>
      <c r="Z304" s="45">
        <f t="shared" si="39"/>
        <v>481</v>
      </c>
      <c r="AA304" s="45">
        <f t="shared" si="38"/>
        <v>511</v>
      </c>
      <c r="AB304" s="45">
        <f t="shared" si="38"/>
        <v>541</v>
      </c>
      <c r="AC304" s="45">
        <f t="shared" si="38"/>
        <v>571</v>
      </c>
      <c r="AD304" s="45">
        <f t="shared" si="38"/>
        <v>601</v>
      </c>
      <c r="AE304" s="45">
        <f t="shared" si="38"/>
        <v>631</v>
      </c>
      <c r="AF304" s="45">
        <f t="shared" si="38"/>
        <v>661</v>
      </c>
      <c r="AG304" s="45">
        <f t="shared" si="38"/>
        <v>691</v>
      </c>
      <c r="AH304" s="45">
        <f t="shared" si="38"/>
        <v>721</v>
      </c>
      <c r="AI304" s="45">
        <f t="shared" si="38"/>
        <v>751</v>
      </c>
      <c r="AJ304" s="45">
        <f t="shared" si="38"/>
        <v>781</v>
      </c>
      <c r="AK304" s="45">
        <f t="shared" si="38"/>
        <v>811</v>
      </c>
      <c r="AL304" s="45">
        <f t="shared" si="38"/>
        <v>841</v>
      </c>
      <c r="AM304" s="45">
        <f t="shared" si="38"/>
        <v>871</v>
      </c>
      <c r="AN304" s="45">
        <f t="shared" si="38"/>
        <v>901</v>
      </c>
    </row>
    <row r="305" spans="1:40" x14ac:dyDescent="0.25">
      <c r="A305" s="68" t="s">
        <v>186</v>
      </c>
      <c r="B305" s="180">
        <v>10341</v>
      </c>
      <c r="C305" s="68">
        <v>4</v>
      </c>
      <c r="D305" s="1">
        <v>1380</v>
      </c>
      <c r="E305" s="1">
        <v>911</v>
      </c>
      <c r="F305" s="1">
        <v>25</v>
      </c>
      <c r="G305" s="1">
        <v>2316</v>
      </c>
      <c r="H305" s="177">
        <v>2291</v>
      </c>
      <c r="I305" s="176">
        <v>579</v>
      </c>
      <c r="J305" s="178">
        <v>572.79999999999995</v>
      </c>
      <c r="K305" s="45">
        <f t="shared" si="39"/>
        <v>36</v>
      </c>
      <c r="L305" s="45">
        <f t="shared" si="39"/>
        <v>72</v>
      </c>
      <c r="M305" s="45">
        <f t="shared" si="39"/>
        <v>107</v>
      </c>
      <c r="N305" s="45">
        <f t="shared" si="39"/>
        <v>143</v>
      </c>
      <c r="O305" s="45">
        <f t="shared" si="39"/>
        <v>179</v>
      </c>
      <c r="P305" s="45">
        <f t="shared" si="39"/>
        <v>215</v>
      </c>
      <c r="Q305" s="45">
        <f t="shared" si="39"/>
        <v>251</v>
      </c>
      <c r="R305" s="45">
        <f t="shared" si="39"/>
        <v>286</v>
      </c>
      <c r="S305" s="45">
        <f t="shared" si="39"/>
        <v>322</v>
      </c>
      <c r="T305" s="45">
        <f t="shared" si="39"/>
        <v>358</v>
      </c>
      <c r="U305" s="45">
        <f t="shared" si="39"/>
        <v>394</v>
      </c>
      <c r="V305" s="45">
        <f t="shared" si="39"/>
        <v>430</v>
      </c>
      <c r="W305" s="45">
        <f t="shared" si="39"/>
        <v>465</v>
      </c>
      <c r="X305" s="45">
        <f t="shared" si="39"/>
        <v>501</v>
      </c>
      <c r="Y305" s="45">
        <f t="shared" si="39"/>
        <v>537</v>
      </c>
      <c r="Z305" s="45">
        <f t="shared" si="39"/>
        <v>573</v>
      </c>
      <c r="AA305" s="45">
        <f t="shared" si="38"/>
        <v>609</v>
      </c>
      <c r="AB305" s="45">
        <f t="shared" si="38"/>
        <v>644</v>
      </c>
      <c r="AC305" s="45">
        <f t="shared" si="38"/>
        <v>680</v>
      </c>
      <c r="AD305" s="45">
        <f t="shared" si="38"/>
        <v>716</v>
      </c>
      <c r="AE305" s="45">
        <f t="shared" si="38"/>
        <v>752</v>
      </c>
      <c r="AF305" s="45">
        <f t="shared" si="38"/>
        <v>788</v>
      </c>
      <c r="AG305" s="45">
        <f t="shared" si="38"/>
        <v>823</v>
      </c>
      <c r="AH305" s="45">
        <f t="shared" si="38"/>
        <v>859</v>
      </c>
      <c r="AI305" s="45">
        <f t="shared" si="38"/>
        <v>895</v>
      </c>
      <c r="AJ305" s="45">
        <f t="shared" si="38"/>
        <v>931</v>
      </c>
      <c r="AK305" s="45">
        <f t="shared" si="38"/>
        <v>967</v>
      </c>
      <c r="AL305" s="45">
        <f t="shared" si="38"/>
        <v>1002</v>
      </c>
      <c r="AM305" s="45">
        <f t="shared" si="38"/>
        <v>1038</v>
      </c>
      <c r="AN305" s="45">
        <f t="shared" si="38"/>
        <v>1074</v>
      </c>
    </row>
    <row r="306" spans="1:40" x14ac:dyDescent="0.25">
      <c r="A306" s="68" t="s">
        <v>186</v>
      </c>
      <c r="B306" s="180">
        <v>10348</v>
      </c>
      <c r="C306" s="68">
        <v>8</v>
      </c>
      <c r="D306" s="1">
        <v>8628</v>
      </c>
      <c r="E306" s="1">
        <v>1571</v>
      </c>
      <c r="F306" s="1">
        <v>107</v>
      </c>
      <c r="G306" s="1">
        <v>10306</v>
      </c>
      <c r="H306" s="177">
        <v>10199</v>
      </c>
      <c r="I306" s="176">
        <v>1288.25</v>
      </c>
      <c r="J306" s="178">
        <v>1274.9000000000001</v>
      </c>
      <c r="K306" s="45">
        <f t="shared" si="39"/>
        <v>80</v>
      </c>
      <c r="L306" s="45">
        <f t="shared" si="39"/>
        <v>159</v>
      </c>
      <c r="M306" s="45">
        <f t="shared" si="39"/>
        <v>239</v>
      </c>
      <c r="N306" s="45">
        <f t="shared" si="39"/>
        <v>319</v>
      </c>
      <c r="O306" s="45">
        <f t="shared" si="39"/>
        <v>398</v>
      </c>
      <c r="P306" s="45">
        <f t="shared" si="39"/>
        <v>478</v>
      </c>
      <c r="Q306" s="45">
        <f t="shared" si="39"/>
        <v>558</v>
      </c>
      <c r="R306" s="45">
        <f t="shared" si="39"/>
        <v>637</v>
      </c>
      <c r="S306" s="45">
        <f t="shared" si="39"/>
        <v>717</v>
      </c>
      <c r="T306" s="45">
        <f t="shared" si="39"/>
        <v>797</v>
      </c>
      <c r="U306" s="45">
        <f t="shared" si="39"/>
        <v>876</v>
      </c>
      <c r="V306" s="45">
        <f t="shared" si="39"/>
        <v>956</v>
      </c>
      <c r="W306" s="45">
        <f t="shared" si="39"/>
        <v>1036</v>
      </c>
      <c r="X306" s="45">
        <f t="shared" si="39"/>
        <v>1116</v>
      </c>
      <c r="Y306" s="45">
        <f t="shared" si="39"/>
        <v>1195</v>
      </c>
      <c r="Z306" s="45">
        <f t="shared" si="39"/>
        <v>1275</v>
      </c>
      <c r="AA306" s="45">
        <f t="shared" si="38"/>
        <v>1355</v>
      </c>
      <c r="AB306" s="45">
        <f t="shared" si="38"/>
        <v>1434</v>
      </c>
      <c r="AC306" s="45">
        <f t="shared" si="38"/>
        <v>1514</v>
      </c>
      <c r="AD306" s="45">
        <f t="shared" si="38"/>
        <v>1594</v>
      </c>
      <c r="AE306" s="45">
        <f t="shared" si="38"/>
        <v>1673</v>
      </c>
      <c r="AF306" s="45">
        <f t="shared" si="38"/>
        <v>1753</v>
      </c>
      <c r="AG306" s="45">
        <f t="shared" si="38"/>
        <v>1833</v>
      </c>
      <c r="AH306" s="45">
        <f t="shared" si="38"/>
        <v>1912</v>
      </c>
      <c r="AI306" s="45">
        <f t="shared" si="38"/>
        <v>1992</v>
      </c>
      <c r="AJ306" s="45">
        <f t="shared" si="38"/>
        <v>2072</v>
      </c>
      <c r="AK306" s="45">
        <f t="shared" si="38"/>
        <v>2151</v>
      </c>
      <c r="AL306" s="45">
        <f t="shared" si="38"/>
        <v>2231</v>
      </c>
      <c r="AM306" s="45">
        <f t="shared" si="38"/>
        <v>2311</v>
      </c>
      <c r="AN306" s="45">
        <f t="shared" si="38"/>
        <v>2390</v>
      </c>
    </row>
    <row r="307" spans="1:40" x14ac:dyDescent="0.25">
      <c r="A307" s="68" t="s">
        <v>186</v>
      </c>
      <c r="B307" s="180">
        <v>10354</v>
      </c>
      <c r="C307" s="68">
        <v>9</v>
      </c>
      <c r="D307" s="1">
        <v>1440</v>
      </c>
      <c r="E307" s="1">
        <v>294</v>
      </c>
      <c r="F307" s="1">
        <v>0</v>
      </c>
      <c r="G307" s="1">
        <v>1734</v>
      </c>
      <c r="H307" s="177">
        <v>1734</v>
      </c>
      <c r="I307" s="176">
        <v>192.66669999999999</v>
      </c>
      <c r="J307" s="178">
        <v>192.7</v>
      </c>
      <c r="K307" s="45">
        <f t="shared" si="39"/>
        <v>12</v>
      </c>
      <c r="L307" s="45">
        <f t="shared" si="39"/>
        <v>24</v>
      </c>
      <c r="M307" s="45">
        <f t="shared" si="39"/>
        <v>36</v>
      </c>
      <c r="N307" s="45">
        <f t="shared" si="39"/>
        <v>48</v>
      </c>
      <c r="O307" s="45">
        <f t="shared" si="39"/>
        <v>60</v>
      </c>
      <c r="P307" s="45">
        <f t="shared" si="39"/>
        <v>72</v>
      </c>
      <c r="Q307" s="45">
        <f t="shared" si="39"/>
        <v>84</v>
      </c>
      <c r="R307" s="45">
        <f t="shared" si="39"/>
        <v>96</v>
      </c>
      <c r="S307" s="45">
        <f t="shared" si="39"/>
        <v>108</v>
      </c>
      <c r="T307" s="45">
        <f t="shared" si="39"/>
        <v>120</v>
      </c>
      <c r="U307" s="45">
        <f t="shared" si="39"/>
        <v>132</v>
      </c>
      <c r="V307" s="45">
        <f t="shared" si="39"/>
        <v>145</v>
      </c>
      <c r="W307" s="45">
        <f t="shared" si="39"/>
        <v>157</v>
      </c>
      <c r="X307" s="45">
        <f t="shared" si="39"/>
        <v>169</v>
      </c>
      <c r="Y307" s="45">
        <f t="shared" si="39"/>
        <v>181</v>
      </c>
      <c r="Z307" s="45">
        <f t="shared" si="39"/>
        <v>193</v>
      </c>
      <c r="AA307" s="45">
        <f t="shared" si="38"/>
        <v>205</v>
      </c>
      <c r="AB307" s="45">
        <f t="shared" si="38"/>
        <v>217</v>
      </c>
      <c r="AC307" s="45">
        <f t="shared" si="38"/>
        <v>229</v>
      </c>
      <c r="AD307" s="45">
        <f t="shared" si="38"/>
        <v>241</v>
      </c>
      <c r="AE307" s="45">
        <f t="shared" si="38"/>
        <v>253</v>
      </c>
      <c r="AF307" s="45">
        <f t="shared" si="38"/>
        <v>265</v>
      </c>
      <c r="AG307" s="45">
        <f t="shared" si="38"/>
        <v>277</v>
      </c>
      <c r="AH307" s="45">
        <f t="shared" si="38"/>
        <v>289</v>
      </c>
      <c r="AI307" s="45">
        <f t="shared" si="38"/>
        <v>301</v>
      </c>
      <c r="AJ307" s="45">
        <f t="shared" si="38"/>
        <v>313</v>
      </c>
      <c r="AK307" s="45">
        <f t="shared" si="38"/>
        <v>325</v>
      </c>
      <c r="AL307" s="45">
        <f t="shared" si="38"/>
        <v>337</v>
      </c>
      <c r="AM307" s="45">
        <f t="shared" si="38"/>
        <v>349</v>
      </c>
      <c r="AN307" s="45">
        <f t="shared" si="38"/>
        <v>361</v>
      </c>
    </row>
    <row r="308" spans="1:40" x14ac:dyDescent="0.25">
      <c r="A308" s="68" t="s">
        <v>186</v>
      </c>
      <c r="B308" s="180">
        <v>10355</v>
      </c>
      <c r="C308" s="68">
        <v>17</v>
      </c>
      <c r="D308" s="1">
        <v>6372</v>
      </c>
      <c r="E308" s="1">
        <v>558</v>
      </c>
      <c r="F308" s="1">
        <v>45</v>
      </c>
      <c r="G308" s="1">
        <v>6975</v>
      </c>
      <c r="H308" s="177">
        <v>6930</v>
      </c>
      <c r="I308" s="176">
        <v>410.29410000000001</v>
      </c>
      <c r="J308" s="178">
        <v>407.6</v>
      </c>
      <c r="K308" s="45">
        <f t="shared" si="39"/>
        <v>25</v>
      </c>
      <c r="L308" s="45">
        <f t="shared" si="39"/>
        <v>51</v>
      </c>
      <c r="M308" s="45">
        <f t="shared" si="39"/>
        <v>76</v>
      </c>
      <c r="N308" s="45">
        <f t="shared" si="39"/>
        <v>102</v>
      </c>
      <c r="O308" s="45">
        <f t="shared" si="39"/>
        <v>127</v>
      </c>
      <c r="P308" s="45">
        <f t="shared" si="39"/>
        <v>153</v>
      </c>
      <c r="Q308" s="45">
        <f t="shared" si="39"/>
        <v>178</v>
      </c>
      <c r="R308" s="45">
        <f t="shared" si="39"/>
        <v>204</v>
      </c>
      <c r="S308" s="45">
        <f t="shared" si="39"/>
        <v>229</v>
      </c>
      <c r="T308" s="45">
        <f t="shared" si="39"/>
        <v>255</v>
      </c>
      <c r="U308" s="45">
        <f t="shared" si="39"/>
        <v>280</v>
      </c>
      <c r="V308" s="45">
        <f t="shared" si="39"/>
        <v>306</v>
      </c>
      <c r="W308" s="45">
        <f t="shared" si="39"/>
        <v>331</v>
      </c>
      <c r="X308" s="45">
        <f t="shared" si="39"/>
        <v>357</v>
      </c>
      <c r="Y308" s="45">
        <f t="shared" si="39"/>
        <v>382</v>
      </c>
      <c r="Z308" s="45">
        <f t="shared" si="39"/>
        <v>408</v>
      </c>
      <c r="AA308" s="45">
        <f t="shared" si="38"/>
        <v>433</v>
      </c>
      <c r="AB308" s="45">
        <f t="shared" si="38"/>
        <v>459</v>
      </c>
      <c r="AC308" s="45">
        <f t="shared" si="38"/>
        <v>484</v>
      </c>
      <c r="AD308" s="45">
        <f t="shared" si="38"/>
        <v>510</v>
      </c>
      <c r="AE308" s="45">
        <f t="shared" si="38"/>
        <v>535</v>
      </c>
      <c r="AF308" s="45">
        <f t="shared" si="38"/>
        <v>560</v>
      </c>
      <c r="AG308" s="45">
        <f t="shared" si="38"/>
        <v>586</v>
      </c>
      <c r="AH308" s="45">
        <f t="shared" si="38"/>
        <v>611</v>
      </c>
      <c r="AI308" s="45">
        <f t="shared" si="38"/>
        <v>637</v>
      </c>
      <c r="AJ308" s="45">
        <f t="shared" si="38"/>
        <v>662</v>
      </c>
      <c r="AK308" s="45">
        <f t="shared" si="38"/>
        <v>688</v>
      </c>
      <c r="AL308" s="45">
        <f t="shared" si="38"/>
        <v>713</v>
      </c>
      <c r="AM308" s="45">
        <f t="shared" si="38"/>
        <v>739</v>
      </c>
      <c r="AN308" s="45">
        <f t="shared" si="38"/>
        <v>764</v>
      </c>
    </row>
    <row r="309" spans="1:40" x14ac:dyDescent="0.25">
      <c r="A309" s="68" t="s">
        <v>186</v>
      </c>
      <c r="B309" s="180">
        <v>10357</v>
      </c>
      <c r="C309" s="68">
        <v>0</v>
      </c>
      <c r="D309" s="1">
        <v>0</v>
      </c>
      <c r="E309" s="1">
        <v>0</v>
      </c>
      <c r="F309" s="1">
        <v>0</v>
      </c>
      <c r="G309" s="1">
        <v>0</v>
      </c>
      <c r="H309" s="177">
        <v>0</v>
      </c>
      <c r="I309" s="176">
        <v>0</v>
      </c>
      <c r="J309" s="178" t="e">
        <v>#DIV/0!</v>
      </c>
      <c r="K309" s="45">
        <f t="shared" si="39"/>
        <v>0</v>
      </c>
      <c r="L309" s="45">
        <f t="shared" si="39"/>
        <v>0</v>
      </c>
      <c r="M309" s="45">
        <f t="shared" si="39"/>
        <v>0</v>
      </c>
      <c r="N309" s="45">
        <f t="shared" si="39"/>
        <v>0</v>
      </c>
      <c r="O309" s="45">
        <f t="shared" si="39"/>
        <v>0</v>
      </c>
      <c r="P309" s="45">
        <f t="shared" si="39"/>
        <v>0</v>
      </c>
      <c r="Q309" s="45">
        <f t="shared" si="39"/>
        <v>0</v>
      </c>
      <c r="R309" s="45">
        <f t="shared" si="39"/>
        <v>0</v>
      </c>
      <c r="S309" s="45">
        <f t="shared" si="39"/>
        <v>0</v>
      </c>
      <c r="T309" s="45">
        <f t="shared" si="39"/>
        <v>0</v>
      </c>
      <c r="U309" s="45">
        <f t="shared" si="39"/>
        <v>0</v>
      </c>
      <c r="V309" s="45">
        <f t="shared" si="39"/>
        <v>0</v>
      </c>
      <c r="W309" s="45">
        <f t="shared" si="39"/>
        <v>0</v>
      </c>
      <c r="X309" s="45">
        <f t="shared" si="39"/>
        <v>0</v>
      </c>
      <c r="Y309" s="45">
        <f t="shared" si="39"/>
        <v>0</v>
      </c>
      <c r="Z309" s="45">
        <f t="shared" si="39"/>
        <v>0</v>
      </c>
      <c r="AA309" s="45">
        <f t="shared" si="38"/>
        <v>0</v>
      </c>
      <c r="AB309" s="45">
        <f t="shared" si="38"/>
        <v>0</v>
      </c>
      <c r="AC309" s="45">
        <f t="shared" si="38"/>
        <v>0</v>
      </c>
      <c r="AD309" s="45">
        <f t="shared" si="38"/>
        <v>0</v>
      </c>
      <c r="AE309" s="45">
        <f t="shared" si="38"/>
        <v>0</v>
      </c>
      <c r="AF309" s="45">
        <f t="shared" si="38"/>
        <v>0</v>
      </c>
      <c r="AG309" s="45">
        <f t="shared" si="38"/>
        <v>0</v>
      </c>
      <c r="AH309" s="45">
        <f t="shared" si="38"/>
        <v>0</v>
      </c>
      <c r="AI309" s="45">
        <f t="shared" si="38"/>
        <v>0</v>
      </c>
      <c r="AJ309" s="45">
        <f t="shared" si="38"/>
        <v>0</v>
      </c>
      <c r="AK309" s="45">
        <f t="shared" si="38"/>
        <v>0</v>
      </c>
      <c r="AL309" s="45">
        <f t="shared" si="38"/>
        <v>0</v>
      </c>
      <c r="AM309" s="45">
        <f t="shared" si="38"/>
        <v>0</v>
      </c>
      <c r="AN309" s="45">
        <f t="shared" si="38"/>
        <v>0</v>
      </c>
    </row>
    <row r="310" spans="1:40" x14ac:dyDescent="0.25">
      <c r="A310" s="68" t="s">
        <v>186</v>
      </c>
      <c r="B310" s="180">
        <v>10361</v>
      </c>
      <c r="C310" s="68">
        <v>13</v>
      </c>
      <c r="D310" s="1">
        <v>0</v>
      </c>
      <c r="E310" s="1">
        <v>1894</v>
      </c>
      <c r="F310" s="1">
        <v>67</v>
      </c>
      <c r="G310" s="1">
        <v>1961</v>
      </c>
      <c r="H310" s="177">
        <v>1894</v>
      </c>
      <c r="I310" s="176">
        <v>150.84620000000001</v>
      </c>
      <c r="J310" s="178">
        <v>145.69999999999999</v>
      </c>
      <c r="K310" s="45">
        <f t="shared" si="39"/>
        <v>9</v>
      </c>
      <c r="L310" s="45">
        <f t="shared" si="39"/>
        <v>18</v>
      </c>
      <c r="M310" s="45">
        <f t="shared" si="39"/>
        <v>27</v>
      </c>
      <c r="N310" s="45">
        <f t="shared" si="39"/>
        <v>36</v>
      </c>
      <c r="O310" s="45">
        <f t="shared" si="39"/>
        <v>46</v>
      </c>
      <c r="P310" s="45">
        <f t="shared" si="39"/>
        <v>55</v>
      </c>
      <c r="Q310" s="45">
        <f t="shared" si="39"/>
        <v>64</v>
      </c>
      <c r="R310" s="45">
        <f t="shared" si="39"/>
        <v>73</v>
      </c>
      <c r="S310" s="45">
        <f t="shared" si="39"/>
        <v>82</v>
      </c>
      <c r="T310" s="45">
        <f t="shared" si="39"/>
        <v>91</v>
      </c>
      <c r="U310" s="45">
        <f t="shared" si="39"/>
        <v>100</v>
      </c>
      <c r="V310" s="45">
        <f t="shared" si="39"/>
        <v>109</v>
      </c>
      <c r="W310" s="45">
        <f t="shared" si="39"/>
        <v>118</v>
      </c>
      <c r="X310" s="45">
        <f t="shared" si="39"/>
        <v>127</v>
      </c>
      <c r="Y310" s="45">
        <f t="shared" si="39"/>
        <v>137</v>
      </c>
      <c r="Z310" s="45">
        <f t="shared" ref="Z310:AN325" si="40">IF($G310&gt;0,ROUND($J310*Z$3/12*0.75,0),0)</f>
        <v>146</v>
      </c>
      <c r="AA310" s="45">
        <f t="shared" si="40"/>
        <v>155</v>
      </c>
      <c r="AB310" s="45">
        <f t="shared" si="40"/>
        <v>164</v>
      </c>
      <c r="AC310" s="45">
        <f t="shared" si="40"/>
        <v>173</v>
      </c>
      <c r="AD310" s="45">
        <f t="shared" si="40"/>
        <v>182</v>
      </c>
      <c r="AE310" s="45">
        <f t="shared" si="40"/>
        <v>191</v>
      </c>
      <c r="AF310" s="45">
        <f t="shared" si="40"/>
        <v>200</v>
      </c>
      <c r="AG310" s="45">
        <f t="shared" si="40"/>
        <v>209</v>
      </c>
      <c r="AH310" s="45">
        <f t="shared" si="40"/>
        <v>219</v>
      </c>
      <c r="AI310" s="45">
        <f t="shared" si="40"/>
        <v>228</v>
      </c>
      <c r="AJ310" s="45">
        <f t="shared" si="40"/>
        <v>237</v>
      </c>
      <c r="AK310" s="45">
        <f t="shared" si="40"/>
        <v>246</v>
      </c>
      <c r="AL310" s="45">
        <f t="shared" si="40"/>
        <v>255</v>
      </c>
      <c r="AM310" s="45">
        <f t="shared" si="40"/>
        <v>264</v>
      </c>
      <c r="AN310" s="45">
        <f t="shared" si="40"/>
        <v>273</v>
      </c>
    </row>
    <row r="311" spans="1:40" x14ac:dyDescent="0.25">
      <c r="A311" s="68" t="s">
        <v>186</v>
      </c>
      <c r="B311" s="180">
        <v>90158</v>
      </c>
      <c r="C311" s="68">
        <v>0</v>
      </c>
      <c r="D311" s="1">
        <v>0</v>
      </c>
      <c r="E311" s="1">
        <v>0</v>
      </c>
      <c r="F311" s="1">
        <v>0</v>
      </c>
      <c r="G311" s="1">
        <v>0</v>
      </c>
      <c r="H311" s="177">
        <v>0</v>
      </c>
      <c r="I311" s="176">
        <v>0</v>
      </c>
      <c r="J311" s="178" t="e">
        <v>#DIV/0!</v>
      </c>
      <c r="K311" s="45">
        <f t="shared" ref="K311:Z326" si="41">IF($G311&gt;0,ROUND($J311*K$3/12*0.75,0),0)</f>
        <v>0</v>
      </c>
      <c r="L311" s="45">
        <f t="shared" si="41"/>
        <v>0</v>
      </c>
      <c r="M311" s="45">
        <f t="shared" si="41"/>
        <v>0</v>
      </c>
      <c r="N311" s="45">
        <f t="shared" si="41"/>
        <v>0</v>
      </c>
      <c r="O311" s="45">
        <f t="shared" si="41"/>
        <v>0</v>
      </c>
      <c r="P311" s="45">
        <f t="shared" si="41"/>
        <v>0</v>
      </c>
      <c r="Q311" s="45">
        <f t="shared" si="41"/>
        <v>0</v>
      </c>
      <c r="R311" s="45">
        <f t="shared" si="41"/>
        <v>0</v>
      </c>
      <c r="S311" s="45">
        <f t="shared" si="41"/>
        <v>0</v>
      </c>
      <c r="T311" s="45">
        <f t="shared" si="41"/>
        <v>0</v>
      </c>
      <c r="U311" s="45">
        <f t="shared" si="41"/>
        <v>0</v>
      </c>
      <c r="V311" s="45">
        <f t="shared" si="41"/>
        <v>0</v>
      </c>
      <c r="W311" s="45">
        <f t="shared" si="41"/>
        <v>0</v>
      </c>
      <c r="X311" s="45">
        <f t="shared" si="41"/>
        <v>0</v>
      </c>
      <c r="Y311" s="45">
        <f t="shared" si="41"/>
        <v>0</v>
      </c>
      <c r="Z311" s="45">
        <f t="shared" si="41"/>
        <v>0</v>
      </c>
      <c r="AA311" s="45">
        <f t="shared" si="40"/>
        <v>0</v>
      </c>
      <c r="AB311" s="45">
        <f t="shared" si="40"/>
        <v>0</v>
      </c>
      <c r="AC311" s="45">
        <f t="shared" si="40"/>
        <v>0</v>
      </c>
      <c r="AD311" s="45">
        <f t="shared" si="40"/>
        <v>0</v>
      </c>
      <c r="AE311" s="45">
        <f t="shared" si="40"/>
        <v>0</v>
      </c>
      <c r="AF311" s="45">
        <f t="shared" si="40"/>
        <v>0</v>
      </c>
      <c r="AG311" s="45">
        <f t="shared" si="40"/>
        <v>0</v>
      </c>
      <c r="AH311" s="45">
        <f t="shared" si="40"/>
        <v>0</v>
      </c>
      <c r="AI311" s="45">
        <f t="shared" si="40"/>
        <v>0</v>
      </c>
      <c r="AJ311" s="45">
        <f t="shared" si="40"/>
        <v>0</v>
      </c>
      <c r="AK311" s="45">
        <f t="shared" si="40"/>
        <v>0</v>
      </c>
      <c r="AL311" s="45">
        <f t="shared" si="40"/>
        <v>0</v>
      </c>
      <c r="AM311" s="45">
        <f t="shared" si="40"/>
        <v>0</v>
      </c>
      <c r="AN311" s="45">
        <f t="shared" si="40"/>
        <v>0</v>
      </c>
    </row>
    <row r="312" spans="1:40" x14ac:dyDescent="0.25">
      <c r="A312" s="68" t="s">
        <v>94</v>
      </c>
      <c r="B312" s="180">
        <v>40238</v>
      </c>
      <c r="C312" s="68">
        <v>3</v>
      </c>
      <c r="D312" s="1">
        <v>456</v>
      </c>
      <c r="E312" s="1">
        <v>-104</v>
      </c>
      <c r="F312" s="1">
        <v>2</v>
      </c>
      <c r="G312" s="1">
        <v>354</v>
      </c>
      <c r="H312" s="177">
        <v>352</v>
      </c>
      <c r="I312" s="176">
        <v>118</v>
      </c>
      <c r="J312" s="178">
        <v>117.3</v>
      </c>
      <c r="K312" s="45">
        <f t="shared" si="41"/>
        <v>7</v>
      </c>
      <c r="L312" s="45">
        <f t="shared" si="41"/>
        <v>15</v>
      </c>
      <c r="M312" s="45">
        <f t="shared" si="41"/>
        <v>22</v>
      </c>
      <c r="N312" s="45">
        <f t="shared" si="41"/>
        <v>29</v>
      </c>
      <c r="O312" s="45">
        <f t="shared" si="41"/>
        <v>37</v>
      </c>
      <c r="P312" s="45">
        <f t="shared" si="41"/>
        <v>44</v>
      </c>
      <c r="Q312" s="45">
        <f t="shared" si="41"/>
        <v>51</v>
      </c>
      <c r="R312" s="45">
        <f t="shared" si="41"/>
        <v>59</v>
      </c>
      <c r="S312" s="45">
        <f t="shared" si="41"/>
        <v>66</v>
      </c>
      <c r="T312" s="45">
        <f t="shared" si="41"/>
        <v>73</v>
      </c>
      <c r="U312" s="45">
        <f t="shared" si="41"/>
        <v>81</v>
      </c>
      <c r="V312" s="45">
        <f t="shared" si="41"/>
        <v>88</v>
      </c>
      <c r="W312" s="45">
        <f t="shared" si="41"/>
        <v>95</v>
      </c>
      <c r="X312" s="45">
        <f t="shared" si="41"/>
        <v>103</v>
      </c>
      <c r="Y312" s="45">
        <f t="shared" si="41"/>
        <v>110</v>
      </c>
      <c r="Z312" s="45">
        <f t="shared" si="41"/>
        <v>117</v>
      </c>
      <c r="AA312" s="45">
        <f t="shared" si="40"/>
        <v>125</v>
      </c>
      <c r="AB312" s="45">
        <f t="shared" si="40"/>
        <v>132</v>
      </c>
      <c r="AC312" s="45">
        <f t="shared" si="40"/>
        <v>139</v>
      </c>
      <c r="AD312" s="45">
        <f t="shared" si="40"/>
        <v>147</v>
      </c>
      <c r="AE312" s="45">
        <f t="shared" si="40"/>
        <v>154</v>
      </c>
      <c r="AF312" s="45">
        <f t="shared" si="40"/>
        <v>161</v>
      </c>
      <c r="AG312" s="45">
        <f t="shared" si="40"/>
        <v>169</v>
      </c>
      <c r="AH312" s="45">
        <f t="shared" si="40"/>
        <v>176</v>
      </c>
      <c r="AI312" s="45">
        <f t="shared" si="40"/>
        <v>183</v>
      </c>
      <c r="AJ312" s="45">
        <f t="shared" si="40"/>
        <v>191</v>
      </c>
      <c r="AK312" s="45">
        <f t="shared" si="40"/>
        <v>198</v>
      </c>
      <c r="AL312" s="45">
        <f t="shared" si="40"/>
        <v>205</v>
      </c>
      <c r="AM312" s="45">
        <f t="shared" si="40"/>
        <v>213</v>
      </c>
      <c r="AN312" s="45">
        <f t="shared" si="40"/>
        <v>220</v>
      </c>
    </row>
    <row r="313" spans="1:40" x14ac:dyDescent="0.25">
      <c r="A313" s="68" t="s">
        <v>94</v>
      </c>
      <c r="B313" s="180">
        <v>40713</v>
      </c>
      <c r="C313" s="68">
        <v>1</v>
      </c>
      <c r="D313" s="1">
        <v>204</v>
      </c>
      <c r="E313" s="1">
        <v>108</v>
      </c>
      <c r="F313" s="1">
        <v>0</v>
      </c>
      <c r="G313" s="1">
        <v>312</v>
      </c>
      <c r="H313" s="177">
        <v>312</v>
      </c>
      <c r="I313" s="176">
        <v>312</v>
      </c>
      <c r="J313" s="178">
        <v>312</v>
      </c>
      <c r="K313" s="45">
        <f t="shared" si="41"/>
        <v>20</v>
      </c>
      <c r="L313" s="45">
        <f t="shared" si="41"/>
        <v>39</v>
      </c>
      <c r="M313" s="45">
        <f t="shared" si="41"/>
        <v>59</v>
      </c>
      <c r="N313" s="45">
        <f t="shared" si="41"/>
        <v>78</v>
      </c>
      <c r="O313" s="45">
        <f t="shared" si="41"/>
        <v>98</v>
      </c>
      <c r="P313" s="45">
        <f t="shared" si="41"/>
        <v>117</v>
      </c>
      <c r="Q313" s="45">
        <f t="shared" si="41"/>
        <v>137</v>
      </c>
      <c r="R313" s="45">
        <f t="shared" si="41"/>
        <v>156</v>
      </c>
      <c r="S313" s="45">
        <f t="shared" si="41"/>
        <v>176</v>
      </c>
      <c r="T313" s="45">
        <f t="shared" si="41"/>
        <v>195</v>
      </c>
      <c r="U313" s="45">
        <f t="shared" si="41"/>
        <v>215</v>
      </c>
      <c r="V313" s="45">
        <f t="shared" si="41"/>
        <v>234</v>
      </c>
      <c r="W313" s="45">
        <f t="shared" si="41"/>
        <v>254</v>
      </c>
      <c r="X313" s="45">
        <f t="shared" si="41"/>
        <v>273</v>
      </c>
      <c r="Y313" s="45">
        <f t="shared" si="41"/>
        <v>293</v>
      </c>
      <c r="Z313" s="45">
        <f t="shared" si="41"/>
        <v>312</v>
      </c>
      <c r="AA313" s="45">
        <f t="shared" si="40"/>
        <v>332</v>
      </c>
      <c r="AB313" s="45">
        <f t="shared" si="40"/>
        <v>351</v>
      </c>
      <c r="AC313" s="45">
        <f t="shared" si="40"/>
        <v>371</v>
      </c>
      <c r="AD313" s="45">
        <f t="shared" si="40"/>
        <v>390</v>
      </c>
      <c r="AE313" s="45">
        <f t="shared" si="40"/>
        <v>410</v>
      </c>
      <c r="AF313" s="45">
        <f t="shared" si="40"/>
        <v>429</v>
      </c>
      <c r="AG313" s="45">
        <f t="shared" si="40"/>
        <v>449</v>
      </c>
      <c r="AH313" s="45">
        <f t="shared" si="40"/>
        <v>468</v>
      </c>
      <c r="AI313" s="45">
        <f t="shared" si="40"/>
        <v>488</v>
      </c>
      <c r="AJ313" s="45">
        <f t="shared" si="40"/>
        <v>507</v>
      </c>
      <c r="AK313" s="45">
        <f t="shared" si="40"/>
        <v>527</v>
      </c>
      <c r="AL313" s="45">
        <f t="shared" si="40"/>
        <v>546</v>
      </c>
      <c r="AM313" s="45">
        <f t="shared" si="40"/>
        <v>566</v>
      </c>
      <c r="AN313" s="45">
        <f t="shared" si="40"/>
        <v>585</v>
      </c>
    </row>
    <row r="314" spans="1:40" x14ac:dyDescent="0.25">
      <c r="A314" s="68" t="s">
        <v>94</v>
      </c>
      <c r="B314" s="180">
        <v>40905</v>
      </c>
      <c r="C314" s="68">
        <v>12</v>
      </c>
      <c r="D314" s="1">
        <v>4164</v>
      </c>
      <c r="E314" s="1">
        <v>3943</v>
      </c>
      <c r="F314" s="1">
        <v>13</v>
      </c>
      <c r="G314" s="1">
        <v>8120</v>
      </c>
      <c r="H314" s="177">
        <v>8107</v>
      </c>
      <c r="I314" s="176">
        <v>676.66669999999999</v>
      </c>
      <c r="J314" s="178">
        <v>675.6</v>
      </c>
      <c r="K314" s="45">
        <f t="shared" si="41"/>
        <v>42</v>
      </c>
      <c r="L314" s="45">
        <f t="shared" si="41"/>
        <v>84</v>
      </c>
      <c r="M314" s="45">
        <f t="shared" si="41"/>
        <v>127</v>
      </c>
      <c r="N314" s="45">
        <f t="shared" si="41"/>
        <v>169</v>
      </c>
      <c r="O314" s="45">
        <f t="shared" si="41"/>
        <v>211</v>
      </c>
      <c r="P314" s="45">
        <f t="shared" si="41"/>
        <v>253</v>
      </c>
      <c r="Q314" s="45">
        <f t="shared" si="41"/>
        <v>296</v>
      </c>
      <c r="R314" s="45">
        <f t="shared" si="41"/>
        <v>338</v>
      </c>
      <c r="S314" s="45">
        <f t="shared" si="41"/>
        <v>380</v>
      </c>
      <c r="T314" s="45">
        <f t="shared" si="41"/>
        <v>422</v>
      </c>
      <c r="U314" s="45">
        <f t="shared" si="41"/>
        <v>464</v>
      </c>
      <c r="V314" s="45">
        <f t="shared" si="41"/>
        <v>507</v>
      </c>
      <c r="W314" s="45">
        <f t="shared" si="41"/>
        <v>549</v>
      </c>
      <c r="X314" s="45">
        <f t="shared" si="41"/>
        <v>591</v>
      </c>
      <c r="Y314" s="45">
        <f t="shared" si="41"/>
        <v>633</v>
      </c>
      <c r="Z314" s="45">
        <f t="shared" si="41"/>
        <v>676</v>
      </c>
      <c r="AA314" s="45">
        <f t="shared" si="40"/>
        <v>718</v>
      </c>
      <c r="AB314" s="45">
        <f t="shared" si="40"/>
        <v>760</v>
      </c>
      <c r="AC314" s="45">
        <f t="shared" si="40"/>
        <v>802</v>
      </c>
      <c r="AD314" s="45">
        <f t="shared" si="40"/>
        <v>845</v>
      </c>
      <c r="AE314" s="45">
        <f t="shared" si="40"/>
        <v>887</v>
      </c>
      <c r="AF314" s="45">
        <f t="shared" si="40"/>
        <v>929</v>
      </c>
      <c r="AG314" s="45">
        <f t="shared" si="40"/>
        <v>971</v>
      </c>
      <c r="AH314" s="45">
        <f t="shared" si="40"/>
        <v>1013</v>
      </c>
      <c r="AI314" s="45">
        <f t="shared" si="40"/>
        <v>1056</v>
      </c>
      <c r="AJ314" s="45">
        <f t="shared" si="40"/>
        <v>1098</v>
      </c>
      <c r="AK314" s="45">
        <f t="shared" si="40"/>
        <v>1140</v>
      </c>
      <c r="AL314" s="45">
        <f t="shared" si="40"/>
        <v>1182</v>
      </c>
      <c r="AM314" s="45">
        <f t="shared" si="40"/>
        <v>1225</v>
      </c>
      <c r="AN314" s="45">
        <f t="shared" si="40"/>
        <v>1267</v>
      </c>
    </row>
    <row r="315" spans="1:40" x14ac:dyDescent="0.25">
      <c r="A315" s="68" t="s">
        <v>94</v>
      </c>
      <c r="B315" s="180">
        <v>50711</v>
      </c>
      <c r="C315" s="68">
        <v>7</v>
      </c>
      <c r="D315" s="1">
        <v>972</v>
      </c>
      <c r="E315" s="1">
        <v>1779</v>
      </c>
      <c r="F315" s="1">
        <v>5</v>
      </c>
      <c r="G315" s="1">
        <v>2756</v>
      </c>
      <c r="H315" s="177">
        <v>2751</v>
      </c>
      <c r="I315" s="176">
        <v>393.71429999999998</v>
      </c>
      <c r="J315" s="178">
        <v>393</v>
      </c>
      <c r="K315" s="45">
        <f t="shared" si="41"/>
        <v>25</v>
      </c>
      <c r="L315" s="45">
        <f t="shared" si="41"/>
        <v>49</v>
      </c>
      <c r="M315" s="45">
        <f t="shared" si="41"/>
        <v>74</v>
      </c>
      <c r="N315" s="45">
        <f t="shared" si="41"/>
        <v>98</v>
      </c>
      <c r="O315" s="45">
        <f t="shared" si="41"/>
        <v>123</v>
      </c>
      <c r="P315" s="45">
        <f t="shared" si="41"/>
        <v>147</v>
      </c>
      <c r="Q315" s="45">
        <f t="shared" si="41"/>
        <v>172</v>
      </c>
      <c r="R315" s="45">
        <f t="shared" si="41"/>
        <v>197</v>
      </c>
      <c r="S315" s="45">
        <f t="shared" si="41"/>
        <v>221</v>
      </c>
      <c r="T315" s="45">
        <f t="shared" si="41"/>
        <v>246</v>
      </c>
      <c r="U315" s="45">
        <f t="shared" si="41"/>
        <v>270</v>
      </c>
      <c r="V315" s="45">
        <f t="shared" si="41"/>
        <v>295</v>
      </c>
      <c r="W315" s="45">
        <f t="shared" si="41"/>
        <v>319</v>
      </c>
      <c r="X315" s="45">
        <f t="shared" si="41"/>
        <v>344</v>
      </c>
      <c r="Y315" s="45">
        <f t="shared" si="41"/>
        <v>368</v>
      </c>
      <c r="Z315" s="45">
        <f t="shared" si="41"/>
        <v>393</v>
      </c>
      <c r="AA315" s="45">
        <f t="shared" si="40"/>
        <v>418</v>
      </c>
      <c r="AB315" s="45">
        <f t="shared" si="40"/>
        <v>442</v>
      </c>
      <c r="AC315" s="45">
        <f t="shared" si="40"/>
        <v>467</v>
      </c>
      <c r="AD315" s="45">
        <f t="shared" si="40"/>
        <v>491</v>
      </c>
      <c r="AE315" s="45">
        <f t="shared" si="40"/>
        <v>516</v>
      </c>
      <c r="AF315" s="45">
        <f t="shared" si="40"/>
        <v>540</v>
      </c>
      <c r="AG315" s="45">
        <f t="shared" si="40"/>
        <v>565</v>
      </c>
      <c r="AH315" s="45">
        <f t="shared" si="40"/>
        <v>590</v>
      </c>
      <c r="AI315" s="45">
        <f t="shared" si="40"/>
        <v>614</v>
      </c>
      <c r="AJ315" s="45">
        <f t="shared" si="40"/>
        <v>639</v>
      </c>
      <c r="AK315" s="45">
        <f t="shared" si="40"/>
        <v>663</v>
      </c>
      <c r="AL315" s="45">
        <f t="shared" si="40"/>
        <v>688</v>
      </c>
      <c r="AM315" s="45">
        <f t="shared" si="40"/>
        <v>712</v>
      </c>
      <c r="AN315" s="45">
        <f t="shared" si="40"/>
        <v>737</v>
      </c>
    </row>
    <row r="316" spans="1:40" x14ac:dyDescent="0.25">
      <c r="A316" s="68" t="s">
        <v>94</v>
      </c>
      <c r="B316" s="180">
        <v>50713</v>
      </c>
      <c r="C316" s="68">
        <v>7</v>
      </c>
      <c r="D316" s="1">
        <v>756</v>
      </c>
      <c r="E316" s="1">
        <v>282</v>
      </c>
      <c r="F316" s="1">
        <v>1</v>
      </c>
      <c r="G316" s="1">
        <v>1039</v>
      </c>
      <c r="H316" s="177">
        <v>1038</v>
      </c>
      <c r="I316" s="176">
        <v>148.42859999999999</v>
      </c>
      <c r="J316" s="178">
        <v>148.30000000000001</v>
      </c>
      <c r="K316" s="45">
        <f t="shared" si="41"/>
        <v>9</v>
      </c>
      <c r="L316" s="45">
        <f t="shared" si="41"/>
        <v>19</v>
      </c>
      <c r="M316" s="45">
        <f t="shared" si="41"/>
        <v>28</v>
      </c>
      <c r="N316" s="45">
        <f t="shared" si="41"/>
        <v>37</v>
      </c>
      <c r="O316" s="45">
        <f t="shared" si="41"/>
        <v>46</v>
      </c>
      <c r="P316" s="45">
        <f t="shared" si="41"/>
        <v>56</v>
      </c>
      <c r="Q316" s="45">
        <f t="shared" si="41"/>
        <v>65</v>
      </c>
      <c r="R316" s="45">
        <f t="shared" si="41"/>
        <v>74</v>
      </c>
      <c r="S316" s="45">
        <f t="shared" si="41"/>
        <v>83</v>
      </c>
      <c r="T316" s="45">
        <f t="shared" si="41"/>
        <v>93</v>
      </c>
      <c r="U316" s="45">
        <f t="shared" si="41"/>
        <v>102</v>
      </c>
      <c r="V316" s="45">
        <f t="shared" si="41"/>
        <v>111</v>
      </c>
      <c r="W316" s="45">
        <f t="shared" si="41"/>
        <v>120</v>
      </c>
      <c r="X316" s="45">
        <f t="shared" si="41"/>
        <v>130</v>
      </c>
      <c r="Y316" s="45">
        <f t="shared" si="41"/>
        <v>139</v>
      </c>
      <c r="Z316" s="45">
        <f t="shared" si="41"/>
        <v>148</v>
      </c>
      <c r="AA316" s="45">
        <f t="shared" si="40"/>
        <v>158</v>
      </c>
      <c r="AB316" s="45">
        <f t="shared" si="40"/>
        <v>167</v>
      </c>
      <c r="AC316" s="45">
        <f t="shared" si="40"/>
        <v>176</v>
      </c>
      <c r="AD316" s="45">
        <f t="shared" si="40"/>
        <v>185</v>
      </c>
      <c r="AE316" s="45">
        <f t="shared" si="40"/>
        <v>195</v>
      </c>
      <c r="AF316" s="45">
        <f t="shared" si="40"/>
        <v>204</v>
      </c>
      <c r="AG316" s="45">
        <f t="shared" si="40"/>
        <v>213</v>
      </c>
      <c r="AH316" s="45">
        <f t="shared" si="40"/>
        <v>222</v>
      </c>
      <c r="AI316" s="45">
        <f t="shared" si="40"/>
        <v>232</v>
      </c>
      <c r="AJ316" s="45">
        <f t="shared" si="40"/>
        <v>241</v>
      </c>
      <c r="AK316" s="45">
        <f t="shared" si="40"/>
        <v>250</v>
      </c>
      <c r="AL316" s="45">
        <f t="shared" si="40"/>
        <v>260</v>
      </c>
      <c r="AM316" s="45">
        <f t="shared" si="40"/>
        <v>269</v>
      </c>
      <c r="AN316" s="45">
        <f t="shared" si="40"/>
        <v>278</v>
      </c>
    </row>
    <row r="317" spans="1:40" x14ac:dyDescent="0.25">
      <c r="A317" s="68" t="s">
        <v>94</v>
      </c>
      <c r="B317" s="180">
        <v>50729</v>
      </c>
      <c r="C317" s="68">
        <v>4</v>
      </c>
      <c r="D317" s="1">
        <v>180</v>
      </c>
      <c r="E317" s="1">
        <v>74</v>
      </c>
      <c r="F317" s="1">
        <v>0</v>
      </c>
      <c r="G317" s="1">
        <v>254</v>
      </c>
      <c r="H317" s="177">
        <v>254</v>
      </c>
      <c r="I317" s="176">
        <v>63.5</v>
      </c>
      <c r="J317" s="178">
        <v>63.5</v>
      </c>
      <c r="K317" s="45">
        <f t="shared" si="41"/>
        <v>4</v>
      </c>
      <c r="L317" s="45">
        <f t="shared" si="41"/>
        <v>8</v>
      </c>
      <c r="M317" s="45">
        <f t="shared" si="41"/>
        <v>12</v>
      </c>
      <c r="N317" s="45">
        <f t="shared" si="41"/>
        <v>16</v>
      </c>
      <c r="O317" s="45">
        <f t="shared" si="41"/>
        <v>20</v>
      </c>
      <c r="P317" s="45">
        <f t="shared" si="41"/>
        <v>24</v>
      </c>
      <c r="Q317" s="45">
        <f t="shared" si="41"/>
        <v>28</v>
      </c>
      <c r="R317" s="45">
        <f t="shared" si="41"/>
        <v>32</v>
      </c>
      <c r="S317" s="45">
        <f t="shared" si="41"/>
        <v>36</v>
      </c>
      <c r="T317" s="45">
        <f t="shared" si="41"/>
        <v>40</v>
      </c>
      <c r="U317" s="45">
        <f t="shared" si="41"/>
        <v>44</v>
      </c>
      <c r="V317" s="45">
        <f t="shared" si="41"/>
        <v>48</v>
      </c>
      <c r="W317" s="45">
        <f t="shared" si="41"/>
        <v>52</v>
      </c>
      <c r="X317" s="45">
        <f t="shared" si="41"/>
        <v>56</v>
      </c>
      <c r="Y317" s="45">
        <f t="shared" si="41"/>
        <v>60</v>
      </c>
      <c r="Z317" s="45">
        <f t="shared" si="41"/>
        <v>64</v>
      </c>
      <c r="AA317" s="45">
        <f t="shared" si="40"/>
        <v>67</v>
      </c>
      <c r="AB317" s="45">
        <f t="shared" si="40"/>
        <v>71</v>
      </c>
      <c r="AC317" s="45">
        <f t="shared" si="40"/>
        <v>75</v>
      </c>
      <c r="AD317" s="45">
        <f t="shared" si="40"/>
        <v>79</v>
      </c>
      <c r="AE317" s="45">
        <f t="shared" si="40"/>
        <v>83</v>
      </c>
      <c r="AF317" s="45">
        <f t="shared" si="40"/>
        <v>87</v>
      </c>
      <c r="AG317" s="45">
        <f t="shared" si="40"/>
        <v>91</v>
      </c>
      <c r="AH317" s="45">
        <f t="shared" si="40"/>
        <v>95</v>
      </c>
      <c r="AI317" s="45">
        <f t="shared" si="40"/>
        <v>99</v>
      </c>
      <c r="AJ317" s="45">
        <f t="shared" si="40"/>
        <v>103</v>
      </c>
      <c r="AK317" s="45">
        <f t="shared" si="40"/>
        <v>107</v>
      </c>
      <c r="AL317" s="45">
        <f t="shared" si="40"/>
        <v>111</v>
      </c>
      <c r="AM317" s="45">
        <f t="shared" si="40"/>
        <v>115</v>
      </c>
      <c r="AN317" s="45">
        <f t="shared" si="40"/>
        <v>119</v>
      </c>
    </row>
    <row r="318" spans="1:40" x14ac:dyDescent="0.25">
      <c r="A318" s="68" t="s">
        <v>94</v>
      </c>
      <c r="B318" s="180">
        <v>90407</v>
      </c>
      <c r="C318" s="68">
        <v>0</v>
      </c>
      <c r="D318" s="1">
        <v>0</v>
      </c>
      <c r="E318" s="1">
        <v>0</v>
      </c>
      <c r="F318" s="1">
        <v>0</v>
      </c>
      <c r="G318" s="1">
        <v>0</v>
      </c>
      <c r="H318" s="177">
        <v>0</v>
      </c>
      <c r="I318" s="176">
        <v>0</v>
      </c>
      <c r="J318" s="178" t="e">
        <v>#DIV/0!</v>
      </c>
      <c r="K318" s="45">
        <f t="shared" si="41"/>
        <v>0</v>
      </c>
      <c r="L318" s="45">
        <f t="shared" si="41"/>
        <v>0</v>
      </c>
      <c r="M318" s="45">
        <f t="shared" si="41"/>
        <v>0</v>
      </c>
      <c r="N318" s="45">
        <f t="shared" si="41"/>
        <v>0</v>
      </c>
      <c r="O318" s="45">
        <f t="shared" si="41"/>
        <v>0</v>
      </c>
      <c r="P318" s="45">
        <f t="shared" si="41"/>
        <v>0</v>
      </c>
      <c r="Q318" s="45">
        <f t="shared" si="41"/>
        <v>0</v>
      </c>
      <c r="R318" s="45">
        <f t="shared" si="41"/>
        <v>0</v>
      </c>
      <c r="S318" s="45">
        <f t="shared" si="41"/>
        <v>0</v>
      </c>
      <c r="T318" s="45">
        <f t="shared" si="41"/>
        <v>0</v>
      </c>
      <c r="U318" s="45">
        <f t="shared" si="41"/>
        <v>0</v>
      </c>
      <c r="V318" s="45">
        <f t="shared" si="41"/>
        <v>0</v>
      </c>
      <c r="W318" s="45">
        <f t="shared" si="41"/>
        <v>0</v>
      </c>
      <c r="X318" s="45">
        <f t="shared" si="41"/>
        <v>0</v>
      </c>
      <c r="Y318" s="45">
        <f t="shared" si="41"/>
        <v>0</v>
      </c>
      <c r="Z318" s="45">
        <f t="shared" si="41"/>
        <v>0</v>
      </c>
      <c r="AA318" s="45">
        <f t="shared" si="40"/>
        <v>0</v>
      </c>
      <c r="AB318" s="45">
        <f t="shared" si="40"/>
        <v>0</v>
      </c>
      <c r="AC318" s="45">
        <f t="shared" si="40"/>
        <v>0</v>
      </c>
      <c r="AD318" s="45">
        <f t="shared" si="40"/>
        <v>0</v>
      </c>
      <c r="AE318" s="45">
        <f t="shared" si="40"/>
        <v>0</v>
      </c>
      <c r="AF318" s="45">
        <f t="shared" si="40"/>
        <v>0</v>
      </c>
      <c r="AG318" s="45">
        <f t="shared" si="40"/>
        <v>0</v>
      </c>
      <c r="AH318" s="45">
        <f t="shared" si="40"/>
        <v>0</v>
      </c>
      <c r="AI318" s="45">
        <f t="shared" si="40"/>
        <v>0</v>
      </c>
      <c r="AJ318" s="45">
        <f t="shared" si="40"/>
        <v>0</v>
      </c>
      <c r="AK318" s="45">
        <f t="shared" si="40"/>
        <v>0</v>
      </c>
      <c r="AL318" s="45">
        <f t="shared" si="40"/>
        <v>0</v>
      </c>
      <c r="AM318" s="45">
        <f t="shared" si="40"/>
        <v>0</v>
      </c>
      <c r="AN318" s="45">
        <f t="shared" si="40"/>
        <v>0</v>
      </c>
    </row>
    <row r="319" spans="1:40" x14ac:dyDescent="0.25">
      <c r="A319" s="68" t="s">
        <v>93</v>
      </c>
      <c r="B319" s="180">
        <v>30087</v>
      </c>
      <c r="C319" s="68">
        <v>1</v>
      </c>
      <c r="D319" s="1">
        <v>576</v>
      </c>
      <c r="E319" s="1">
        <v>282</v>
      </c>
      <c r="F319" s="1">
        <v>0</v>
      </c>
      <c r="G319" s="1">
        <v>858</v>
      </c>
      <c r="H319" s="177">
        <v>858</v>
      </c>
      <c r="I319" s="176">
        <v>858</v>
      </c>
      <c r="J319" s="178">
        <v>858</v>
      </c>
      <c r="K319" s="45">
        <f t="shared" si="41"/>
        <v>54</v>
      </c>
      <c r="L319" s="45">
        <f t="shared" si="41"/>
        <v>107</v>
      </c>
      <c r="M319" s="45">
        <f t="shared" si="41"/>
        <v>161</v>
      </c>
      <c r="N319" s="45">
        <f t="shared" si="41"/>
        <v>215</v>
      </c>
      <c r="O319" s="45">
        <f t="shared" si="41"/>
        <v>268</v>
      </c>
      <c r="P319" s="45">
        <f t="shared" si="41"/>
        <v>322</v>
      </c>
      <c r="Q319" s="45">
        <f t="shared" si="41"/>
        <v>375</v>
      </c>
      <c r="R319" s="45">
        <f t="shared" si="41"/>
        <v>429</v>
      </c>
      <c r="S319" s="45">
        <f t="shared" si="41"/>
        <v>483</v>
      </c>
      <c r="T319" s="45">
        <f t="shared" si="41"/>
        <v>536</v>
      </c>
      <c r="U319" s="45">
        <f t="shared" si="41"/>
        <v>590</v>
      </c>
      <c r="V319" s="45">
        <f t="shared" si="41"/>
        <v>644</v>
      </c>
      <c r="W319" s="45">
        <f t="shared" si="41"/>
        <v>697</v>
      </c>
      <c r="X319" s="45">
        <f t="shared" si="41"/>
        <v>751</v>
      </c>
      <c r="Y319" s="45">
        <f t="shared" si="41"/>
        <v>804</v>
      </c>
      <c r="Z319" s="45">
        <f t="shared" si="41"/>
        <v>858</v>
      </c>
      <c r="AA319" s="45">
        <f t="shared" si="40"/>
        <v>912</v>
      </c>
      <c r="AB319" s="45">
        <f t="shared" si="40"/>
        <v>965</v>
      </c>
      <c r="AC319" s="45">
        <f t="shared" si="40"/>
        <v>1019</v>
      </c>
      <c r="AD319" s="45">
        <f t="shared" si="40"/>
        <v>1073</v>
      </c>
      <c r="AE319" s="45">
        <f t="shared" si="40"/>
        <v>1126</v>
      </c>
      <c r="AF319" s="45">
        <f t="shared" si="40"/>
        <v>1180</v>
      </c>
      <c r="AG319" s="45">
        <f t="shared" si="40"/>
        <v>1233</v>
      </c>
      <c r="AH319" s="45">
        <f t="shared" si="40"/>
        <v>1287</v>
      </c>
      <c r="AI319" s="45">
        <f t="shared" si="40"/>
        <v>1341</v>
      </c>
      <c r="AJ319" s="45">
        <f t="shared" si="40"/>
        <v>1394</v>
      </c>
      <c r="AK319" s="45">
        <f t="shared" si="40"/>
        <v>1448</v>
      </c>
      <c r="AL319" s="45">
        <f t="shared" si="40"/>
        <v>1502</v>
      </c>
      <c r="AM319" s="45">
        <f t="shared" si="40"/>
        <v>1555</v>
      </c>
      <c r="AN319" s="45">
        <f t="shared" si="40"/>
        <v>1609</v>
      </c>
    </row>
    <row r="320" spans="1:40" x14ac:dyDescent="0.25">
      <c r="A320" s="68" t="s">
        <v>93</v>
      </c>
      <c r="B320" s="180">
        <v>31024</v>
      </c>
      <c r="C320" s="68">
        <v>6</v>
      </c>
      <c r="D320" s="1">
        <v>2820</v>
      </c>
      <c r="E320" s="1">
        <v>800</v>
      </c>
      <c r="F320" s="1">
        <v>2</v>
      </c>
      <c r="G320" s="1">
        <v>3622</v>
      </c>
      <c r="H320" s="177">
        <v>3620</v>
      </c>
      <c r="I320" s="176">
        <v>603.66669999999999</v>
      </c>
      <c r="J320" s="178">
        <v>603.29999999999995</v>
      </c>
      <c r="K320" s="45">
        <f t="shared" si="41"/>
        <v>38</v>
      </c>
      <c r="L320" s="45">
        <f t="shared" si="41"/>
        <v>75</v>
      </c>
      <c r="M320" s="45">
        <f t="shared" si="41"/>
        <v>113</v>
      </c>
      <c r="N320" s="45">
        <f t="shared" si="41"/>
        <v>151</v>
      </c>
      <c r="O320" s="45">
        <f t="shared" si="41"/>
        <v>189</v>
      </c>
      <c r="P320" s="45">
        <f t="shared" si="41"/>
        <v>226</v>
      </c>
      <c r="Q320" s="45">
        <f t="shared" si="41"/>
        <v>264</v>
      </c>
      <c r="R320" s="45">
        <f t="shared" si="41"/>
        <v>302</v>
      </c>
      <c r="S320" s="45">
        <f t="shared" si="41"/>
        <v>339</v>
      </c>
      <c r="T320" s="45">
        <f t="shared" si="41"/>
        <v>377</v>
      </c>
      <c r="U320" s="45">
        <f t="shared" si="41"/>
        <v>415</v>
      </c>
      <c r="V320" s="45">
        <f t="shared" si="41"/>
        <v>452</v>
      </c>
      <c r="W320" s="45">
        <f t="shared" si="41"/>
        <v>490</v>
      </c>
      <c r="X320" s="45">
        <f t="shared" si="41"/>
        <v>528</v>
      </c>
      <c r="Y320" s="45">
        <f t="shared" si="41"/>
        <v>566</v>
      </c>
      <c r="Z320" s="45">
        <f t="shared" si="41"/>
        <v>603</v>
      </c>
      <c r="AA320" s="45">
        <f t="shared" si="40"/>
        <v>641</v>
      </c>
      <c r="AB320" s="45">
        <f t="shared" si="40"/>
        <v>679</v>
      </c>
      <c r="AC320" s="45">
        <f t="shared" si="40"/>
        <v>716</v>
      </c>
      <c r="AD320" s="45">
        <f t="shared" si="40"/>
        <v>754</v>
      </c>
      <c r="AE320" s="45">
        <f t="shared" si="40"/>
        <v>792</v>
      </c>
      <c r="AF320" s="45">
        <f t="shared" si="40"/>
        <v>830</v>
      </c>
      <c r="AG320" s="45">
        <f t="shared" si="40"/>
        <v>867</v>
      </c>
      <c r="AH320" s="45">
        <f t="shared" si="40"/>
        <v>905</v>
      </c>
      <c r="AI320" s="45">
        <f t="shared" si="40"/>
        <v>943</v>
      </c>
      <c r="AJ320" s="45">
        <f t="shared" si="40"/>
        <v>980</v>
      </c>
      <c r="AK320" s="45">
        <f t="shared" si="40"/>
        <v>1018</v>
      </c>
      <c r="AL320" s="45">
        <f t="shared" si="40"/>
        <v>1056</v>
      </c>
      <c r="AM320" s="45">
        <f t="shared" si="40"/>
        <v>1093</v>
      </c>
      <c r="AN320" s="45">
        <f t="shared" si="40"/>
        <v>1131</v>
      </c>
    </row>
    <row r="321" spans="1:40" x14ac:dyDescent="0.25">
      <c r="A321" s="68" t="s">
        <v>93</v>
      </c>
      <c r="B321" s="180">
        <v>90300</v>
      </c>
      <c r="C321" s="68">
        <v>2</v>
      </c>
      <c r="D321" s="1">
        <v>0</v>
      </c>
      <c r="E321" s="1">
        <v>48</v>
      </c>
      <c r="F321" s="1">
        <v>0</v>
      </c>
      <c r="G321" s="1">
        <v>48</v>
      </c>
      <c r="H321" s="177">
        <v>48</v>
      </c>
      <c r="I321" s="176">
        <v>24</v>
      </c>
      <c r="J321" s="178">
        <v>24</v>
      </c>
      <c r="K321" s="45">
        <f t="shared" si="41"/>
        <v>2</v>
      </c>
      <c r="L321" s="45">
        <f t="shared" si="41"/>
        <v>3</v>
      </c>
      <c r="M321" s="45">
        <f t="shared" si="41"/>
        <v>5</v>
      </c>
      <c r="N321" s="45">
        <f t="shared" si="41"/>
        <v>6</v>
      </c>
      <c r="O321" s="45">
        <f t="shared" si="41"/>
        <v>8</v>
      </c>
      <c r="P321" s="45">
        <f t="shared" si="41"/>
        <v>9</v>
      </c>
      <c r="Q321" s="45">
        <f t="shared" si="41"/>
        <v>11</v>
      </c>
      <c r="R321" s="45">
        <f t="shared" si="41"/>
        <v>12</v>
      </c>
      <c r="S321" s="45">
        <f t="shared" si="41"/>
        <v>14</v>
      </c>
      <c r="T321" s="45">
        <f t="shared" si="41"/>
        <v>15</v>
      </c>
      <c r="U321" s="45">
        <f t="shared" si="41"/>
        <v>17</v>
      </c>
      <c r="V321" s="45">
        <f t="shared" si="41"/>
        <v>18</v>
      </c>
      <c r="W321" s="45">
        <f t="shared" si="41"/>
        <v>20</v>
      </c>
      <c r="X321" s="45">
        <f t="shared" si="41"/>
        <v>21</v>
      </c>
      <c r="Y321" s="45">
        <f t="shared" si="41"/>
        <v>23</v>
      </c>
      <c r="Z321" s="45">
        <f t="shared" si="41"/>
        <v>24</v>
      </c>
      <c r="AA321" s="45">
        <f t="shared" si="40"/>
        <v>26</v>
      </c>
      <c r="AB321" s="45">
        <f t="shared" si="40"/>
        <v>27</v>
      </c>
      <c r="AC321" s="45">
        <f t="shared" si="40"/>
        <v>29</v>
      </c>
      <c r="AD321" s="45">
        <f t="shared" si="40"/>
        <v>30</v>
      </c>
      <c r="AE321" s="45">
        <f t="shared" si="40"/>
        <v>32</v>
      </c>
      <c r="AF321" s="45">
        <f t="shared" si="40"/>
        <v>33</v>
      </c>
      <c r="AG321" s="45">
        <f t="shared" si="40"/>
        <v>35</v>
      </c>
      <c r="AH321" s="45">
        <f t="shared" si="40"/>
        <v>36</v>
      </c>
      <c r="AI321" s="45">
        <f t="shared" si="40"/>
        <v>38</v>
      </c>
      <c r="AJ321" s="45">
        <f t="shared" si="40"/>
        <v>39</v>
      </c>
      <c r="AK321" s="45">
        <f t="shared" si="40"/>
        <v>41</v>
      </c>
      <c r="AL321" s="45">
        <f t="shared" si="40"/>
        <v>42</v>
      </c>
      <c r="AM321" s="45">
        <f t="shared" si="40"/>
        <v>44</v>
      </c>
      <c r="AN321" s="45">
        <f t="shared" si="40"/>
        <v>45</v>
      </c>
    </row>
    <row r="322" spans="1:40" x14ac:dyDescent="0.25">
      <c r="A322" s="68" t="s">
        <v>92</v>
      </c>
      <c r="B322" s="180">
        <v>20203</v>
      </c>
      <c r="C322" s="68">
        <v>0</v>
      </c>
      <c r="D322" s="1">
        <v>0</v>
      </c>
      <c r="E322" s="1">
        <v>0</v>
      </c>
      <c r="F322" s="1">
        <v>0</v>
      </c>
      <c r="G322" s="1">
        <v>0</v>
      </c>
      <c r="H322" s="177">
        <v>0</v>
      </c>
      <c r="I322" s="176">
        <v>0</v>
      </c>
      <c r="J322" s="178" t="e">
        <v>#DIV/0!</v>
      </c>
      <c r="K322" s="45">
        <f t="shared" si="41"/>
        <v>0</v>
      </c>
      <c r="L322" s="45">
        <f t="shared" si="41"/>
        <v>0</v>
      </c>
      <c r="M322" s="45">
        <f t="shared" si="41"/>
        <v>0</v>
      </c>
      <c r="N322" s="45">
        <f t="shared" si="41"/>
        <v>0</v>
      </c>
      <c r="O322" s="45">
        <f t="shared" si="41"/>
        <v>0</v>
      </c>
      <c r="P322" s="45">
        <f t="shared" si="41"/>
        <v>0</v>
      </c>
      <c r="Q322" s="45">
        <f t="shared" si="41"/>
        <v>0</v>
      </c>
      <c r="R322" s="45">
        <f t="shared" si="41"/>
        <v>0</v>
      </c>
      <c r="S322" s="45">
        <f t="shared" si="41"/>
        <v>0</v>
      </c>
      <c r="T322" s="45">
        <f t="shared" si="41"/>
        <v>0</v>
      </c>
      <c r="U322" s="45">
        <f t="shared" si="41"/>
        <v>0</v>
      </c>
      <c r="V322" s="45">
        <f t="shared" si="41"/>
        <v>0</v>
      </c>
      <c r="W322" s="45">
        <f t="shared" si="41"/>
        <v>0</v>
      </c>
      <c r="X322" s="45">
        <f t="shared" si="41"/>
        <v>0</v>
      </c>
      <c r="Y322" s="45">
        <f t="shared" si="41"/>
        <v>0</v>
      </c>
      <c r="Z322" s="45">
        <f t="shared" si="41"/>
        <v>0</v>
      </c>
      <c r="AA322" s="45">
        <f t="shared" si="40"/>
        <v>0</v>
      </c>
      <c r="AB322" s="45">
        <f t="shared" si="40"/>
        <v>0</v>
      </c>
      <c r="AC322" s="45">
        <f t="shared" si="40"/>
        <v>0</v>
      </c>
      <c r="AD322" s="45">
        <f t="shared" si="40"/>
        <v>0</v>
      </c>
      <c r="AE322" s="45">
        <f t="shared" si="40"/>
        <v>0</v>
      </c>
      <c r="AF322" s="45">
        <f t="shared" si="40"/>
        <v>0</v>
      </c>
      <c r="AG322" s="45">
        <f t="shared" si="40"/>
        <v>0</v>
      </c>
      <c r="AH322" s="45">
        <f t="shared" si="40"/>
        <v>0</v>
      </c>
      <c r="AI322" s="45">
        <f t="shared" si="40"/>
        <v>0</v>
      </c>
      <c r="AJ322" s="45">
        <f t="shared" si="40"/>
        <v>0</v>
      </c>
      <c r="AK322" s="45">
        <f t="shared" si="40"/>
        <v>0</v>
      </c>
      <c r="AL322" s="45">
        <f t="shared" si="40"/>
        <v>0</v>
      </c>
      <c r="AM322" s="45">
        <f t="shared" si="40"/>
        <v>0</v>
      </c>
      <c r="AN322" s="45">
        <f t="shared" si="40"/>
        <v>0</v>
      </c>
    </row>
    <row r="323" spans="1:40" x14ac:dyDescent="0.25">
      <c r="A323" s="68" t="s">
        <v>92</v>
      </c>
      <c r="B323" s="180">
        <v>20259</v>
      </c>
      <c r="C323" s="68">
        <v>11</v>
      </c>
      <c r="D323" s="1">
        <v>1884</v>
      </c>
      <c r="E323" s="1">
        <v>591</v>
      </c>
      <c r="F323" s="1">
        <v>12</v>
      </c>
      <c r="G323" s="1">
        <v>2487</v>
      </c>
      <c r="H323" s="177">
        <v>2475</v>
      </c>
      <c r="I323" s="176">
        <v>226.0909</v>
      </c>
      <c r="J323" s="178">
        <v>225</v>
      </c>
      <c r="K323" s="45">
        <f t="shared" si="41"/>
        <v>14</v>
      </c>
      <c r="L323" s="45">
        <f t="shared" si="41"/>
        <v>28</v>
      </c>
      <c r="M323" s="45">
        <f t="shared" si="41"/>
        <v>42</v>
      </c>
      <c r="N323" s="45">
        <f t="shared" si="41"/>
        <v>56</v>
      </c>
      <c r="O323" s="45">
        <f t="shared" si="41"/>
        <v>70</v>
      </c>
      <c r="P323" s="45">
        <f t="shared" si="41"/>
        <v>84</v>
      </c>
      <c r="Q323" s="45">
        <f t="shared" si="41"/>
        <v>98</v>
      </c>
      <c r="R323" s="45">
        <f t="shared" si="41"/>
        <v>113</v>
      </c>
      <c r="S323" s="45">
        <f t="shared" si="41"/>
        <v>127</v>
      </c>
      <c r="T323" s="45">
        <f t="shared" si="41"/>
        <v>141</v>
      </c>
      <c r="U323" s="45">
        <f t="shared" si="41"/>
        <v>155</v>
      </c>
      <c r="V323" s="45">
        <f t="shared" si="41"/>
        <v>169</v>
      </c>
      <c r="W323" s="45">
        <f t="shared" si="41"/>
        <v>183</v>
      </c>
      <c r="X323" s="45">
        <f t="shared" si="41"/>
        <v>197</v>
      </c>
      <c r="Y323" s="45">
        <f t="shared" si="41"/>
        <v>211</v>
      </c>
      <c r="Z323" s="45">
        <f t="shared" si="41"/>
        <v>225</v>
      </c>
      <c r="AA323" s="45">
        <f t="shared" si="40"/>
        <v>239</v>
      </c>
      <c r="AB323" s="45">
        <f t="shared" si="40"/>
        <v>253</v>
      </c>
      <c r="AC323" s="45">
        <f t="shared" si="40"/>
        <v>267</v>
      </c>
      <c r="AD323" s="45">
        <f t="shared" si="40"/>
        <v>281</v>
      </c>
      <c r="AE323" s="45">
        <f t="shared" si="40"/>
        <v>295</v>
      </c>
      <c r="AF323" s="45">
        <f t="shared" si="40"/>
        <v>309</v>
      </c>
      <c r="AG323" s="45">
        <f t="shared" si="40"/>
        <v>323</v>
      </c>
      <c r="AH323" s="45">
        <f t="shared" si="40"/>
        <v>338</v>
      </c>
      <c r="AI323" s="45">
        <f t="shared" si="40"/>
        <v>352</v>
      </c>
      <c r="AJ323" s="45">
        <f t="shared" si="40"/>
        <v>366</v>
      </c>
      <c r="AK323" s="45">
        <f t="shared" si="40"/>
        <v>380</v>
      </c>
      <c r="AL323" s="45">
        <f t="shared" si="40"/>
        <v>394</v>
      </c>
      <c r="AM323" s="45">
        <f t="shared" si="40"/>
        <v>408</v>
      </c>
      <c r="AN323" s="45">
        <f t="shared" si="40"/>
        <v>422</v>
      </c>
    </row>
    <row r="324" spans="1:40" x14ac:dyDescent="0.25">
      <c r="A324" s="68" t="s">
        <v>92</v>
      </c>
      <c r="B324" s="180">
        <v>20535</v>
      </c>
      <c r="C324" s="68">
        <v>7</v>
      </c>
      <c r="D324" s="1">
        <v>672</v>
      </c>
      <c r="E324" s="1">
        <v>-102</v>
      </c>
      <c r="F324" s="1">
        <v>0</v>
      </c>
      <c r="G324" s="1">
        <v>570</v>
      </c>
      <c r="H324" s="177">
        <v>570</v>
      </c>
      <c r="I324" s="176">
        <v>81.428600000000003</v>
      </c>
      <c r="J324" s="178">
        <v>81.400000000000006</v>
      </c>
      <c r="K324" s="45">
        <f t="shared" si="41"/>
        <v>5</v>
      </c>
      <c r="L324" s="45">
        <f t="shared" si="41"/>
        <v>10</v>
      </c>
      <c r="M324" s="45">
        <f t="shared" si="41"/>
        <v>15</v>
      </c>
      <c r="N324" s="45">
        <f t="shared" si="41"/>
        <v>20</v>
      </c>
      <c r="O324" s="45">
        <f t="shared" si="41"/>
        <v>25</v>
      </c>
      <c r="P324" s="45">
        <f t="shared" si="41"/>
        <v>31</v>
      </c>
      <c r="Q324" s="45">
        <f t="shared" si="41"/>
        <v>36</v>
      </c>
      <c r="R324" s="45">
        <f t="shared" si="41"/>
        <v>41</v>
      </c>
      <c r="S324" s="45">
        <f t="shared" si="41"/>
        <v>46</v>
      </c>
      <c r="T324" s="45">
        <f t="shared" si="41"/>
        <v>51</v>
      </c>
      <c r="U324" s="45">
        <f t="shared" si="41"/>
        <v>56</v>
      </c>
      <c r="V324" s="45">
        <f t="shared" si="41"/>
        <v>61</v>
      </c>
      <c r="W324" s="45">
        <f t="shared" si="41"/>
        <v>66</v>
      </c>
      <c r="X324" s="45">
        <f t="shared" si="41"/>
        <v>71</v>
      </c>
      <c r="Y324" s="45">
        <f t="shared" si="41"/>
        <v>76</v>
      </c>
      <c r="Z324" s="45">
        <f t="shared" si="41"/>
        <v>81</v>
      </c>
      <c r="AA324" s="45">
        <f t="shared" si="40"/>
        <v>86</v>
      </c>
      <c r="AB324" s="45">
        <f t="shared" si="40"/>
        <v>92</v>
      </c>
      <c r="AC324" s="45">
        <f t="shared" si="40"/>
        <v>97</v>
      </c>
      <c r="AD324" s="45">
        <f t="shared" si="40"/>
        <v>102</v>
      </c>
      <c r="AE324" s="45">
        <f t="shared" si="40"/>
        <v>107</v>
      </c>
      <c r="AF324" s="45">
        <f t="shared" si="40"/>
        <v>112</v>
      </c>
      <c r="AG324" s="45">
        <f t="shared" si="40"/>
        <v>117</v>
      </c>
      <c r="AH324" s="45">
        <f t="shared" si="40"/>
        <v>122</v>
      </c>
      <c r="AI324" s="45">
        <f t="shared" si="40"/>
        <v>127</v>
      </c>
      <c r="AJ324" s="45">
        <f t="shared" si="40"/>
        <v>132</v>
      </c>
      <c r="AK324" s="45">
        <f t="shared" si="40"/>
        <v>137</v>
      </c>
      <c r="AL324" s="45">
        <f t="shared" si="40"/>
        <v>142</v>
      </c>
      <c r="AM324" s="45">
        <f t="shared" si="40"/>
        <v>148</v>
      </c>
      <c r="AN324" s="45">
        <f t="shared" si="40"/>
        <v>153</v>
      </c>
    </row>
    <row r="325" spans="1:40" x14ac:dyDescent="0.25">
      <c r="A325" s="68" t="s">
        <v>92</v>
      </c>
      <c r="B325" s="180">
        <v>90328</v>
      </c>
      <c r="C325" s="68">
        <v>1</v>
      </c>
      <c r="D325" s="1">
        <v>0</v>
      </c>
      <c r="E325" s="1">
        <v>59</v>
      </c>
      <c r="F325" s="1">
        <v>0</v>
      </c>
      <c r="G325" s="1">
        <v>59</v>
      </c>
      <c r="H325" s="177">
        <v>59</v>
      </c>
      <c r="I325" s="176">
        <v>59</v>
      </c>
      <c r="J325" s="178">
        <v>59</v>
      </c>
      <c r="K325" s="45">
        <f t="shared" si="41"/>
        <v>4</v>
      </c>
      <c r="L325" s="45">
        <f t="shared" si="41"/>
        <v>7</v>
      </c>
      <c r="M325" s="45">
        <f t="shared" si="41"/>
        <v>11</v>
      </c>
      <c r="N325" s="45">
        <f t="shared" si="41"/>
        <v>15</v>
      </c>
      <c r="O325" s="45">
        <f t="shared" si="41"/>
        <v>18</v>
      </c>
      <c r="P325" s="45">
        <f t="shared" si="41"/>
        <v>22</v>
      </c>
      <c r="Q325" s="45">
        <f t="shared" si="41"/>
        <v>26</v>
      </c>
      <c r="R325" s="45">
        <f t="shared" si="41"/>
        <v>30</v>
      </c>
      <c r="S325" s="45">
        <f t="shared" si="41"/>
        <v>33</v>
      </c>
      <c r="T325" s="45">
        <f t="shared" si="41"/>
        <v>37</v>
      </c>
      <c r="U325" s="45">
        <f t="shared" si="41"/>
        <v>41</v>
      </c>
      <c r="V325" s="45">
        <f t="shared" si="41"/>
        <v>44</v>
      </c>
      <c r="W325" s="45">
        <f t="shared" si="41"/>
        <v>48</v>
      </c>
      <c r="X325" s="45">
        <f t="shared" si="41"/>
        <v>52</v>
      </c>
      <c r="Y325" s="45">
        <f t="shared" si="41"/>
        <v>55</v>
      </c>
      <c r="Z325" s="45">
        <f t="shared" si="41"/>
        <v>59</v>
      </c>
      <c r="AA325" s="45">
        <f t="shared" si="40"/>
        <v>63</v>
      </c>
      <c r="AB325" s="45">
        <f t="shared" si="40"/>
        <v>66</v>
      </c>
      <c r="AC325" s="45">
        <f t="shared" si="40"/>
        <v>70</v>
      </c>
      <c r="AD325" s="45">
        <f t="shared" si="40"/>
        <v>74</v>
      </c>
      <c r="AE325" s="45">
        <f t="shared" si="40"/>
        <v>77</v>
      </c>
      <c r="AF325" s="45">
        <f t="shared" si="40"/>
        <v>81</v>
      </c>
      <c r="AG325" s="45">
        <f t="shared" si="40"/>
        <v>85</v>
      </c>
      <c r="AH325" s="45">
        <f t="shared" si="40"/>
        <v>89</v>
      </c>
      <c r="AI325" s="45">
        <f t="shared" si="40"/>
        <v>92</v>
      </c>
      <c r="AJ325" s="45">
        <f t="shared" si="40"/>
        <v>96</v>
      </c>
      <c r="AK325" s="45">
        <f t="shared" si="40"/>
        <v>100</v>
      </c>
      <c r="AL325" s="45">
        <f t="shared" si="40"/>
        <v>103</v>
      </c>
      <c r="AM325" s="45">
        <f t="shared" si="40"/>
        <v>107</v>
      </c>
      <c r="AN325" s="45">
        <f t="shared" si="40"/>
        <v>111</v>
      </c>
    </row>
    <row r="326" spans="1:40" x14ac:dyDescent="0.25">
      <c r="A326" s="68" t="s">
        <v>91</v>
      </c>
      <c r="B326" s="180">
        <v>40223</v>
      </c>
      <c r="C326" s="68">
        <v>2</v>
      </c>
      <c r="D326" s="1">
        <v>408</v>
      </c>
      <c r="E326" s="1">
        <v>193</v>
      </c>
      <c r="F326" s="1">
        <v>0</v>
      </c>
      <c r="G326" s="1">
        <v>601</v>
      </c>
      <c r="H326" s="177">
        <v>601</v>
      </c>
      <c r="I326" s="176">
        <v>300.5</v>
      </c>
      <c r="J326" s="178">
        <v>300.5</v>
      </c>
      <c r="K326" s="45">
        <f t="shared" si="41"/>
        <v>19</v>
      </c>
      <c r="L326" s="45">
        <f t="shared" si="41"/>
        <v>38</v>
      </c>
      <c r="M326" s="45">
        <f t="shared" si="41"/>
        <v>56</v>
      </c>
      <c r="N326" s="45">
        <f t="shared" si="41"/>
        <v>75</v>
      </c>
      <c r="O326" s="45">
        <f t="shared" si="41"/>
        <v>94</v>
      </c>
      <c r="P326" s="45">
        <f t="shared" si="41"/>
        <v>113</v>
      </c>
      <c r="Q326" s="45">
        <f t="shared" si="41"/>
        <v>131</v>
      </c>
      <c r="R326" s="45">
        <f t="shared" si="41"/>
        <v>150</v>
      </c>
      <c r="S326" s="45">
        <f t="shared" si="41"/>
        <v>169</v>
      </c>
      <c r="T326" s="45">
        <f t="shared" si="41"/>
        <v>188</v>
      </c>
      <c r="U326" s="45">
        <f t="shared" si="41"/>
        <v>207</v>
      </c>
      <c r="V326" s="45">
        <f t="shared" si="41"/>
        <v>225</v>
      </c>
      <c r="W326" s="45">
        <f t="shared" si="41"/>
        <v>244</v>
      </c>
      <c r="X326" s="45">
        <f t="shared" si="41"/>
        <v>263</v>
      </c>
      <c r="Y326" s="45">
        <f t="shared" si="41"/>
        <v>282</v>
      </c>
      <c r="Z326" s="45">
        <f t="shared" ref="Z326:AN341" si="42">IF($G326&gt;0,ROUND($J326*Z$3/12*0.75,0),0)</f>
        <v>301</v>
      </c>
      <c r="AA326" s="45">
        <f t="shared" si="42"/>
        <v>319</v>
      </c>
      <c r="AB326" s="45">
        <f t="shared" si="42"/>
        <v>338</v>
      </c>
      <c r="AC326" s="45">
        <f t="shared" si="42"/>
        <v>357</v>
      </c>
      <c r="AD326" s="45">
        <f t="shared" si="42"/>
        <v>376</v>
      </c>
      <c r="AE326" s="45">
        <f t="shared" si="42"/>
        <v>394</v>
      </c>
      <c r="AF326" s="45">
        <f t="shared" si="42"/>
        <v>413</v>
      </c>
      <c r="AG326" s="45">
        <f t="shared" si="42"/>
        <v>432</v>
      </c>
      <c r="AH326" s="45">
        <f t="shared" si="42"/>
        <v>451</v>
      </c>
      <c r="AI326" s="45">
        <f t="shared" si="42"/>
        <v>470</v>
      </c>
      <c r="AJ326" s="45">
        <f t="shared" si="42"/>
        <v>488</v>
      </c>
      <c r="AK326" s="45">
        <f t="shared" si="42"/>
        <v>507</v>
      </c>
      <c r="AL326" s="45">
        <f t="shared" si="42"/>
        <v>526</v>
      </c>
      <c r="AM326" s="45">
        <f t="shared" si="42"/>
        <v>545</v>
      </c>
      <c r="AN326" s="45">
        <f t="shared" si="42"/>
        <v>563</v>
      </c>
    </row>
    <row r="327" spans="1:40" x14ac:dyDescent="0.25">
      <c r="A327" s="68" t="s">
        <v>91</v>
      </c>
      <c r="B327" s="180">
        <v>40233</v>
      </c>
      <c r="C327" s="68">
        <v>5</v>
      </c>
      <c r="D327" s="1">
        <v>384</v>
      </c>
      <c r="E327" s="1">
        <v>-7</v>
      </c>
      <c r="F327" s="1">
        <v>0</v>
      </c>
      <c r="G327" s="1">
        <v>377</v>
      </c>
      <c r="H327" s="177">
        <v>377</v>
      </c>
      <c r="I327" s="176">
        <v>75.400000000000006</v>
      </c>
      <c r="J327" s="178">
        <v>75.400000000000006</v>
      </c>
      <c r="K327" s="45">
        <f t="shared" ref="K327:Z342" si="43">IF($G327&gt;0,ROUND($J327*K$3/12*0.75,0),0)</f>
        <v>5</v>
      </c>
      <c r="L327" s="45">
        <f t="shared" si="43"/>
        <v>9</v>
      </c>
      <c r="M327" s="45">
        <f t="shared" si="43"/>
        <v>14</v>
      </c>
      <c r="N327" s="45">
        <f t="shared" si="43"/>
        <v>19</v>
      </c>
      <c r="O327" s="45">
        <f t="shared" si="43"/>
        <v>24</v>
      </c>
      <c r="P327" s="45">
        <f t="shared" si="43"/>
        <v>28</v>
      </c>
      <c r="Q327" s="45">
        <f t="shared" si="43"/>
        <v>33</v>
      </c>
      <c r="R327" s="45">
        <f t="shared" si="43"/>
        <v>38</v>
      </c>
      <c r="S327" s="45">
        <f t="shared" si="43"/>
        <v>42</v>
      </c>
      <c r="T327" s="45">
        <f t="shared" si="43"/>
        <v>47</v>
      </c>
      <c r="U327" s="45">
        <f t="shared" si="43"/>
        <v>52</v>
      </c>
      <c r="V327" s="45">
        <f t="shared" si="43"/>
        <v>57</v>
      </c>
      <c r="W327" s="45">
        <f t="shared" si="43"/>
        <v>61</v>
      </c>
      <c r="X327" s="45">
        <f t="shared" si="43"/>
        <v>66</v>
      </c>
      <c r="Y327" s="45">
        <f t="shared" si="43"/>
        <v>71</v>
      </c>
      <c r="Z327" s="45">
        <f t="shared" si="43"/>
        <v>75</v>
      </c>
      <c r="AA327" s="45">
        <f t="shared" si="42"/>
        <v>80</v>
      </c>
      <c r="AB327" s="45">
        <f t="shared" si="42"/>
        <v>85</v>
      </c>
      <c r="AC327" s="45">
        <f t="shared" si="42"/>
        <v>90</v>
      </c>
      <c r="AD327" s="45">
        <f t="shared" si="42"/>
        <v>94</v>
      </c>
      <c r="AE327" s="45">
        <f t="shared" si="42"/>
        <v>99</v>
      </c>
      <c r="AF327" s="45">
        <f t="shared" si="42"/>
        <v>104</v>
      </c>
      <c r="AG327" s="45">
        <f t="shared" si="42"/>
        <v>108</v>
      </c>
      <c r="AH327" s="45">
        <f t="shared" si="42"/>
        <v>113</v>
      </c>
      <c r="AI327" s="45">
        <f t="shared" si="42"/>
        <v>118</v>
      </c>
      <c r="AJ327" s="45">
        <f t="shared" si="42"/>
        <v>123</v>
      </c>
      <c r="AK327" s="45">
        <f t="shared" si="42"/>
        <v>127</v>
      </c>
      <c r="AL327" s="45">
        <f t="shared" si="42"/>
        <v>132</v>
      </c>
      <c r="AM327" s="45">
        <f t="shared" si="42"/>
        <v>137</v>
      </c>
      <c r="AN327" s="45">
        <f t="shared" si="42"/>
        <v>141</v>
      </c>
    </row>
    <row r="328" spans="1:40" x14ac:dyDescent="0.25">
      <c r="A328" s="68" t="s">
        <v>91</v>
      </c>
      <c r="B328" s="180">
        <v>40704</v>
      </c>
      <c r="C328" s="68">
        <v>2</v>
      </c>
      <c r="D328" s="1">
        <v>144</v>
      </c>
      <c r="E328" s="1">
        <v>7</v>
      </c>
      <c r="F328" s="1">
        <v>0</v>
      </c>
      <c r="G328" s="1">
        <v>151</v>
      </c>
      <c r="H328" s="177">
        <v>151</v>
      </c>
      <c r="I328" s="176">
        <v>75.5</v>
      </c>
      <c r="J328" s="178">
        <v>75.5</v>
      </c>
      <c r="K328" s="45">
        <f t="shared" si="43"/>
        <v>5</v>
      </c>
      <c r="L328" s="45">
        <f t="shared" si="43"/>
        <v>9</v>
      </c>
      <c r="M328" s="45">
        <f t="shared" si="43"/>
        <v>14</v>
      </c>
      <c r="N328" s="45">
        <f t="shared" si="43"/>
        <v>19</v>
      </c>
      <c r="O328" s="45">
        <f t="shared" si="43"/>
        <v>24</v>
      </c>
      <c r="P328" s="45">
        <f t="shared" si="43"/>
        <v>28</v>
      </c>
      <c r="Q328" s="45">
        <f t="shared" si="43"/>
        <v>33</v>
      </c>
      <c r="R328" s="45">
        <f t="shared" si="43"/>
        <v>38</v>
      </c>
      <c r="S328" s="45">
        <f t="shared" si="43"/>
        <v>42</v>
      </c>
      <c r="T328" s="45">
        <f t="shared" si="43"/>
        <v>47</v>
      </c>
      <c r="U328" s="45">
        <f t="shared" si="43"/>
        <v>52</v>
      </c>
      <c r="V328" s="45">
        <f t="shared" si="43"/>
        <v>57</v>
      </c>
      <c r="W328" s="45">
        <f t="shared" si="43"/>
        <v>61</v>
      </c>
      <c r="X328" s="45">
        <f t="shared" si="43"/>
        <v>66</v>
      </c>
      <c r="Y328" s="45">
        <f t="shared" si="43"/>
        <v>71</v>
      </c>
      <c r="Z328" s="45">
        <f t="shared" si="43"/>
        <v>76</v>
      </c>
      <c r="AA328" s="45">
        <f t="shared" si="42"/>
        <v>80</v>
      </c>
      <c r="AB328" s="45">
        <f t="shared" si="42"/>
        <v>85</v>
      </c>
      <c r="AC328" s="45">
        <f t="shared" si="42"/>
        <v>90</v>
      </c>
      <c r="AD328" s="45">
        <f t="shared" si="42"/>
        <v>94</v>
      </c>
      <c r="AE328" s="45">
        <f t="shared" si="42"/>
        <v>99</v>
      </c>
      <c r="AF328" s="45">
        <f t="shared" si="42"/>
        <v>104</v>
      </c>
      <c r="AG328" s="45">
        <f t="shared" si="42"/>
        <v>109</v>
      </c>
      <c r="AH328" s="45">
        <f t="shared" si="42"/>
        <v>113</v>
      </c>
      <c r="AI328" s="45">
        <f t="shared" si="42"/>
        <v>118</v>
      </c>
      <c r="AJ328" s="45">
        <f t="shared" si="42"/>
        <v>123</v>
      </c>
      <c r="AK328" s="45">
        <f t="shared" si="42"/>
        <v>127</v>
      </c>
      <c r="AL328" s="45">
        <f t="shared" si="42"/>
        <v>132</v>
      </c>
      <c r="AM328" s="45">
        <f t="shared" si="42"/>
        <v>137</v>
      </c>
      <c r="AN328" s="45">
        <f t="shared" si="42"/>
        <v>142</v>
      </c>
    </row>
    <row r="329" spans="1:40" x14ac:dyDescent="0.25">
      <c r="A329" s="68" t="s">
        <v>91</v>
      </c>
      <c r="B329" s="180">
        <v>41464</v>
      </c>
      <c r="C329" s="68">
        <v>2</v>
      </c>
      <c r="D329" s="1">
        <v>0</v>
      </c>
      <c r="E329" s="1">
        <v>705</v>
      </c>
      <c r="F329" s="1">
        <v>0</v>
      </c>
      <c r="G329" s="1">
        <v>705</v>
      </c>
      <c r="H329" s="177">
        <v>705</v>
      </c>
      <c r="I329" s="176">
        <v>352.5</v>
      </c>
      <c r="J329" s="178">
        <v>352.5</v>
      </c>
      <c r="K329" s="45">
        <f t="shared" si="43"/>
        <v>22</v>
      </c>
      <c r="L329" s="45">
        <f t="shared" si="43"/>
        <v>44</v>
      </c>
      <c r="M329" s="45">
        <f t="shared" si="43"/>
        <v>66</v>
      </c>
      <c r="N329" s="45">
        <f t="shared" si="43"/>
        <v>88</v>
      </c>
      <c r="O329" s="45">
        <f t="shared" si="43"/>
        <v>110</v>
      </c>
      <c r="P329" s="45">
        <f t="shared" si="43"/>
        <v>132</v>
      </c>
      <c r="Q329" s="45">
        <f t="shared" si="43"/>
        <v>154</v>
      </c>
      <c r="R329" s="45">
        <f t="shared" si="43"/>
        <v>176</v>
      </c>
      <c r="S329" s="45">
        <f t="shared" si="43"/>
        <v>198</v>
      </c>
      <c r="T329" s="45">
        <f t="shared" si="43"/>
        <v>220</v>
      </c>
      <c r="U329" s="45">
        <f t="shared" si="43"/>
        <v>242</v>
      </c>
      <c r="V329" s="45">
        <f t="shared" si="43"/>
        <v>264</v>
      </c>
      <c r="W329" s="45">
        <f t="shared" si="43"/>
        <v>286</v>
      </c>
      <c r="X329" s="45">
        <f t="shared" si="43"/>
        <v>308</v>
      </c>
      <c r="Y329" s="45">
        <f t="shared" si="43"/>
        <v>330</v>
      </c>
      <c r="Z329" s="45">
        <f t="shared" si="43"/>
        <v>353</v>
      </c>
      <c r="AA329" s="45">
        <f t="shared" si="42"/>
        <v>375</v>
      </c>
      <c r="AB329" s="45">
        <f t="shared" si="42"/>
        <v>397</v>
      </c>
      <c r="AC329" s="45">
        <f t="shared" si="42"/>
        <v>419</v>
      </c>
      <c r="AD329" s="45">
        <f t="shared" si="42"/>
        <v>441</v>
      </c>
      <c r="AE329" s="45">
        <f t="shared" si="42"/>
        <v>463</v>
      </c>
      <c r="AF329" s="45">
        <f t="shared" si="42"/>
        <v>485</v>
      </c>
      <c r="AG329" s="45">
        <f t="shared" si="42"/>
        <v>507</v>
      </c>
      <c r="AH329" s="45">
        <f t="shared" si="42"/>
        <v>529</v>
      </c>
      <c r="AI329" s="45">
        <f t="shared" si="42"/>
        <v>551</v>
      </c>
      <c r="AJ329" s="45">
        <f t="shared" si="42"/>
        <v>573</v>
      </c>
      <c r="AK329" s="45">
        <f t="shared" si="42"/>
        <v>595</v>
      </c>
      <c r="AL329" s="45">
        <f t="shared" si="42"/>
        <v>617</v>
      </c>
      <c r="AM329" s="45">
        <f t="shared" si="42"/>
        <v>639</v>
      </c>
      <c r="AN329" s="45">
        <f t="shared" si="42"/>
        <v>661</v>
      </c>
    </row>
    <row r="330" spans="1:40" x14ac:dyDescent="0.25">
      <c r="A330" s="68" t="s">
        <v>91</v>
      </c>
      <c r="B330" s="180">
        <v>41470</v>
      </c>
      <c r="C330" s="68">
        <v>9</v>
      </c>
      <c r="D330" s="1">
        <v>852</v>
      </c>
      <c r="E330" s="1">
        <v>741</v>
      </c>
      <c r="F330" s="1">
        <v>4</v>
      </c>
      <c r="G330" s="1">
        <v>1597</v>
      </c>
      <c r="H330" s="177">
        <v>1593</v>
      </c>
      <c r="I330" s="176">
        <v>177.4444</v>
      </c>
      <c r="J330" s="178">
        <v>177</v>
      </c>
      <c r="K330" s="45">
        <f t="shared" si="43"/>
        <v>11</v>
      </c>
      <c r="L330" s="45">
        <f t="shared" si="43"/>
        <v>22</v>
      </c>
      <c r="M330" s="45">
        <f t="shared" si="43"/>
        <v>33</v>
      </c>
      <c r="N330" s="45">
        <f t="shared" si="43"/>
        <v>44</v>
      </c>
      <c r="O330" s="45">
        <f t="shared" si="43"/>
        <v>55</v>
      </c>
      <c r="P330" s="45">
        <f t="shared" si="43"/>
        <v>66</v>
      </c>
      <c r="Q330" s="45">
        <f t="shared" si="43"/>
        <v>77</v>
      </c>
      <c r="R330" s="45">
        <f t="shared" si="43"/>
        <v>89</v>
      </c>
      <c r="S330" s="45">
        <f t="shared" si="43"/>
        <v>100</v>
      </c>
      <c r="T330" s="45">
        <f t="shared" si="43"/>
        <v>111</v>
      </c>
      <c r="U330" s="45">
        <f t="shared" si="43"/>
        <v>122</v>
      </c>
      <c r="V330" s="45">
        <f t="shared" si="43"/>
        <v>133</v>
      </c>
      <c r="W330" s="45">
        <f t="shared" si="43"/>
        <v>144</v>
      </c>
      <c r="X330" s="45">
        <f t="shared" si="43"/>
        <v>155</v>
      </c>
      <c r="Y330" s="45">
        <f t="shared" si="43"/>
        <v>166</v>
      </c>
      <c r="Z330" s="45">
        <f t="shared" si="43"/>
        <v>177</v>
      </c>
      <c r="AA330" s="45">
        <f t="shared" si="42"/>
        <v>188</v>
      </c>
      <c r="AB330" s="45">
        <f t="shared" si="42"/>
        <v>199</v>
      </c>
      <c r="AC330" s="45">
        <f t="shared" si="42"/>
        <v>210</v>
      </c>
      <c r="AD330" s="45">
        <f t="shared" si="42"/>
        <v>221</v>
      </c>
      <c r="AE330" s="45">
        <f t="shared" si="42"/>
        <v>232</v>
      </c>
      <c r="AF330" s="45">
        <f t="shared" si="42"/>
        <v>243</v>
      </c>
      <c r="AG330" s="45">
        <f t="shared" si="42"/>
        <v>254</v>
      </c>
      <c r="AH330" s="45">
        <f t="shared" si="42"/>
        <v>266</v>
      </c>
      <c r="AI330" s="45">
        <f t="shared" si="42"/>
        <v>277</v>
      </c>
      <c r="AJ330" s="45">
        <f t="shared" si="42"/>
        <v>288</v>
      </c>
      <c r="AK330" s="45">
        <f t="shared" si="42"/>
        <v>299</v>
      </c>
      <c r="AL330" s="45">
        <f t="shared" si="42"/>
        <v>310</v>
      </c>
      <c r="AM330" s="45">
        <f t="shared" si="42"/>
        <v>321</v>
      </c>
      <c r="AN330" s="45">
        <f t="shared" si="42"/>
        <v>332</v>
      </c>
    </row>
    <row r="331" spans="1:40" x14ac:dyDescent="0.25">
      <c r="A331" s="68" t="s">
        <v>91</v>
      </c>
      <c r="B331" s="180">
        <v>41471</v>
      </c>
      <c r="C331" s="68">
        <v>6</v>
      </c>
      <c r="D331" s="1">
        <v>1392</v>
      </c>
      <c r="E331" s="1">
        <v>1780</v>
      </c>
      <c r="F331" s="1">
        <v>98</v>
      </c>
      <c r="G331" s="1">
        <v>3270</v>
      </c>
      <c r="H331" s="177">
        <v>3172</v>
      </c>
      <c r="I331" s="176">
        <v>545</v>
      </c>
      <c r="J331" s="178">
        <v>528.70000000000005</v>
      </c>
      <c r="K331" s="45">
        <f t="shared" si="43"/>
        <v>33</v>
      </c>
      <c r="L331" s="45">
        <f t="shared" si="43"/>
        <v>66</v>
      </c>
      <c r="M331" s="45">
        <f t="shared" si="43"/>
        <v>99</v>
      </c>
      <c r="N331" s="45">
        <f t="shared" si="43"/>
        <v>132</v>
      </c>
      <c r="O331" s="45">
        <f t="shared" si="43"/>
        <v>165</v>
      </c>
      <c r="P331" s="45">
        <f t="shared" si="43"/>
        <v>198</v>
      </c>
      <c r="Q331" s="45">
        <f t="shared" si="43"/>
        <v>231</v>
      </c>
      <c r="R331" s="45">
        <f t="shared" si="43"/>
        <v>264</v>
      </c>
      <c r="S331" s="45">
        <f t="shared" si="43"/>
        <v>297</v>
      </c>
      <c r="T331" s="45">
        <f t="shared" si="43"/>
        <v>330</v>
      </c>
      <c r="U331" s="45">
        <f t="shared" si="43"/>
        <v>363</v>
      </c>
      <c r="V331" s="45">
        <f t="shared" si="43"/>
        <v>397</v>
      </c>
      <c r="W331" s="45">
        <f t="shared" si="43"/>
        <v>430</v>
      </c>
      <c r="X331" s="45">
        <f t="shared" si="43"/>
        <v>463</v>
      </c>
      <c r="Y331" s="45">
        <f t="shared" si="43"/>
        <v>496</v>
      </c>
      <c r="Z331" s="45">
        <f t="shared" si="43"/>
        <v>529</v>
      </c>
      <c r="AA331" s="45">
        <f t="shared" si="42"/>
        <v>562</v>
      </c>
      <c r="AB331" s="45">
        <f t="shared" si="42"/>
        <v>595</v>
      </c>
      <c r="AC331" s="45">
        <f t="shared" si="42"/>
        <v>628</v>
      </c>
      <c r="AD331" s="45">
        <f t="shared" si="42"/>
        <v>661</v>
      </c>
      <c r="AE331" s="45">
        <f t="shared" si="42"/>
        <v>694</v>
      </c>
      <c r="AF331" s="45">
        <f t="shared" si="42"/>
        <v>727</v>
      </c>
      <c r="AG331" s="45">
        <f t="shared" si="42"/>
        <v>760</v>
      </c>
      <c r="AH331" s="45">
        <f t="shared" si="42"/>
        <v>793</v>
      </c>
      <c r="AI331" s="45">
        <f t="shared" si="42"/>
        <v>826</v>
      </c>
      <c r="AJ331" s="45">
        <f t="shared" si="42"/>
        <v>859</v>
      </c>
      <c r="AK331" s="45">
        <f t="shared" si="42"/>
        <v>892</v>
      </c>
      <c r="AL331" s="45">
        <f t="shared" si="42"/>
        <v>925</v>
      </c>
      <c r="AM331" s="45">
        <f t="shared" si="42"/>
        <v>958</v>
      </c>
      <c r="AN331" s="45">
        <f t="shared" si="42"/>
        <v>991</v>
      </c>
    </row>
    <row r="332" spans="1:40" x14ac:dyDescent="0.25">
      <c r="A332" s="68" t="s">
        <v>91</v>
      </c>
      <c r="B332" s="180">
        <v>41472</v>
      </c>
      <c r="C332" s="68">
        <v>3</v>
      </c>
      <c r="D332" s="1">
        <v>252</v>
      </c>
      <c r="E332" s="1">
        <v>418</v>
      </c>
      <c r="F332" s="1">
        <v>13</v>
      </c>
      <c r="G332" s="1">
        <v>683</v>
      </c>
      <c r="H332" s="177">
        <v>670</v>
      </c>
      <c r="I332" s="176">
        <v>227.66669999999999</v>
      </c>
      <c r="J332" s="178">
        <v>223.3</v>
      </c>
      <c r="K332" s="45">
        <f t="shared" si="43"/>
        <v>14</v>
      </c>
      <c r="L332" s="45">
        <f t="shared" si="43"/>
        <v>28</v>
      </c>
      <c r="M332" s="45">
        <f t="shared" si="43"/>
        <v>42</v>
      </c>
      <c r="N332" s="45">
        <f t="shared" si="43"/>
        <v>56</v>
      </c>
      <c r="O332" s="45">
        <f t="shared" si="43"/>
        <v>70</v>
      </c>
      <c r="P332" s="45">
        <f t="shared" si="43"/>
        <v>84</v>
      </c>
      <c r="Q332" s="45">
        <f t="shared" si="43"/>
        <v>98</v>
      </c>
      <c r="R332" s="45">
        <f t="shared" si="43"/>
        <v>112</v>
      </c>
      <c r="S332" s="45">
        <f t="shared" si="43"/>
        <v>126</v>
      </c>
      <c r="T332" s="45">
        <f t="shared" si="43"/>
        <v>140</v>
      </c>
      <c r="U332" s="45">
        <f t="shared" si="43"/>
        <v>154</v>
      </c>
      <c r="V332" s="45">
        <f t="shared" si="43"/>
        <v>167</v>
      </c>
      <c r="W332" s="45">
        <f t="shared" si="43"/>
        <v>181</v>
      </c>
      <c r="X332" s="45">
        <f t="shared" si="43"/>
        <v>195</v>
      </c>
      <c r="Y332" s="45">
        <f t="shared" si="43"/>
        <v>209</v>
      </c>
      <c r="Z332" s="45">
        <f t="shared" si="43"/>
        <v>223</v>
      </c>
      <c r="AA332" s="45">
        <f t="shared" si="42"/>
        <v>237</v>
      </c>
      <c r="AB332" s="45">
        <f t="shared" si="42"/>
        <v>251</v>
      </c>
      <c r="AC332" s="45">
        <f t="shared" si="42"/>
        <v>265</v>
      </c>
      <c r="AD332" s="45">
        <f t="shared" si="42"/>
        <v>279</v>
      </c>
      <c r="AE332" s="45">
        <f t="shared" si="42"/>
        <v>293</v>
      </c>
      <c r="AF332" s="45">
        <f t="shared" si="42"/>
        <v>307</v>
      </c>
      <c r="AG332" s="45">
        <f t="shared" si="42"/>
        <v>321</v>
      </c>
      <c r="AH332" s="45">
        <f t="shared" si="42"/>
        <v>335</v>
      </c>
      <c r="AI332" s="45">
        <f t="shared" si="42"/>
        <v>349</v>
      </c>
      <c r="AJ332" s="45">
        <f t="shared" si="42"/>
        <v>363</v>
      </c>
      <c r="AK332" s="45">
        <f t="shared" si="42"/>
        <v>377</v>
      </c>
      <c r="AL332" s="45">
        <f t="shared" si="42"/>
        <v>391</v>
      </c>
      <c r="AM332" s="45">
        <f t="shared" si="42"/>
        <v>405</v>
      </c>
      <c r="AN332" s="45">
        <f t="shared" si="42"/>
        <v>419</v>
      </c>
    </row>
    <row r="333" spans="1:40" x14ac:dyDescent="0.25">
      <c r="A333" s="68" t="s">
        <v>91</v>
      </c>
      <c r="B333" s="180">
        <v>41474</v>
      </c>
      <c r="C333" s="68">
        <v>1</v>
      </c>
      <c r="D333" s="1">
        <v>240</v>
      </c>
      <c r="E333" s="1">
        <v>55</v>
      </c>
      <c r="F333" s="1">
        <v>4</v>
      </c>
      <c r="G333" s="1">
        <v>299</v>
      </c>
      <c r="H333" s="177">
        <v>295</v>
      </c>
      <c r="I333" s="176">
        <v>299</v>
      </c>
      <c r="J333" s="178">
        <v>295</v>
      </c>
      <c r="K333" s="45">
        <f t="shared" si="43"/>
        <v>18</v>
      </c>
      <c r="L333" s="45">
        <f t="shared" si="43"/>
        <v>37</v>
      </c>
      <c r="M333" s="45">
        <f t="shared" si="43"/>
        <v>55</v>
      </c>
      <c r="N333" s="45">
        <f t="shared" si="43"/>
        <v>74</v>
      </c>
      <c r="O333" s="45">
        <f t="shared" si="43"/>
        <v>92</v>
      </c>
      <c r="P333" s="45">
        <f t="shared" si="43"/>
        <v>111</v>
      </c>
      <c r="Q333" s="45">
        <f t="shared" si="43"/>
        <v>129</v>
      </c>
      <c r="R333" s="45">
        <f t="shared" si="43"/>
        <v>148</v>
      </c>
      <c r="S333" s="45">
        <f t="shared" si="43"/>
        <v>166</v>
      </c>
      <c r="T333" s="45">
        <f t="shared" si="43"/>
        <v>184</v>
      </c>
      <c r="U333" s="45">
        <f t="shared" si="43"/>
        <v>203</v>
      </c>
      <c r="V333" s="45">
        <f t="shared" si="43"/>
        <v>221</v>
      </c>
      <c r="W333" s="45">
        <f t="shared" si="43"/>
        <v>240</v>
      </c>
      <c r="X333" s="45">
        <f t="shared" si="43"/>
        <v>258</v>
      </c>
      <c r="Y333" s="45">
        <f t="shared" si="43"/>
        <v>277</v>
      </c>
      <c r="Z333" s="45">
        <f t="shared" si="43"/>
        <v>295</v>
      </c>
      <c r="AA333" s="45">
        <f t="shared" si="42"/>
        <v>313</v>
      </c>
      <c r="AB333" s="45">
        <f t="shared" si="42"/>
        <v>332</v>
      </c>
      <c r="AC333" s="45">
        <f t="shared" si="42"/>
        <v>350</v>
      </c>
      <c r="AD333" s="45">
        <f t="shared" si="42"/>
        <v>369</v>
      </c>
      <c r="AE333" s="45">
        <f t="shared" si="42"/>
        <v>387</v>
      </c>
      <c r="AF333" s="45">
        <f t="shared" si="42"/>
        <v>406</v>
      </c>
      <c r="AG333" s="45">
        <f t="shared" si="42"/>
        <v>424</v>
      </c>
      <c r="AH333" s="45">
        <f t="shared" si="42"/>
        <v>443</v>
      </c>
      <c r="AI333" s="45">
        <f t="shared" si="42"/>
        <v>461</v>
      </c>
      <c r="AJ333" s="45">
        <f t="shared" si="42"/>
        <v>479</v>
      </c>
      <c r="AK333" s="45">
        <f t="shared" si="42"/>
        <v>498</v>
      </c>
      <c r="AL333" s="45">
        <f t="shared" si="42"/>
        <v>516</v>
      </c>
      <c r="AM333" s="45">
        <f t="shared" si="42"/>
        <v>535</v>
      </c>
      <c r="AN333" s="45">
        <f t="shared" si="42"/>
        <v>553</v>
      </c>
    </row>
    <row r="334" spans="1:40" x14ac:dyDescent="0.25">
      <c r="A334" s="68" t="s">
        <v>91</v>
      </c>
      <c r="B334" s="180">
        <v>50652</v>
      </c>
      <c r="C334" s="68">
        <v>15</v>
      </c>
      <c r="D334" s="1">
        <v>2148</v>
      </c>
      <c r="E334" s="1">
        <v>2355</v>
      </c>
      <c r="F334" s="1">
        <v>19</v>
      </c>
      <c r="G334" s="1">
        <v>4522</v>
      </c>
      <c r="H334" s="177">
        <v>4503</v>
      </c>
      <c r="I334" s="176">
        <v>301.4667</v>
      </c>
      <c r="J334" s="178">
        <v>300.2</v>
      </c>
      <c r="K334" s="45">
        <f t="shared" si="43"/>
        <v>19</v>
      </c>
      <c r="L334" s="45">
        <f t="shared" si="43"/>
        <v>38</v>
      </c>
      <c r="M334" s="45">
        <f t="shared" si="43"/>
        <v>56</v>
      </c>
      <c r="N334" s="45">
        <f t="shared" si="43"/>
        <v>75</v>
      </c>
      <c r="O334" s="45">
        <f t="shared" si="43"/>
        <v>94</v>
      </c>
      <c r="P334" s="45">
        <f t="shared" si="43"/>
        <v>113</v>
      </c>
      <c r="Q334" s="45">
        <f t="shared" si="43"/>
        <v>131</v>
      </c>
      <c r="R334" s="45">
        <f t="shared" si="43"/>
        <v>150</v>
      </c>
      <c r="S334" s="45">
        <f t="shared" si="43"/>
        <v>169</v>
      </c>
      <c r="T334" s="45">
        <f t="shared" si="43"/>
        <v>188</v>
      </c>
      <c r="U334" s="45">
        <f t="shared" si="43"/>
        <v>206</v>
      </c>
      <c r="V334" s="45">
        <f t="shared" si="43"/>
        <v>225</v>
      </c>
      <c r="W334" s="45">
        <f t="shared" si="43"/>
        <v>244</v>
      </c>
      <c r="X334" s="45">
        <f t="shared" si="43"/>
        <v>263</v>
      </c>
      <c r="Y334" s="45">
        <f t="shared" si="43"/>
        <v>281</v>
      </c>
      <c r="Z334" s="45">
        <f t="shared" si="43"/>
        <v>300</v>
      </c>
      <c r="AA334" s="45">
        <f t="shared" si="42"/>
        <v>319</v>
      </c>
      <c r="AB334" s="45">
        <f t="shared" si="42"/>
        <v>338</v>
      </c>
      <c r="AC334" s="45">
        <f t="shared" si="42"/>
        <v>356</v>
      </c>
      <c r="AD334" s="45">
        <f t="shared" si="42"/>
        <v>375</v>
      </c>
      <c r="AE334" s="45">
        <f t="shared" si="42"/>
        <v>394</v>
      </c>
      <c r="AF334" s="45">
        <f t="shared" si="42"/>
        <v>413</v>
      </c>
      <c r="AG334" s="45">
        <f t="shared" si="42"/>
        <v>432</v>
      </c>
      <c r="AH334" s="45">
        <f t="shared" si="42"/>
        <v>450</v>
      </c>
      <c r="AI334" s="45">
        <f t="shared" si="42"/>
        <v>469</v>
      </c>
      <c r="AJ334" s="45">
        <f t="shared" si="42"/>
        <v>488</v>
      </c>
      <c r="AK334" s="45">
        <f t="shared" si="42"/>
        <v>507</v>
      </c>
      <c r="AL334" s="45">
        <f t="shared" si="42"/>
        <v>525</v>
      </c>
      <c r="AM334" s="45">
        <f t="shared" si="42"/>
        <v>544</v>
      </c>
      <c r="AN334" s="45">
        <f t="shared" si="42"/>
        <v>563</v>
      </c>
    </row>
    <row r="335" spans="1:40" x14ac:dyDescent="0.25">
      <c r="A335" s="68" t="s">
        <v>91</v>
      </c>
      <c r="B335" s="180">
        <v>57705</v>
      </c>
      <c r="C335" s="68">
        <v>6</v>
      </c>
      <c r="D335" s="1">
        <v>1176</v>
      </c>
      <c r="E335" s="1">
        <v>-415</v>
      </c>
      <c r="F335" s="1">
        <v>14</v>
      </c>
      <c r="G335" s="1">
        <v>775</v>
      </c>
      <c r="H335" s="177">
        <v>761</v>
      </c>
      <c r="I335" s="176">
        <v>129.16669999999999</v>
      </c>
      <c r="J335" s="178">
        <v>126.8</v>
      </c>
      <c r="K335" s="45">
        <f t="shared" si="43"/>
        <v>8</v>
      </c>
      <c r="L335" s="45">
        <f t="shared" si="43"/>
        <v>16</v>
      </c>
      <c r="M335" s="45">
        <f t="shared" si="43"/>
        <v>24</v>
      </c>
      <c r="N335" s="45">
        <f t="shared" si="43"/>
        <v>32</v>
      </c>
      <c r="O335" s="45">
        <f t="shared" si="43"/>
        <v>40</v>
      </c>
      <c r="P335" s="45">
        <f t="shared" si="43"/>
        <v>48</v>
      </c>
      <c r="Q335" s="45">
        <f t="shared" si="43"/>
        <v>55</v>
      </c>
      <c r="R335" s="45">
        <f t="shared" si="43"/>
        <v>63</v>
      </c>
      <c r="S335" s="45">
        <f t="shared" si="43"/>
        <v>71</v>
      </c>
      <c r="T335" s="45">
        <f t="shared" si="43"/>
        <v>79</v>
      </c>
      <c r="U335" s="45">
        <f t="shared" si="43"/>
        <v>87</v>
      </c>
      <c r="V335" s="45">
        <f t="shared" si="43"/>
        <v>95</v>
      </c>
      <c r="W335" s="45">
        <f t="shared" si="43"/>
        <v>103</v>
      </c>
      <c r="X335" s="45">
        <f t="shared" si="43"/>
        <v>111</v>
      </c>
      <c r="Y335" s="45">
        <f t="shared" si="43"/>
        <v>119</v>
      </c>
      <c r="Z335" s="45">
        <f t="shared" si="43"/>
        <v>127</v>
      </c>
      <c r="AA335" s="45">
        <f t="shared" si="42"/>
        <v>135</v>
      </c>
      <c r="AB335" s="45">
        <f t="shared" si="42"/>
        <v>143</v>
      </c>
      <c r="AC335" s="45">
        <f t="shared" si="42"/>
        <v>151</v>
      </c>
      <c r="AD335" s="45">
        <f t="shared" si="42"/>
        <v>159</v>
      </c>
      <c r="AE335" s="45">
        <f t="shared" si="42"/>
        <v>166</v>
      </c>
      <c r="AF335" s="45">
        <f t="shared" si="42"/>
        <v>174</v>
      </c>
      <c r="AG335" s="45">
        <f t="shared" si="42"/>
        <v>182</v>
      </c>
      <c r="AH335" s="45">
        <f t="shared" si="42"/>
        <v>190</v>
      </c>
      <c r="AI335" s="45">
        <f t="shared" si="42"/>
        <v>198</v>
      </c>
      <c r="AJ335" s="45">
        <f t="shared" si="42"/>
        <v>206</v>
      </c>
      <c r="AK335" s="45">
        <f t="shared" si="42"/>
        <v>214</v>
      </c>
      <c r="AL335" s="45">
        <f t="shared" si="42"/>
        <v>222</v>
      </c>
      <c r="AM335" s="45">
        <f t="shared" si="42"/>
        <v>230</v>
      </c>
      <c r="AN335" s="45">
        <f t="shared" si="42"/>
        <v>238</v>
      </c>
    </row>
    <row r="336" spans="1:40" x14ac:dyDescent="0.25">
      <c r="A336" s="68" t="s">
        <v>91</v>
      </c>
      <c r="B336" s="180">
        <v>71313</v>
      </c>
      <c r="C336" s="68">
        <v>7</v>
      </c>
      <c r="D336" s="1">
        <v>708</v>
      </c>
      <c r="E336" s="1">
        <v>1675</v>
      </c>
      <c r="F336" s="1">
        <v>12</v>
      </c>
      <c r="G336" s="1">
        <v>2395</v>
      </c>
      <c r="H336" s="177">
        <v>2383</v>
      </c>
      <c r="I336" s="176">
        <v>342.1429</v>
      </c>
      <c r="J336" s="178">
        <v>340.4</v>
      </c>
      <c r="K336" s="45">
        <f t="shared" si="43"/>
        <v>21</v>
      </c>
      <c r="L336" s="45">
        <f t="shared" si="43"/>
        <v>43</v>
      </c>
      <c r="M336" s="45">
        <f t="shared" si="43"/>
        <v>64</v>
      </c>
      <c r="N336" s="45">
        <f t="shared" si="43"/>
        <v>85</v>
      </c>
      <c r="O336" s="45">
        <f t="shared" si="43"/>
        <v>106</v>
      </c>
      <c r="P336" s="45">
        <f t="shared" si="43"/>
        <v>128</v>
      </c>
      <c r="Q336" s="45">
        <f t="shared" si="43"/>
        <v>149</v>
      </c>
      <c r="R336" s="45">
        <f t="shared" si="43"/>
        <v>170</v>
      </c>
      <c r="S336" s="45">
        <f t="shared" si="43"/>
        <v>191</v>
      </c>
      <c r="T336" s="45">
        <f t="shared" si="43"/>
        <v>213</v>
      </c>
      <c r="U336" s="45">
        <f t="shared" si="43"/>
        <v>234</v>
      </c>
      <c r="V336" s="45">
        <f t="shared" si="43"/>
        <v>255</v>
      </c>
      <c r="W336" s="45">
        <f t="shared" si="43"/>
        <v>277</v>
      </c>
      <c r="X336" s="45">
        <f t="shared" si="43"/>
        <v>298</v>
      </c>
      <c r="Y336" s="45">
        <f t="shared" si="43"/>
        <v>319</v>
      </c>
      <c r="Z336" s="45">
        <f t="shared" si="43"/>
        <v>340</v>
      </c>
      <c r="AA336" s="45">
        <f t="shared" si="42"/>
        <v>362</v>
      </c>
      <c r="AB336" s="45">
        <f t="shared" si="42"/>
        <v>383</v>
      </c>
      <c r="AC336" s="45">
        <f t="shared" si="42"/>
        <v>404</v>
      </c>
      <c r="AD336" s="45">
        <f t="shared" si="42"/>
        <v>426</v>
      </c>
      <c r="AE336" s="45">
        <f t="shared" si="42"/>
        <v>447</v>
      </c>
      <c r="AF336" s="45">
        <f t="shared" si="42"/>
        <v>468</v>
      </c>
      <c r="AG336" s="45">
        <f t="shared" si="42"/>
        <v>489</v>
      </c>
      <c r="AH336" s="45">
        <f t="shared" si="42"/>
        <v>511</v>
      </c>
      <c r="AI336" s="45">
        <f t="shared" si="42"/>
        <v>532</v>
      </c>
      <c r="AJ336" s="45">
        <f t="shared" si="42"/>
        <v>553</v>
      </c>
      <c r="AK336" s="45">
        <f t="shared" si="42"/>
        <v>574</v>
      </c>
      <c r="AL336" s="45">
        <f t="shared" si="42"/>
        <v>596</v>
      </c>
      <c r="AM336" s="45">
        <f t="shared" si="42"/>
        <v>617</v>
      </c>
      <c r="AN336" s="45">
        <f t="shared" si="42"/>
        <v>638</v>
      </c>
    </row>
    <row r="337" spans="1:40" x14ac:dyDescent="0.25">
      <c r="A337" s="68" t="s">
        <v>91</v>
      </c>
      <c r="B337" s="180">
        <v>90450</v>
      </c>
      <c r="C337" s="68">
        <v>0</v>
      </c>
      <c r="D337" s="1">
        <v>0</v>
      </c>
      <c r="E337" s="1">
        <v>0</v>
      </c>
      <c r="F337" s="1">
        <v>0</v>
      </c>
      <c r="G337" s="1">
        <v>0</v>
      </c>
      <c r="H337" s="177">
        <v>0</v>
      </c>
      <c r="I337" s="176">
        <v>0</v>
      </c>
      <c r="J337" s="178" t="e">
        <v>#DIV/0!</v>
      </c>
      <c r="K337" s="45">
        <f t="shared" si="43"/>
        <v>0</v>
      </c>
      <c r="L337" s="45">
        <f t="shared" si="43"/>
        <v>0</v>
      </c>
      <c r="M337" s="45">
        <f t="shared" si="43"/>
        <v>0</v>
      </c>
      <c r="N337" s="45">
        <f t="shared" si="43"/>
        <v>0</v>
      </c>
      <c r="O337" s="45">
        <f t="shared" si="43"/>
        <v>0</v>
      </c>
      <c r="P337" s="45">
        <f t="shared" si="43"/>
        <v>0</v>
      </c>
      <c r="Q337" s="45">
        <f t="shared" si="43"/>
        <v>0</v>
      </c>
      <c r="R337" s="45">
        <f t="shared" si="43"/>
        <v>0</v>
      </c>
      <c r="S337" s="45">
        <f t="shared" si="43"/>
        <v>0</v>
      </c>
      <c r="T337" s="45">
        <f t="shared" si="43"/>
        <v>0</v>
      </c>
      <c r="U337" s="45">
        <f t="shared" si="43"/>
        <v>0</v>
      </c>
      <c r="V337" s="45">
        <f t="shared" si="43"/>
        <v>0</v>
      </c>
      <c r="W337" s="45">
        <f t="shared" si="43"/>
        <v>0</v>
      </c>
      <c r="X337" s="45">
        <f t="shared" si="43"/>
        <v>0</v>
      </c>
      <c r="Y337" s="45">
        <f t="shared" si="43"/>
        <v>0</v>
      </c>
      <c r="Z337" s="45">
        <f t="shared" si="43"/>
        <v>0</v>
      </c>
      <c r="AA337" s="45">
        <f t="shared" si="42"/>
        <v>0</v>
      </c>
      <c r="AB337" s="45">
        <f t="shared" si="42"/>
        <v>0</v>
      </c>
      <c r="AC337" s="45">
        <f t="shared" si="42"/>
        <v>0</v>
      </c>
      <c r="AD337" s="45">
        <f t="shared" si="42"/>
        <v>0</v>
      </c>
      <c r="AE337" s="45">
        <f t="shared" si="42"/>
        <v>0</v>
      </c>
      <c r="AF337" s="45">
        <f t="shared" si="42"/>
        <v>0</v>
      </c>
      <c r="AG337" s="45">
        <f t="shared" si="42"/>
        <v>0</v>
      </c>
      <c r="AH337" s="45">
        <f t="shared" si="42"/>
        <v>0</v>
      </c>
      <c r="AI337" s="45">
        <f t="shared" si="42"/>
        <v>0</v>
      </c>
      <c r="AJ337" s="45">
        <f t="shared" si="42"/>
        <v>0</v>
      </c>
      <c r="AK337" s="45">
        <f t="shared" si="42"/>
        <v>0</v>
      </c>
      <c r="AL337" s="45">
        <f t="shared" si="42"/>
        <v>0</v>
      </c>
      <c r="AM337" s="45">
        <f t="shared" si="42"/>
        <v>0</v>
      </c>
      <c r="AN337" s="45">
        <f t="shared" si="42"/>
        <v>0</v>
      </c>
    </row>
    <row r="338" spans="1:40" x14ac:dyDescent="0.25">
      <c r="A338" s="68" t="s">
        <v>89</v>
      </c>
      <c r="B338" s="180">
        <v>70022</v>
      </c>
      <c r="C338" s="68">
        <v>2</v>
      </c>
      <c r="D338" s="1">
        <v>456</v>
      </c>
      <c r="E338" s="1">
        <v>190</v>
      </c>
      <c r="F338" s="1">
        <v>42</v>
      </c>
      <c r="G338" s="1">
        <v>688</v>
      </c>
      <c r="H338" s="177">
        <v>646</v>
      </c>
      <c r="I338" s="176">
        <v>344</v>
      </c>
      <c r="J338" s="178">
        <v>323</v>
      </c>
      <c r="K338" s="45">
        <f t="shared" si="43"/>
        <v>20</v>
      </c>
      <c r="L338" s="45">
        <f t="shared" si="43"/>
        <v>40</v>
      </c>
      <c r="M338" s="45">
        <f t="shared" si="43"/>
        <v>61</v>
      </c>
      <c r="N338" s="45">
        <f t="shared" si="43"/>
        <v>81</v>
      </c>
      <c r="O338" s="45">
        <f t="shared" si="43"/>
        <v>101</v>
      </c>
      <c r="P338" s="45">
        <f t="shared" si="43"/>
        <v>121</v>
      </c>
      <c r="Q338" s="45">
        <f t="shared" si="43"/>
        <v>141</v>
      </c>
      <c r="R338" s="45">
        <f t="shared" si="43"/>
        <v>162</v>
      </c>
      <c r="S338" s="45">
        <f t="shared" si="43"/>
        <v>182</v>
      </c>
      <c r="T338" s="45">
        <f t="shared" si="43"/>
        <v>202</v>
      </c>
      <c r="U338" s="45">
        <f t="shared" si="43"/>
        <v>222</v>
      </c>
      <c r="V338" s="45">
        <f t="shared" si="43"/>
        <v>242</v>
      </c>
      <c r="W338" s="45">
        <f t="shared" si="43"/>
        <v>262</v>
      </c>
      <c r="X338" s="45">
        <f t="shared" si="43"/>
        <v>283</v>
      </c>
      <c r="Y338" s="45">
        <f t="shared" si="43"/>
        <v>303</v>
      </c>
      <c r="Z338" s="45">
        <f t="shared" si="43"/>
        <v>323</v>
      </c>
      <c r="AA338" s="45">
        <f t="shared" si="42"/>
        <v>343</v>
      </c>
      <c r="AB338" s="45">
        <f t="shared" si="42"/>
        <v>363</v>
      </c>
      <c r="AC338" s="45">
        <f t="shared" si="42"/>
        <v>384</v>
      </c>
      <c r="AD338" s="45">
        <f t="shared" si="42"/>
        <v>404</v>
      </c>
      <c r="AE338" s="45">
        <f t="shared" si="42"/>
        <v>424</v>
      </c>
      <c r="AF338" s="45">
        <f t="shared" si="42"/>
        <v>444</v>
      </c>
      <c r="AG338" s="45">
        <f t="shared" si="42"/>
        <v>464</v>
      </c>
      <c r="AH338" s="45">
        <f t="shared" si="42"/>
        <v>485</v>
      </c>
      <c r="AI338" s="45">
        <f t="shared" si="42"/>
        <v>505</v>
      </c>
      <c r="AJ338" s="45">
        <f t="shared" si="42"/>
        <v>525</v>
      </c>
      <c r="AK338" s="45">
        <f t="shared" si="42"/>
        <v>545</v>
      </c>
      <c r="AL338" s="45">
        <f t="shared" si="42"/>
        <v>565</v>
      </c>
      <c r="AM338" s="45">
        <f t="shared" si="42"/>
        <v>585</v>
      </c>
      <c r="AN338" s="45">
        <f t="shared" si="42"/>
        <v>606</v>
      </c>
    </row>
    <row r="339" spans="1:40" x14ac:dyDescent="0.25">
      <c r="A339" s="68" t="s">
        <v>89</v>
      </c>
      <c r="B339" s="180">
        <v>71003</v>
      </c>
      <c r="C339" s="68">
        <v>8</v>
      </c>
      <c r="D339" s="1">
        <v>768</v>
      </c>
      <c r="E339" s="1">
        <v>398</v>
      </c>
      <c r="F339" s="1">
        <v>0</v>
      </c>
      <c r="G339" s="1">
        <v>1166</v>
      </c>
      <c r="H339" s="177">
        <v>1166</v>
      </c>
      <c r="I339" s="176">
        <v>145.75</v>
      </c>
      <c r="J339" s="178">
        <v>145.80000000000001</v>
      </c>
      <c r="K339" s="45">
        <f t="shared" si="43"/>
        <v>9</v>
      </c>
      <c r="L339" s="45">
        <f t="shared" si="43"/>
        <v>18</v>
      </c>
      <c r="M339" s="45">
        <f t="shared" si="43"/>
        <v>27</v>
      </c>
      <c r="N339" s="45">
        <f t="shared" si="43"/>
        <v>36</v>
      </c>
      <c r="O339" s="45">
        <f t="shared" si="43"/>
        <v>46</v>
      </c>
      <c r="P339" s="45">
        <f t="shared" si="43"/>
        <v>55</v>
      </c>
      <c r="Q339" s="45">
        <f t="shared" si="43"/>
        <v>64</v>
      </c>
      <c r="R339" s="45">
        <f t="shared" si="43"/>
        <v>73</v>
      </c>
      <c r="S339" s="45">
        <f t="shared" si="43"/>
        <v>82</v>
      </c>
      <c r="T339" s="45">
        <f t="shared" si="43"/>
        <v>91</v>
      </c>
      <c r="U339" s="45">
        <f t="shared" si="43"/>
        <v>100</v>
      </c>
      <c r="V339" s="45">
        <f t="shared" si="43"/>
        <v>109</v>
      </c>
      <c r="W339" s="45">
        <f t="shared" si="43"/>
        <v>118</v>
      </c>
      <c r="X339" s="45">
        <f t="shared" si="43"/>
        <v>128</v>
      </c>
      <c r="Y339" s="45">
        <f t="shared" si="43"/>
        <v>137</v>
      </c>
      <c r="Z339" s="45">
        <f t="shared" si="43"/>
        <v>146</v>
      </c>
      <c r="AA339" s="45">
        <f t="shared" si="42"/>
        <v>155</v>
      </c>
      <c r="AB339" s="45">
        <f t="shared" si="42"/>
        <v>164</v>
      </c>
      <c r="AC339" s="45">
        <f t="shared" si="42"/>
        <v>173</v>
      </c>
      <c r="AD339" s="45">
        <f t="shared" si="42"/>
        <v>182</v>
      </c>
      <c r="AE339" s="45">
        <f t="shared" si="42"/>
        <v>191</v>
      </c>
      <c r="AF339" s="45">
        <f t="shared" si="42"/>
        <v>200</v>
      </c>
      <c r="AG339" s="45">
        <f t="shared" si="42"/>
        <v>210</v>
      </c>
      <c r="AH339" s="45">
        <f t="shared" si="42"/>
        <v>219</v>
      </c>
      <c r="AI339" s="45">
        <f t="shared" si="42"/>
        <v>228</v>
      </c>
      <c r="AJ339" s="45">
        <f t="shared" si="42"/>
        <v>237</v>
      </c>
      <c r="AK339" s="45">
        <f t="shared" si="42"/>
        <v>246</v>
      </c>
      <c r="AL339" s="45">
        <f t="shared" si="42"/>
        <v>255</v>
      </c>
      <c r="AM339" s="45">
        <f t="shared" si="42"/>
        <v>264</v>
      </c>
      <c r="AN339" s="45">
        <f t="shared" si="42"/>
        <v>273</v>
      </c>
    </row>
    <row r="340" spans="1:40" x14ac:dyDescent="0.25">
      <c r="A340" s="68" t="s">
        <v>89</v>
      </c>
      <c r="B340" s="180">
        <v>71004</v>
      </c>
      <c r="C340" s="68">
        <v>3</v>
      </c>
      <c r="D340" s="1">
        <v>648</v>
      </c>
      <c r="E340" s="1">
        <v>157</v>
      </c>
      <c r="F340" s="1">
        <v>16</v>
      </c>
      <c r="G340" s="1">
        <v>821</v>
      </c>
      <c r="H340" s="177">
        <v>805</v>
      </c>
      <c r="I340" s="176">
        <v>273.66669999999999</v>
      </c>
      <c r="J340" s="178">
        <v>268.3</v>
      </c>
      <c r="K340" s="45">
        <f t="shared" si="43"/>
        <v>17</v>
      </c>
      <c r="L340" s="45">
        <f t="shared" si="43"/>
        <v>34</v>
      </c>
      <c r="M340" s="45">
        <f t="shared" si="43"/>
        <v>50</v>
      </c>
      <c r="N340" s="45">
        <f t="shared" si="43"/>
        <v>67</v>
      </c>
      <c r="O340" s="45">
        <f t="shared" si="43"/>
        <v>84</v>
      </c>
      <c r="P340" s="45">
        <f t="shared" si="43"/>
        <v>101</v>
      </c>
      <c r="Q340" s="45">
        <f t="shared" si="43"/>
        <v>117</v>
      </c>
      <c r="R340" s="45">
        <f t="shared" si="43"/>
        <v>134</v>
      </c>
      <c r="S340" s="45">
        <f t="shared" si="43"/>
        <v>151</v>
      </c>
      <c r="T340" s="45">
        <f t="shared" si="43"/>
        <v>168</v>
      </c>
      <c r="U340" s="45">
        <f t="shared" si="43"/>
        <v>184</v>
      </c>
      <c r="V340" s="45">
        <f t="shared" si="43"/>
        <v>201</v>
      </c>
      <c r="W340" s="45">
        <f t="shared" si="43"/>
        <v>218</v>
      </c>
      <c r="X340" s="45">
        <f t="shared" si="43"/>
        <v>235</v>
      </c>
      <c r="Y340" s="45">
        <f t="shared" si="43"/>
        <v>252</v>
      </c>
      <c r="Z340" s="45">
        <f t="shared" si="43"/>
        <v>268</v>
      </c>
      <c r="AA340" s="45">
        <f t="shared" si="42"/>
        <v>285</v>
      </c>
      <c r="AB340" s="45">
        <f t="shared" si="42"/>
        <v>302</v>
      </c>
      <c r="AC340" s="45">
        <f t="shared" si="42"/>
        <v>319</v>
      </c>
      <c r="AD340" s="45">
        <f t="shared" si="42"/>
        <v>335</v>
      </c>
      <c r="AE340" s="45">
        <f t="shared" si="42"/>
        <v>352</v>
      </c>
      <c r="AF340" s="45">
        <f t="shared" si="42"/>
        <v>369</v>
      </c>
      <c r="AG340" s="45">
        <f t="shared" si="42"/>
        <v>386</v>
      </c>
      <c r="AH340" s="45">
        <f t="shared" si="42"/>
        <v>402</v>
      </c>
      <c r="AI340" s="45">
        <f t="shared" si="42"/>
        <v>419</v>
      </c>
      <c r="AJ340" s="45">
        <f t="shared" si="42"/>
        <v>436</v>
      </c>
      <c r="AK340" s="45">
        <f t="shared" si="42"/>
        <v>453</v>
      </c>
      <c r="AL340" s="45">
        <f t="shared" si="42"/>
        <v>470</v>
      </c>
      <c r="AM340" s="45">
        <f t="shared" si="42"/>
        <v>486</v>
      </c>
      <c r="AN340" s="45">
        <f t="shared" si="42"/>
        <v>503</v>
      </c>
    </row>
    <row r="341" spans="1:40" x14ac:dyDescent="0.25">
      <c r="A341" s="68" t="s">
        <v>89</v>
      </c>
      <c r="B341" s="180">
        <v>71006</v>
      </c>
      <c r="C341" s="68">
        <v>7</v>
      </c>
      <c r="D341" s="1">
        <v>888</v>
      </c>
      <c r="E341" s="1">
        <v>230</v>
      </c>
      <c r="F341" s="1">
        <v>12</v>
      </c>
      <c r="G341" s="1">
        <v>1130</v>
      </c>
      <c r="H341" s="177">
        <v>1118</v>
      </c>
      <c r="I341" s="176">
        <v>161.42859999999999</v>
      </c>
      <c r="J341" s="178">
        <v>159.69999999999999</v>
      </c>
      <c r="K341" s="45">
        <f t="shared" si="43"/>
        <v>10</v>
      </c>
      <c r="L341" s="45">
        <f t="shared" si="43"/>
        <v>20</v>
      </c>
      <c r="M341" s="45">
        <f t="shared" si="43"/>
        <v>30</v>
      </c>
      <c r="N341" s="45">
        <f t="shared" si="43"/>
        <v>40</v>
      </c>
      <c r="O341" s="45">
        <f t="shared" si="43"/>
        <v>50</v>
      </c>
      <c r="P341" s="45">
        <f t="shared" si="43"/>
        <v>60</v>
      </c>
      <c r="Q341" s="45">
        <f t="shared" si="43"/>
        <v>70</v>
      </c>
      <c r="R341" s="45">
        <f t="shared" si="43"/>
        <v>80</v>
      </c>
      <c r="S341" s="45">
        <f t="shared" si="43"/>
        <v>90</v>
      </c>
      <c r="T341" s="45">
        <f t="shared" si="43"/>
        <v>100</v>
      </c>
      <c r="U341" s="45">
        <f t="shared" si="43"/>
        <v>110</v>
      </c>
      <c r="V341" s="45">
        <f t="shared" si="43"/>
        <v>120</v>
      </c>
      <c r="W341" s="45">
        <f t="shared" si="43"/>
        <v>130</v>
      </c>
      <c r="X341" s="45">
        <f t="shared" si="43"/>
        <v>140</v>
      </c>
      <c r="Y341" s="45">
        <f t="shared" si="43"/>
        <v>150</v>
      </c>
      <c r="Z341" s="45">
        <f t="shared" si="43"/>
        <v>160</v>
      </c>
      <c r="AA341" s="45">
        <f t="shared" si="42"/>
        <v>170</v>
      </c>
      <c r="AB341" s="45">
        <f t="shared" si="42"/>
        <v>180</v>
      </c>
      <c r="AC341" s="45">
        <f t="shared" si="42"/>
        <v>190</v>
      </c>
      <c r="AD341" s="45">
        <f t="shared" si="42"/>
        <v>200</v>
      </c>
      <c r="AE341" s="45">
        <f t="shared" si="42"/>
        <v>210</v>
      </c>
      <c r="AF341" s="45">
        <f t="shared" si="42"/>
        <v>220</v>
      </c>
      <c r="AG341" s="45">
        <f t="shared" si="42"/>
        <v>230</v>
      </c>
      <c r="AH341" s="45">
        <f t="shared" si="42"/>
        <v>240</v>
      </c>
      <c r="AI341" s="45">
        <f t="shared" si="42"/>
        <v>250</v>
      </c>
      <c r="AJ341" s="45">
        <f t="shared" si="42"/>
        <v>260</v>
      </c>
      <c r="AK341" s="45">
        <f t="shared" si="42"/>
        <v>269</v>
      </c>
      <c r="AL341" s="45">
        <f t="shared" si="42"/>
        <v>279</v>
      </c>
      <c r="AM341" s="45">
        <f t="shared" si="42"/>
        <v>289</v>
      </c>
      <c r="AN341" s="45">
        <f t="shared" si="42"/>
        <v>299</v>
      </c>
    </row>
    <row r="342" spans="1:40" x14ac:dyDescent="0.25">
      <c r="A342" s="68" t="s">
        <v>89</v>
      </c>
      <c r="B342" s="180">
        <v>71007</v>
      </c>
      <c r="C342" s="68">
        <v>10</v>
      </c>
      <c r="D342" s="1">
        <v>2484</v>
      </c>
      <c r="E342" s="1">
        <v>4741</v>
      </c>
      <c r="F342" s="1">
        <v>44</v>
      </c>
      <c r="G342" s="1">
        <v>7269</v>
      </c>
      <c r="H342" s="177">
        <v>7225</v>
      </c>
      <c r="I342" s="176">
        <v>726.9</v>
      </c>
      <c r="J342" s="178">
        <v>722.5</v>
      </c>
      <c r="K342" s="45">
        <f t="shared" si="43"/>
        <v>45</v>
      </c>
      <c r="L342" s="45">
        <f t="shared" si="43"/>
        <v>90</v>
      </c>
      <c r="M342" s="45">
        <f t="shared" si="43"/>
        <v>135</v>
      </c>
      <c r="N342" s="45">
        <f t="shared" si="43"/>
        <v>181</v>
      </c>
      <c r="O342" s="45">
        <f t="shared" si="43"/>
        <v>226</v>
      </c>
      <c r="P342" s="45">
        <f t="shared" si="43"/>
        <v>271</v>
      </c>
      <c r="Q342" s="45">
        <f t="shared" si="43"/>
        <v>316</v>
      </c>
      <c r="R342" s="45">
        <f t="shared" si="43"/>
        <v>361</v>
      </c>
      <c r="S342" s="45">
        <f t="shared" si="43"/>
        <v>406</v>
      </c>
      <c r="T342" s="45">
        <f t="shared" si="43"/>
        <v>452</v>
      </c>
      <c r="U342" s="45">
        <f t="shared" si="43"/>
        <v>497</v>
      </c>
      <c r="V342" s="45">
        <f t="shared" si="43"/>
        <v>542</v>
      </c>
      <c r="W342" s="45">
        <f t="shared" si="43"/>
        <v>587</v>
      </c>
      <c r="X342" s="45">
        <f t="shared" si="43"/>
        <v>632</v>
      </c>
      <c r="Y342" s="45">
        <f t="shared" si="43"/>
        <v>677</v>
      </c>
      <c r="Z342" s="45">
        <f t="shared" ref="Z342:AN357" si="44">IF($G342&gt;0,ROUND($J342*Z$3/12*0.75,0),0)</f>
        <v>723</v>
      </c>
      <c r="AA342" s="45">
        <f t="shared" si="44"/>
        <v>768</v>
      </c>
      <c r="AB342" s="45">
        <f t="shared" si="44"/>
        <v>813</v>
      </c>
      <c r="AC342" s="45">
        <f t="shared" si="44"/>
        <v>858</v>
      </c>
      <c r="AD342" s="45">
        <f t="shared" si="44"/>
        <v>903</v>
      </c>
      <c r="AE342" s="45">
        <f t="shared" si="44"/>
        <v>948</v>
      </c>
      <c r="AF342" s="45">
        <f t="shared" si="44"/>
        <v>993</v>
      </c>
      <c r="AG342" s="45">
        <f t="shared" si="44"/>
        <v>1039</v>
      </c>
      <c r="AH342" s="45">
        <f t="shared" si="44"/>
        <v>1084</v>
      </c>
      <c r="AI342" s="45">
        <f t="shared" si="44"/>
        <v>1129</v>
      </c>
      <c r="AJ342" s="45">
        <f t="shared" si="44"/>
        <v>1174</v>
      </c>
      <c r="AK342" s="45">
        <f t="shared" si="44"/>
        <v>1219</v>
      </c>
      <c r="AL342" s="45">
        <f t="shared" si="44"/>
        <v>1264</v>
      </c>
      <c r="AM342" s="45">
        <f t="shared" si="44"/>
        <v>1310</v>
      </c>
      <c r="AN342" s="45">
        <f t="shared" si="44"/>
        <v>1355</v>
      </c>
    </row>
    <row r="343" spans="1:40" x14ac:dyDescent="0.25">
      <c r="A343" s="68" t="s">
        <v>89</v>
      </c>
      <c r="B343" s="180">
        <v>71008</v>
      </c>
      <c r="C343" s="68">
        <v>0</v>
      </c>
      <c r="D343" s="1">
        <v>0</v>
      </c>
      <c r="E343" s="1">
        <v>0</v>
      </c>
      <c r="F343" s="1">
        <v>0</v>
      </c>
      <c r="G343" s="1">
        <v>0</v>
      </c>
      <c r="H343" s="177">
        <v>0</v>
      </c>
      <c r="I343" s="176">
        <v>0</v>
      </c>
      <c r="J343" s="178" t="e">
        <v>#DIV/0!</v>
      </c>
      <c r="K343" s="45">
        <f t="shared" ref="K343:Z358" si="45">IF($G343&gt;0,ROUND($J343*K$3/12*0.75,0),0)</f>
        <v>0</v>
      </c>
      <c r="L343" s="45">
        <f t="shared" si="45"/>
        <v>0</v>
      </c>
      <c r="M343" s="45">
        <f t="shared" si="45"/>
        <v>0</v>
      </c>
      <c r="N343" s="45">
        <f t="shared" si="45"/>
        <v>0</v>
      </c>
      <c r="O343" s="45">
        <f t="shared" si="45"/>
        <v>0</v>
      </c>
      <c r="P343" s="45">
        <f t="shared" si="45"/>
        <v>0</v>
      </c>
      <c r="Q343" s="45">
        <f t="shared" si="45"/>
        <v>0</v>
      </c>
      <c r="R343" s="45">
        <f t="shared" si="45"/>
        <v>0</v>
      </c>
      <c r="S343" s="45">
        <f t="shared" si="45"/>
        <v>0</v>
      </c>
      <c r="T343" s="45">
        <f t="shared" si="45"/>
        <v>0</v>
      </c>
      <c r="U343" s="45">
        <f t="shared" si="45"/>
        <v>0</v>
      </c>
      <c r="V343" s="45">
        <f t="shared" si="45"/>
        <v>0</v>
      </c>
      <c r="W343" s="45">
        <f t="shared" si="45"/>
        <v>0</v>
      </c>
      <c r="X343" s="45">
        <f t="shared" si="45"/>
        <v>0</v>
      </c>
      <c r="Y343" s="45">
        <f t="shared" si="45"/>
        <v>0</v>
      </c>
      <c r="Z343" s="45">
        <f t="shared" si="45"/>
        <v>0</v>
      </c>
      <c r="AA343" s="45">
        <f t="shared" si="44"/>
        <v>0</v>
      </c>
      <c r="AB343" s="45">
        <f t="shared" si="44"/>
        <v>0</v>
      </c>
      <c r="AC343" s="45">
        <f t="shared" si="44"/>
        <v>0</v>
      </c>
      <c r="AD343" s="45">
        <f t="shared" si="44"/>
        <v>0</v>
      </c>
      <c r="AE343" s="45">
        <f t="shared" si="44"/>
        <v>0</v>
      </c>
      <c r="AF343" s="45">
        <f t="shared" si="44"/>
        <v>0</v>
      </c>
      <c r="AG343" s="45">
        <f t="shared" si="44"/>
        <v>0</v>
      </c>
      <c r="AH343" s="45">
        <f t="shared" si="44"/>
        <v>0</v>
      </c>
      <c r="AI343" s="45">
        <f t="shared" si="44"/>
        <v>0</v>
      </c>
      <c r="AJ343" s="45">
        <f t="shared" si="44"/>
        <v>0</v>
      </c>
      <c r="AK343" s="45">
        <f t="shared" si="44"/>
        <v>0</v>
      </c>
      <c r="AL343" s="45">
        <f t="shared" si="44"/>
        <v>0</v>
      </c>
      <c r="AM343" s="45">
        <f t="shared" si="44"/>
        <v>0</v>
      </c>
      <c r="AN343" s="45">
        <f t="shared" si="44"/>
        <v>0</v>
      </c>
    </row>
    <row r="344" spans="1:40" x14ac:dyDescent="0.25">
      <c r="A344" s="68" t="s">
        <v>89</v>
      </c>
      <c r="B344" s="180">
        <v>71123</v>
      </c>
      <c r="C344" s="68">
        <v>12</v>
      </c>
      <c r="D344" s="1">
        <v>3936</v>
      </c>
      <c r="E344" s="1">
        <v>-588</v>
      </c>
      <c r="F344" s="1">
        <v>2</v>
      </c>
      <c r="G344" s="1">
        <v>3350</v>
      </c>
      <c r="H344" s="177">
        <v>3348</v>
      </c>
      <c r="I344" s="176">
        <v>279.16669999999999</v>
      </c>
      <c r="J344" s="178">
        <v>279</v>
      </c>
      <c r="K344" s="45">
        <f t="shared" si="45"/>
        <v>17</v>
      </c>
      <c r="L344" s="45">
        <f t="shared" si="45"/>
        <v>35</v>
      </c>
      <c r="M344" s="45">
        <f t="shared" si="45"/>
        <v>52</v>
      </c>
      <c r="N344" s="45">
        <f t="shared" si="45"/>
        <v>70</v>
      </c>
      <c r="O344" s="45">
        <f t="shared" si="45"/>
        <v>87</v>
      </c>
      <c r="P344" s="45">
        <f t="shared" si="45"/>
        <v>105</v>
      </c>
      <c r="Q344" s="45">
        <f t="shared" si="45"/>
        <v>122</v>
      </c>
      <c r="R344" s="45">
        <f t="shared" si="45"/>
        <v>140</v>
      </c>
      <c r="S344" s="45">
        <f t="shared" si="45"/>
        <v>157</v>
      </c>
      <c r="T344" s="45">
        <f t="shared" si="45"/>
        <v>174</v>
      </c>
      <c r="U344" s="45">
        <f t="shared" si="45"/>
        <v>192</v>
      </c>
      <c r="V344" s="45">
        <f t="shared" si="45"/>
        <v>209</v>
      </c>
      <c r="W344" s="45">
        <f t="shared" si="45"/>
        <v>227</v>
      </c>
      <c r="X344" s="45">
        <f t="shared" si="45"/>
        <v>244</v>
      </c>
      <c r="Y344" s="45">
        <f t="shared" si="45"/>
        <v>262</v>
      </c>
      <c r="Z344" s="45">
        <f t="shared" si="45"/>
        <v>279</v>
      </c>
      <c r="AA344" s="45">
        <f t="shared" si="44"/>
        <v>296</v>
      </c>
      <c r="AB344" s="45">
        <f t="shared" si="44"/>
        <v>314</v>
      </c>
      <c r="AC344" s="45">
        <f t="shared" si="44"/>
        <v>331</v>
      </c>
      <c r="AD344" s="45">
        <f t="shared" si="44"/>
        <v>349</v>
      </c>
      <c r="AE344" s="45">
        <f t="shared" si="44"/>
        <v>366</v>
      </c>
      <c r="AF344" s="45">
        <f t="shared" si="44"/>
        <v>384</v>
      </c>
      <c r="AG344" s="45">
        <f t="shared" si="44"/>
        <v>401</v>
      </c>
      <c r="AH344" s="45">
        <f t="shared" si="44"/>
        <v>419</v>
      </c>
      <c r="AI344" s="45">
        <f t="shared" si="44"/>
        <v>436</v>
      </c>
      <c r="AJ344" s="45">
        <f t="shared" si="44"/>
        <v>453</v>
      </c>
      <c r="AK344" s="45">
        <f t="shared" si="44"/>
        <v>471</v>
      </c>
      <c r="AL344" s="45">
        <f t="shared" si="44"/>
        <v>488</v>
      </c>
      <c r="AM344" s="45">
        <f t="shared" si="44"/>
        <v>506</v>
      </c>
      <c r="AN344" s="45">
        <f t="shared" si="44"/>
        <v>523</v>
      </c>
    </row>
    <row r="345" spans="1:40" x14ac:dyDescent="0.25">
      <c r="A345" s="68" t="s">
        <v>89</v>
      </c>
      <c r="B345" s="180">
        <v>72106</v>
      </c>
      <c r="C345" s="68">
        <v>2</v>
      </c>
      <c r="D345" s="1">
        <v>1560</v>
      </c>
      <c r="E345" s="1">
        <v>-15</v>
      </c>
      <c r="F345" s="1">
        <v>8</v>
      </c>
      <c r="G345" s="1">
        <v>1553</v>
      </c>
      <c r="H345" s="177">
        <v>1545</v>
      </c>
      <c r="I345" s="176">
        <v>776.5</v>
      </c>
      <c r="J345" s="178">
        <v>772.5</v>
      </c>
      <c r="K345" s="45">
        <f t="shared" si="45"/>
        <v>48</v>
      </c>
      <c r="L345" s="45">
        <f t="shared" si="45"/>
        <v>97</v>
      </c>
      <c r="M345" s="45">
        <f t="shared" si="45"/>
        <v>145</v>
      </c>
      <c r="N345" s="45">
        <f t="shared" si="45"/>
        <v>193</v>
      </c>
      <c r="O345" s="45">
        <f t="shared" si="45"/>
        <v>241</v>
      </c>
      <c r="P345" s="45">
        <f t="shared" si="45"/>
        <v>290</v>
      </c>
      <c r="Q345" s="45">
        <f t="shared" si="45"/>
        <v>338</v>
      </c>
      <c r="R345" s="45">
        <f t="shared" si="45"/>
        <v>386</v>
      </c>
      <c r="S345" s="45">
        <f t="shared" si="45"/>
        <v>435</v>
      </c>
      <c r="T345" s="45">
        <f t="shared" si="45"/>
        <v>483</v>
      </c>
      <c r="U345" s="45">
        <f t="shared" si="45"/>
        <v>531</v>
      </c>
      <c r="V345" s="45">
        <f t="shared" si="45"/>
        <v>579</v>
      </c>
      <c r="W345" s="45">
        <f t="shared" si="45"/>
        <v>628</v>
      </c>
      <c r="X345" s="45">
        <f t="shared" si="45"/>
        <v>676</v>
      </c>
      <c r="Y345" s="45">
        <f t="shared" si="45"/>
        <v>724</v>
      </c>
      <c r="Z345" s="45">
        <f t="shared" si="45"/>
        <v>773</v>
      </c>
      <c r="AA345" s="45">
        <f t="shared" si="44"/>
        <v>821</v>
      </c>
      <c r="AB345" s="45">
        <f t="shared" si="44"/>
        <v>869</v>
      </c>
      <c r="AC345" s="45">
        <f t="shared" si="44"/>
        <v>917</v>
      </c>
      <c r="AD345" s="45">
        <f t="shared" si="44"/>
        <v>966</v>
      </c>
      <c r="AE345" s="45">
        <f t="shared" si="44"/>
        <v>1014</v>
      </c>
      <c r="AF345" s="45">
        <f t="shared" si="44"/>
        <v>1062</v>
      </c>
      <c r="AG345" s="45">
        <f t="shared" si="44"/>
        <v>1110</v>
      </c>
      <c r="AH345" s="45">
        <f t="shared" si="44"/>
        <v>1159</v>
      </c>
      <c r="AI345" s="45">
        <f t="shared" si="44"/>
        <v>1207</v>
      </c>
      <c r="AJ345" s="45">
        <f t="shared" si="44"/>
        <v>1255</v>
      </c>
      <c r="AK345" s="45">
        <f t="shared" si="44"/>
        <v>1304</v>
      </c>
      <c r="AL345" s="45">
        <f t="shared" si="44"/>
        <v>1352</v>
      </c>
      <c r="AM345" s="45">
        <f t="shared" si="44"/>
        <v>1400</v>
      </c>
      <c r="AN345" s="45">
        <f t="shared" si="44"/>
        <v>1448</v>
      </c>
    </row>
    <row r="346" spans="1:40" x14ac:dyDescent="0.25">
      <c r="A346" s="68" t="s">
        <v>89</v>
      </c>
      <c r="B346" s="180">
        <v>72109</v>
      </c>
      <c r="C346" s="68">
        <v>2</v>
      </c>
      <c r="D346" s="1">
        <v>408</v>
      </c>
      <c r="E346" s="1">
        <v>-33</v>
      </c>
      <c r="F346" s="1">
        <v>0</v>
      </c>
      <c r="G346" s="1">
        <v>375</v>
      </c>
      <c r="H346" s="177">
        <v>375</v>
      </c>
      <c r="I346" s="176">
        <v>187.5</v>
      </c>
      <c r="J346" s="178">
        <v>187.5</v>
      </c>
      <c r="K346" s="45">
        <f t="shared" si="45"/>
        <v>12</v>
      </c>
      <c r="L346" s="45">
        <f t="shared" si="45"/>
        <v>23</v>
      </c>
      <c r="M346" s="45">
        <f t="shared" si="45"/>
        <v>35</v>
      </c>
      <c r="N346" s="45">
        <f t="shared" si="45"/>
        <v>47</v>
      </c>
      <c r="O346" s="45">
        <f t="shared" si="45"/>
        <v>59</v>
      </c>
      <c r="P346" s="45">
        <f t="shared" si="45"/>
        <v>70</v>
      </c>
      <c r="Q346" s="45">
        <f t="shared" si="45"/>
        <v>82</v>
      </c>
      <c r="R346" s="45">
        <f t="shared" si="45"/>
        <v>94</v>
      </c>
      <c r="S346" s="45">
        <f t="shared" si="45"/>
        <v>105</v>
      </c>
      <c r="T346" s="45">
        <f t="shared" si="45"/>
        <v>117</v>
      </c>
      <c r="U346" s="45">
        <f t="shared" si="45"/>
        <v>129</v>
      </c>
      <c r="V346" s="45">
        <f t="shared" si="45"/>
        <v>141</v>
      </c>
      <c r="W346" s="45">
        <f t="shared" si="45"/>
        <v>152</v>
      </c>
      <c r="X346" s="45">
        <f t="shared" si="45"/>
        <v>164</v>
      </c>
      <c r="Y346" s="45">
        <f t="shared" si="45"/>
        <v>176</v>
      </c>
      <c r="Z346" s="45">
        <f t="shared" si="45"/>
        <v>188</v>
      </c>
      <c r="AA346" s="45">
        <f t="shared" si="44"/>
        <v>199</v>
      </c>
      <c r="AB346" s="45">
        <f t="shared" si="44"/>
        <v>211</v>
      </c>
      <c r="AC346" s="45">
        <f t="shared" si="44"/>
        <v>223</v>
      </c>
      <c r="AD346" s="45">
        <f t="shared" si="44"/>
        <v>234</v>
      </c>
      <c r="AE346" s="45">
        <f t="shared" si="44"/>
        <v>246</v>
      </c>
      <c r="AF346" s="45">
        <f t="shared" si="44"/>
        <v>258</v>
      </c>
      <c r="AG346" s="45">
        <f t="shared" si="44"/>
        <v>270</v>
      </c>
      <c r="AH346" s="45">
        <f t="shared" si="44"/>
        <v>281</v>
      </c>
      <c r="AI346" s="45">
        <f t="shared" si="44"/>
        <v>293</v>
      </c>
      <c r="AJ346" s="45">
        <f t="shared" si="44"/>
        <v>305</v>
      </c>
      <c r="AK346" s="45">
        <f t="shared" si="44"/>
        <v>316</v>
      </c>
      <c r="AL346" s="45">
        <f t="shared" si="44"/>
        <v>328</v>
      </c>
      <c r="AM346" s="45">
        <f t="shared" si="44"/>
        <v>340</v>
      </c>
      <c r="AN346" s="45">
        <f t="shared" si="44"/>
        <v>352</v>
      </c>
    </row>
    <row r="347" spans="1:40" x14ac:dyDescent="0.25">
      <c r="A347" s="68" t="s">
        <v>89</v>
      </c>
      <c r="B347" s="180">
        <v>72115</v>
      </c>
      <c r="C347" s="68">
        <v>9</v>
      </c>
      <c r="D347" s="1">
        <v>3852</v>
      </c>
      <c r="E347" s="1">
        <v>2738</v>
      </c>
      <c r="F347" s="1">
        <v>34</v>
      </c>
      <c r="G347" s="1">
        <v>6624</v>
      </c>
      <c r="H347" s="177">
        <v>6590</v>
      </c>
      <c r="I347" s="176">
        <v>736</v>
      </c>
      <c r="J347" s="178">
        <v>732.2</v>
      </c>
      <c r="K347" s="45">
        <f t="shared" si="45"/>
        <v>46</v>
      </c>
      <c r="L347" s="45">
        <f t="shared" si="45"/>
        <v>92</v>
      </c>
      <c r="M347" s="45">
        <f t="shared" si="45"/>
        <v>137</v>
      </c>
      <c r="N347" s="45">
        <f t="shared" si="45"/>
        <v>183</v>
      </c>
      <c r="O347" s="45">
        <f t="shared" si="45"/>
        <v>229</v>
      </c>
      <c r="P347" s="45">
        <f t="shared" si="45"/>
        <v>275</v>
      </c>
      <c r="Q347" s="45">
        <f t="shared" si="45"/>
        <v>320</v>
      </c>
      <c r="R347" s="45">
        <f t="shared" si="45"/>
        <v>366</v>
      </c>
      <c r="S347" s="45">
        <f t="shared" si="45"/>
        <v>412</v>
      </c>
      <c r="T347" s="45">
        <f t="shared" si="45"/>
        <v>458</v>
      </c>
      <c r="U347" s="45">
        <f t="shared" si="45"/>
        <v>503</v>
      </c>
      <c r="V347" s="45">
        <f t="shared" si="45"/>
        <v>549</v>
      </c>
      <c r="W347" s="45">
        <f t="shared" si="45"/>
        <v>595</v>
      </c>
      <c r="X347" s="45">
        <f t="shared" si="45"/>
        <v>641</v>
      </c>
      <c r="Y347" s="45">
        <f t="shared" si="45"/>
        <v>686</v>
      </c>
      <c r="Z347" s="45">
        <f t="shared" si="45"/>
        <v>732</v>
      </c>
      <c r="AA347" s="45">
        <f t="shared" si="44"/>
        <v>778</v>
      </c>
      <c r="AB347" s="45">
        <f t="shared" si="44"/>
        <v>824</v>
      </c>
      <c r="AC347" s="45">
        <f t="shared" si="44"/>
        <v>869</v>
      </c>
      <c r="AD347" s="45">
        <f t="shared" si="44"/>
        <v>915</v>
      </c>
      <c r="AE347" s="45">
        <f t="shared" si="44"/>
        <v>961</v>
      </c>
      <c r="AF347" s="45">
        <f t="shared" si="44"/>
        <v>1007</v>
      </c>
      <c r="AG347" s="45">
        <f t="shared" si="44"/>
        <v>1053</v>
      </c>
      <c r="AH347" s="45">
        <f t="shared" si="44"/>
        <v>1098</v>
      </c>
      <c r="AI347" s="45">
        <f t="shared" si="44"/>
        <v>1144</v>
      </c>
      <c r="AJ347" s="45">
        <f t="shared" si="44"/>
        <v>1190</v>
      </c>
      <c r="AK347" s="45">
        <f t="shared" si="44"/>
        <v>1236</v>
      </c>
      <c r="AL347" s="45">
        <f t="shared" si="44"/>
        <v>1281</v>
      </c>
      <c r="AM347" s="45">
        <f t="shared" si="44"/>
        <v>1327</v>
      </c>
      <c r="AN347" s="45">
        <f t="shared" si="44"/>
        <v>1373</v>
      </c>
    </row>
    <row r="348" spans="1:40" x14ac:dyDescent="0.25">
      <c r="A348" s="68" t="s">
        <v>89</v>
      </c>
      <c r="B348" s="180">
        <v>72235</v>
      </c>
      <c r="C348" s="68">
        <v>11</v>
      </c>
      <c r="D348" s="1">
        <v>1596</v>
      </c>
      <c r="E348" s="1">
        <v>682</v>
      </c>
      <c r="F348" s="1">
        <v>9</v>
      </c>
      <c r="G348" s="1">
        <v>2287</v>
      </c>
      <c r="H348" s="177">
        <v>2278</v>
      </c>
      <c r="I348" s="176">
        <v>207.9091</v>
      </c>
      <c r="J348" s="178">
        <v>207.1</v>
      </c>
      <c r="K348" s="45">
        <f t="shared" si="45"/>
        <v>13</v>
      </c>
      <c r="L348" s="45">
        <f t="shared" si="45"/>
        <v>26</v>
      </c>
      <c r="M348" s="45">
        <f t="shared" si="45"/>
        <v>39</v>
      </c>
      <c r="N348" s="45">
        <f t="shared" si="45"/>
        <v>52</v>
      </c>
      <c r="O348" s="45">
        <f t="shared" si="45"/>
        <v>65</v>
      </c>
      <c r="P348" s="45">
        <f t="shared" si="45"/>
        <v>78</v>
      </c>
      <c r="Q348" s="45">
        <f t="shared" si="45"/>
        <v>91</v>
      </c>
      <c r="R348" s="45">
        <f t="shared" si="45"/>
        <v>104</v>
      </c>
      <c r="S348" s="45">
        <f t="shared" si="45"/>
        <v>116</v>
      </c>
      <c r="T348" s="45">
        <f t="shared" si="45"/>
        <v>129</v>
      </c>
      <c r="U348" s="45">
        <f t="shared" si="45"/>
        <v>142</v>
      </c>
      <c r="V348" s="45">
        <f t="shared" si="45"/>
        <v>155</v>
      </c>
      <c r="W348" s="45">
        <f t="shared" si="45"/>
        <v>168</v>
      </c>
      <c r="X348" s="45">
        <f t="shared" si="45"/>
        <v>181</v>
      </c>
      <c r="Y348" s="45">
        <f t="shared" si="45"/>
        <v>194</v>
      </c>
      <c r="Z348" s="45">
        <f t="shared" si="45"/>
        <v>207</v>
      </c>
      <c r="AA348" s="45">
        <f t="shared" si="44"/>
        <v>220</v>
      </c>
      <c r="AB348" s="45">
        <f t="shared" si="44"/>
        <v>233</v>
      </c>
      <c r="AC348" s="45">
        <f t="shared" si="44"/>
        <v>246</v>
      </c>
      <c r="AD348" s="45">
        <f t="shared" si="44"/>
        <v>259</v>
      </c>
      <c r="AE348" s="45">
        <f t="shared" si="44"/>
        <v>272</v>
      </c>
      <c r="AF348" s="45">
        <f t="shared" si="44"/>
        <v>285</v>
      </c>
      <c r="AG348" s="45">
        <f t="shared" si="44"/>
        <v>298</v>
      </c>
      <c r="AH348" s="45">
        <f t="shared" si="44"/>
        <v>311</v>
      </c>
      <c r="AI348" s="45">
        <f t="shared" si="44"/>
        <v>324</v>
      </c>
      <c r="AJ348" s="45">
        <f t="shared" si="44"/>
        <v>337</v>
      </c>
      <c r="AK348" s="45">
        <f t="shared" si="44"/>
        <v>349</v>
      </c>
      <c r="AL348" s="45">
        <f t="shared" si="44"/>
        <v>362</v>
      </c>
      <c r="AM348" s="45">
        <f t="shared" si="44"/>
        <v>375</v>
      </c>
      <c r="AN348" s="45">
        <f t="shared" si="44"/>
        <v>388</v>
      </c>
    </row>
    <row r="349" spans="1:40" x14ac:dyDescent="0.25">
      <c r="A349" s="68" t="s">
        <v>89</v>
      </c>
      <c r="B349" s="180">
        <v>90658</v>
      </c>
      <c r="C349" s="68">
        <v>0</v>
      </c>
      <c r="D349" s="1">
        <v>0</v>
      </c>
      <c r="E349" s="1">
        <v>0</v>
      </c>
      <c r="F349" s="1">
        <v>0</v>
      </c>
      <c r="G349" s="1">
        <v>0</v>
      </c>
      <c r="H349" s="177">
        <v>0</v>
      </c>
      <c r="I349" s="176">
        <v>0</v>
      </c>
      <c r="J349" s="178" t="e">
        <v>#DIV/0!</v>
      </c>
      <c r="K349" s="45">
        <f t="shared" si="45"/>
        <v>0</v>
      </c>
      <c r="L349" s="45">
        <f t="shared" si="45"/>
        <v>0</v>
      </c>
      <c r="M349" s="45">
        <f t="shared" si="45"/>
        <v>0</v>
      </c>
      <c r="N349" s="45">
        <f t="shared" si="45"/>
        <v>0</v>
      </c>
      <c r="O349" s="45">
        <f t="shared" si="45"/>
        <v>0</v>
      </c>
      <c r="P349" s="45">
        <f t="shared" si="45"/>
        <v>0</v>
      </c>
      <c r="Q349" s="45">
        <f t="shared" si="45"/>
        <v>0</v>
      </c>
      <c r="R349" s="45">
        <f t="shared" si="45"/>
        <v>0</v>
      </c>
      <c r="S349" s="45">
        <f t="shared" si="45"/>
        <v>0</v>
      </c>
      <c r="T349" s="45">
        <f t="shared" si="45"/>
        <v>0</v>
      </c>
      <c r="U349" s="45">
        <f t="shared" si="45"/>
        <v>0</v>
      </c>
      <c r="V349" s="45">
        <f t="shared" si="45"/>
        <v>0</v>
      </c>
      <c r="W349" s="45">
        <f t="shared" si="45"/>
        <v>0</v>
      </c>
      <c r="X349" s="45">
        <f t="shared" si="45"/>
        <v>0</v>
      </c>
      <c r="Y349" s="45">
        <f t="shared" si="45"/>
        <v>0</v>
      </c>
      <c r="Z349" s="45">
        <f t="shared" si="45"/>
        <v>0</v>
      </c>
      <c r="AA349" s="45">
        <f t="shared" si="44"/>
        <v>0</v>
      </c>
      <c r="AB349" s="45">
        <f t="shared" si="44"/>
        <v>0</v>
      </c>
      <c r="AC349" s="45">
        <f t="shared" si="44"/>
        <v>0</v>
      </c>
      <c r="AD349" s="45">
        <f t="shared" si="44"/>
        <v>0</v>
      </c>
      <c r="AE349" s="45">
        <f t="shared" si="44"/>
        <v>0</v>
      </c>
      <c r="AF349" s="45">
        <f t="shared" si="44"/>
        <v>0</v>
      </c>
      <c r="AG349" s="45">
        <f t="shared" si="44"/>
        <v>0</v>
      </c>
      <c r="AH349" s="45">
        <f t="shared" si="44"/>
        <v>0</v>
      </c>
      <c r="AI349" s="45">
        <f t="shared" si="44"/>
        <v>0</v>
      </c>
      <c r="AJ349" s="45">
        <f t="shared" si="44"/>
        <v>0</v>
      </c>
      <c r="AK349" s="45">
        <f t="shared" si="44"/>
        <v>0</v>
      </c>
      <c r="AL349" s="45">
        <f t="shared" si="44"/>
        <v>0</v>
      </c>
      <c r="AM349" s="45">
        <f t="shared" si="44"/>
        <v>0</v>
      </c>
      <c r="AN349" s="45">
        <f t="shared" si="44"/>
        <v>0</v>
      </c>
    </row>
    <row r="350" spans="1:40" x14ac:dyDescent="0.25">
      <c r="A350" s="68" t="s">
        <v>88</v>
      </c>
      <c r="B350" s="180">
        <v>20800</v>
      </c>
      <c r="C350" s="68">
        <v>7</v>
      </c>
      <c r="D350" s="1">
        <v>1668</v>
      </c>
      <c r="E350" s="1">
        <v>719</v>
      </c>
      <c r="F350" s="1">
        <v>17</v>
      </c>
      <c r="G350" s="1">
        <v>2404</v>
      </c>
      <c r="H350" s="177">
        <v>2387</v>
      </c>
      <c r="I350" s="176">
        <v>343.42860000000002</v>
      </c>
      <c r="J350" s="178">
        <v>341</v>
      </c>
      <c r="K350" s="45">
        <f t="shared" si="45"/>
        <v>21</v>
      </c>
      <c r="L350" s="45">
        <f t="shared" si="45"/>
        <v>43</v>
      </c>
      <c r="M350" s="45">
        <f t="shared" si="45"/>
        <v>64</v>
      </c>
      <c r="N350" s="45">
        <f t="shared" si="45"/>
        <v>85</v>
      </c>
      <c r="O350" s="45">
        <f t="shared" si="45"/>
        <v>107</v>
      </c>
      <c r="P350" s="45">
        <f t="shared" si="45"/>
        <v>128</v>
      </c>
      <c r="Q350" s="45">
        <f t="shared" si="45"/>
        <v>149</v>
      </c>
      <c r="R350" s="45">
        <f t="shared" si="45"/>
        <v>171</v>
      </c>
      <c r="S350" s="45">
        <f t="shared" si="45"/>
        <v>192</v>
      </c>
      <c r="T350" s="45">
        <f t="shared" si="45"/>
        <v>213</v>
      </c>
      <c r="U350" s="45">
        <f t="shared" si="45"/>
        <v>234</v>
      </c>
      <c r="V350" s="45">
        <f t="shared" si="45"/>
        <v>256</v>
      </c>
      <c r="W350" s="45">
        <f t="shared" si="45"/>
        <v>277</v>
      </c>
      <c r="X350" s="45">
        <f t="shared" si="45"/>
        <v>298</v>
      </c>
      <c r="Y350" s="45">
        <f t="shared" si="45"/>
        <v>320</v>
      </c>
      <c r="Z350" s="45">
        <f t="shared" si="45"/>
        <v>341</v>
      </c>
      <c r="AA350" s="45">
        <f t="shared" si="44"/>
        <v>362</v>
      </c>
      <c r="AB350" s="45">
        <f t="shared" si="44"/>
        <v>384</v>
      </c>
      <c r="AC350" s="45">
        <f t="shared" si="44"/>
        <v>405</v>
      </c>
      <c r="AD350" s="45">
        <f t="shared" si="44"/>
        <v>426</v>
      </c>
      <c r="AE350" s="45">
        <f t="shared" si="44"/>
        <v>448</v>
      </c>
      <c r="AF350" s="45">
        <f t="shared" si="44"/>
        <v>469</v>
      </c>
      <c r="AG350" s="45">
        <f t="shared" si="44"/>
        <v>490</v>
      </c>
      <c r="AH350" s="45">
        <f t="shared" si="44"/>
        <v>512</v>
      </c>
      <c r="AI350" s="45">
        <f t="shared" si="44"/>
        <v>533</v>
      </c>
      <c r="AJ350" s="45">
        <f t="shared" si="44"/>
        <v>554</v>
      </c>
      <c r="AK350" s="45">
        <f t="shared" si="44"/>
        <v>575</v>
      </c>
      <c r="AL350" s="45">
        <f t="shared" si="44"/>
        <v>597</v>
      </c>
      <c r="AM350" s="45">
        <f t="shared" si="44"/>
        <v>618</v>
      </c>
      <c r="AN350" s="45">
        <f t="shared" si="44"/>
        <v>639</v>
      </c>
    </row>
    <row r="351" spans="1:40" x14ac:dyDescent="0.25">
      <c r="A351" s="68" t="s">
        <v>88</v>
      </c>
      <c r="B351" s="180">
        <v>30033</v>
      </c>
      <c r="C351" s="68">
        <v>1</v>
      </c>
      <c r="D351" s="1">
        <v>456</v>
      </c>
      <c r="E351" s="1">
        <v>144</v>
      </c>
      <c r="F351" s="1">
        <v>0</v>
      </c>
      <c r="G351" s="1">
        <v>600</v>
      </c>
      <c r="H351" s="177">
        <v>600</v>
      </c>
      <c r="I351" s="176">
        <v>600</v>
      </c>
      <c r="J351" s="178">
        <v>600</v>
      </c>
      <c r="K351" s="45">
        <f t="shared" si="45"/>
        <v>38</v>
      </c>
      <c r="L351" s="45">
        <f t="shared" si="45"/>
        <v>75</v>
      </c>
      <c r="M351" s="45">
        <f t="shared" si="45"/>
        <v>113</v>
      </c>
      <c r="N351" s="45">
        <f t="shared" si="45"/>
        <v>150</v>
      </c>
      <c r="O351" s="45">
        <f t="shared" si="45"/>
        <v>188</v>
      </c>
      <c r="P351" s="45">
        <f t="shared" si="45"/>
        <v>225</v>
      </c>
      <c r="Q351" s="45">
        <f t="shared" si="45"/>
        <v>263</v>
      </c>
      <c r="R351" s="45">
        <f t="shared" si="45"/>
        <v>300</v>
      </c>
      <c r="S351" s="45">
        <f t="shared" si="45"/>
        <v>338</v>
      </c>
      <c r="T351" s="45">
        <f t="shared" si="45"/>
        <v>375</v>
      </c>
      <c r="U351" s="45">
        <f t="shared" si="45"/>
        <v>413</v>
      </c>
      <c r="V351" s="45">
        <f t="shared" si="45"/>
        <v>450</v>
      </c>
      <c r="W351" s="45">
        <f t="shared" si="45"/>
        <v>488</v>
      </c>
      <c r="X351" s="45">
        <f t="shared" si="45"/>
        <v>525</v>
      </c>
      <c r="Y351" s="45">
        <f t="shared" si="45"/>
        <v>563</v>
      </c>
      <c r="Z351" s="45">
        <f t="shared" si="45"/>
        <v>600</v>
      </c>
      <c r="AA351" s="45">
        <f t="shared" si="44"/>
        <v>638</v>
      </c>
      <c r="AB351" s="45">
        <f t="shared" si="44"/>
        <v>675</v>
      </c>
      <c r="AC351" s="45">
        <f t="shared" si="44"/>
        <v>713</v>
      </c>
      <c r="AD351" s="45">
        <f t="shared" si="44"/>
        <v>750</v>
      </c>
      <c r="AE351" s="45">
        <f t="shared" si="44"/>
        <v>788</v>
      </c>
      <c r="AF351" s="45">
        <f t="shared" si="44"/>
        <v>825</v>
      </c>
      <c r="AG351" s="45">
        <f t="shared" si="44"/>
        <v>863</v>
      </c>
      <c r="AH351" s="45">
        <f t="shared" si="44"/>
        <v>900</v>
      </c>
      <c r="AI351" s="45">
        <f t="shared" si="44"/>
        <v>938</v>
      </c>
      <c r="AJ351" s="45">
        <f t="shared" si="44"/>
        <v>975</v>
      </c>
      <c r="AK351" s="45">
        <f t="shared" si="44"/>
        <v>1013</v>
      </c>
      <c r="AL351" s="45">
        <f t="shared" si="44"/>
        <v>1050</v>
      </c>
      <c r="AM351" s="45">
        <f t="shared" si="44"/>
        <v>1088</v>
      </c>
      <c r="AN351" s="45">
        <f t="shared" si="44"/>
        <v>1125</v>
      </c>
    </row>
    <row r="352" spans="1:40" x14ac:dyDescent="0.25">
      <c r="A352" s="68" t="s">
        <v>88</v>
      </c>
      <c r="B352" s="180">
        <v>30112</v>
      </c>
      <c r="C352" s="68">
        <v>2</v>
      </c>
      <c r="D352" s="1">
        <v>576</v>
      </c>
      <c r="E352" s="1">
        <v>48</v>
      </c>
      <c r="F352" s="1">
        <v>0</v>
      </c>
      <c r="G352" s="1">
        <v>624</v>
      </c>
      <c r="H352" s="177">
        <v>624</v>
      </c>
      <c r="I352" s="176">
        <v>312</v>
      </c>
      <c r="J352" s="178">
        <v>312</v>
      </c>
      <c r="K352" s="45">
        <f t="shared" si="45"/>
        <v>20</v>
      </c>
      <c r="L352" s="45">
        <f t="shared" si="45"/>
        <v>39</v>
      </c>
      <c r="M352" s="45">
        <f t="shared" si="45"/>
        <v>59</v>
      </c>
      <c r="N352" s="45">
        <f t="shared" si="45"/>
        <v>78</v>
      </c>
      <c r="O352" s="45">
        <f t="shared" si="45"/>
        <v>98</v>
      </c>
      <c r="P352" s="45">
        <f t="shared" si="45"/>
        <v>117</v>
      </c>
      <c r="Q352" s="45">
        <f t="shared" si="45"/>
        <v>137</v>
      </c>
      <c r="R352" s="45">
        <f t="shared" si="45"/>
        <v>156</v>
      </c>
      <c r="S352" s="45">
        <f t="shared" si="45"/>
        <v>176</v>
      </c>
      <c r="T352" s="45">
        <f t="shared" si="45"/>
        <v>195</v>
      </c>
      <c r="U352" s="45">
        <f t="shared" si="45"/>
        <v>215</v>
      </c>
      <c r="V352" s="45">
        <f t="shared" si="45"/>
        <v>234</v>
      </c>
      <c r="W352" s="45">
        <f t="shared" si="45"/>
        <v>254</v>
      </c>
      <c r="X352" s="45">
        <f t="shared" si="45"/>
        <v>273</v>
      </c>
      <c r="Y352" s="45">
        <f t="shared" si="45"/>
        <v>293</v>
      </c>
      <c r="Z352" s="45">
        <f t="shared" si="45"/>
        <v>312</v>
      </c>
      <c r="AA352" s="45">
        <f t="shared" si="44"/>
        <v>332</v>
      </c>
      <c r="AB352" s="45">
        <f t="shared" si="44"/>
        <v>351</v>
      </c>
      <c r="AC352" s="45">
        <f t="shared" si="44"/>
        <v>371</v>
      </c>
      <c r="AD352" s="45">
        <f t="shared" si="44"/>
        <v>390</v>
      </c>
      <c r="AE352" s="45">
        <f t="shared" si="44"/>
        <v>410</v>
      </c>
      <c r="AF352" s="45">
        <f t="shared" si="44"/>
        <v>429</v>
      </c>
      <c r="AG352" s="45">
        <f t="shared" si="44"/>
        <v>449</v>
      </c>
      <c r="AH352" s="45">
        <f t="shared" si="44"/>
        <v>468</v>
      </c>
      <c r="AI352" s="45">
        <f t="shared" si="44"/>
        <v>488</v>
      </c>
      <c r="AJ352" s="45">
        <f t="shared" si="44"/>
        <v>507</v>
      </c>
      <c r="AK352" s="45">
        <f t="shared" si="44"/>
        <v>527</v>
      </c>
      <c r="AL352" s="45">
        <f t="shared" si="44"/>
        <v>546</v>
      </c>
      <c r="AM352" s="45">
        <f t="shared" si="44"/>
        <v>566</v>
      </c>
      <c r="AN352" s="45">
        <f t="shared" si="44"/>
        <v>585</v>
      </c>
    </row>
    <row r="353" spans="1:40" x14ac:dyDescent="0.25">
      <c r="A353" s="68" t="s">
        <v>88</v>
      </c>
      <c r="B353" s="180">
        <v>30309</v>
      </c>
      <c r="C353" s="68">
        <v>3</v>
      </c>
      <c r="D353" s="1">
        <v>384</v>
      </c>
      <c r="E353" s="1">
        <v>53</v>
      </c>
      <c r="F353" s="1">
        <v>0</v>
      </c>
      <c r="G353" s="1">
        <v>437</v>
      </c>
      <c r="H353" s="177">
        <v>437</v>
      </c>
      <c r="I353" s="176">
        <v>145.66669999999999</v>
      </c>
      <c r="J353" s="178">
        <v>145.69999999999999</v>
      </c>
      <c r="K353" s="45">
        <f t="shared" si="45"/>
        <v>9</v>
      </c>
      <c r="L353" s="45">
        <f t="shared" si="45"/>
        <v>18</v>
      </c>
      <c r="M353" s="45">
        <f t="shared" si="45"/>
        <v>27</v>
      </c>
      <c r="N353" s="45">
        <f t="shared" si="45"/>
        <v>36</v>
      </c>
      <c r="O353" s="45">
        <f t="shared" si="45"/>
        <v>46</v>
      </c>
      <c r="P353" s="45">
        <f t="shared" si="45"/>
        <v>55</v>
      </c>
      <c r="Q353" s="45">
        <f t="shared" si="45"/>
        <v>64</v>
      </c>
      <c r="R353" s="45">
        <f t="shared" si="45"/>
        <v>73</v>
      </c>
      <c r="S353" s="45">
        <f t="shared" si="45"/>
        <v>82</v>
      </c>
      <c r="T353" s="45">
        <f t="shared" si="45"/>
        <v>91</v>
      </c>
      <c r="U353" s="45">
        <f t="shared" si="45"/>
        <v>100</v>
      </c>
      <c r="V353" s="45">
        <f t="shared" si="45"/>
        <v>109</v>
      </c>
      <c r="W353" s="45">
        <f t="shared" si="45"/>
        <v>118</v>
      </c>
      <c r="X353" s="45">
        <f t="shared" si="45"/>
        <v>127</v>
      </c>
      <c r="Y353" s="45">
        <f t="shared" si="45"/>
        <v>137</v>
      </c>
      <c r="Z353" s="45">
        <f t="shared" si="45"/>
        <v>146</v>
      </c>
      <c r="AA353" s="45">
        <f t="shared" si="44"/>
        <v>155</v>
      </c>
      <c r="AB353" s="45">
        <f t="shared" si="44"/>
        <v>164</v>
      </c>
      <c r="AC353" s="45">
        <f t="shared" si="44"/>
        <v>173</v>
      </c>
      <c r="AD353" s="45">
        <f t="shared" si="44"/>
        <v>182</v>
      </c>
      <c r="AE353" s="45">
        <f t="shared" si="44"/>
        <v>191</v>
      </c>
      <c r="AF353" s="45">
        <f t="shared" si="44"/>
        <v>200</v>
      </c>
      <c r="AG353" s="45">
        <f t="shared" si="44"/>
        <v>209</v>
      </c>
      <c r="AH353" s="45">
        <f t="shared" si="44"/>
        <v>219</v>
      </c>
      <c r="AI353" s="45">
        <f t="shared" si="44"/>
        <v>228</v>
      </c>
      <c r="AJ353" s="45">
        <f t="shared" si="44"/>
        <v>237</v>
      </c>
      <c r="AK353" s="45">
        <f t="shared" si="44"/>
        <v>246</v>
      </c>
      <c r="AL353" s="45">
        <f t="shared" si="44"/>
        <v>255</v>
      </c>
      <c r="AM353" s="45">
        <f t="shared" si="44"/>
        <v>264</v>
      </c>
      <c r="AN353" s="45">
        <f t="shared" si="44"/>
        <v>273</v>
      </c>
    </row>
    <row r="354" spans="1:40" x14ac:dyDescent="0.25">
      <c r="A354" s="68" t="s">
        <v>88</v>
      </c>
      <c r="B354" s="180">
        <v>30498</v>
      </c>
      <c r="C354" s="68">
        <v>1</v>
      </c>
      <c r="D354" s="1">
        <v>108</v>
      </c>
      <c r="E354" s="1">
        <v>0</v>
      </c>
      <c r="F354" s="1">
        <v>0</v>
      </c>
      <c r="G354" s="1">
        <v>108</v>
      </c>
      <c r="H354" s="177">
        <v>108</v>
      </c>
      <c r="I354" s="176">
        <v>108</v>
      </c>
      <c r="J354" s="178">
        <v>108</v>
      </c>
      <c r="K354" s="45">
        <f t="shared" si="45"/>
        <v>7</v>
      </c>
      <c r="L354" s="45">
        <f t="shared" si="45"/>
        <v>14</v>
      </c>
      <c r="M354" s="45">
        <f t="shared" si="45"/>
        <v>20</v>
      </c>
      <c r="N354" s="45">
        <f t="shared" si="45"/>
        <v>27</v>
      </c>
      <c r="O354" s="45">
        <f t="shared" si="45"/>
        <v>34</v>
      </c>
      <c r="P354" s="45">
        <f t="shared" si="45"/>
        <v>41</v>
      </c>
      <c r="Q354" s="45">
        <f t="shared" si="45"/>
        <v>47</v>
      </c>
      <c r="R354" s="45">
        <f t="shared" si="45"/>
        <v>54</v>
      </c>
      <c r="S354" s="45">
        <f t="shared" si="45"/>
        <v>61</v>
      </c>
      <c r="T354" s="45">
        <f t="shared" si="45"/>
        <v>68</v>
      </c>
      <c r="U354" s="45">
        <f t="shared" si="45"/>
        <v>74</v>
      </c>
      <c r="V354" s="45">
        <f t="shared" si="45"/>
        <v>81</v>
      </c>
      <c r="W354" s="45">
        <f t="shared" si="45"/>
        <v>88</v>
      </c>
      <c r="X354" s="45">
        <f t="shared" si="45"/>
        <v>95</v>
      </c>
      <c r="Y354" s="45">
        <f t="shared" si="45"/>
        <v>101</v>
      </c>
      <c r="Z354" s="45">
        <f t="shared" si="45"/>
        <v>108</v>
      </c>
      <c r="AA354" s="45">
        <f t="shared" si="44"/>
        <v>115</v>
      </c>
      <c r="AB354" s="45">
        <f t="shared" si="44"/>
        <v>122</v>
      </c>
      <c r="AC354" s="45">
        <f t="shared" si="44"/>
        <v>128</v>
      </c>
      <c r="AD354" s="45">
        <f t="shared" si="44"/>
        <v>135</v>
      </c>
      <c r="AE354" s="45">
        <f t="shared" si="44"/>
        <v>142</v>
      </c>
      <c r="AF354" s="45">
        <f t="shared" si="44"/>
        <v>149</v>
      </c>
      <c r="AG354" s="45">
        <f t="shared" si="44"/>
        <v>155</v>
      </c>
      <c r="AH354" s="45">
        <f t="shared" si="44"/>
        <v>162</v>
      </c>
      <c r="AI354" s="45">
        <f t="shared" si="44"/>
        <v>169</v>
      </c>
      <c r="AJ354" s="45">
        <f t="shared" si="44"/>
        <v>176</v>
      </c>
      <c r="AK354" s="45">
        <f t="shared" si="44"/>
        <v>182</v>
      </c>
      <c r="AL354" s="45">
        <f t="shared" si="44"/>
        <v>189</v>
      </c>
      <c r="AM354" s="45">
        <f t="shared" si="44"/>
        <v>196</v>
      </c>
      <c r="AN354" s="45">
        <f t="shared" si="44"/>
        <v>203</v>
      </c>
    </row>
    <row r="355" spans="1:40" x14ac:dyDescent="0.25">
      <c r="A355" s="68" t="s">
        <v>88</v>
      </c>
      <c r="B355" s="180">
        <v>30993</v>
      </c>
      <c r="C355" s="68">
        <v>0</v>
      </c>
      <c r="D355" s="1">
        <v>0</v>
      </c>
      <c r="E355" s="1">
        <v>0</v>
      </c>
      <c r="F355" s="1">
        <v>0</v>
      </c>
      <c r="G355" s="1">
        <v>0</v>
      </c>
      <c r="H355" s="177">
        <v>0</v>
      </c>
      <c r="I355" s="176">
        <v>0</v>
      </c>
      <c r="J355" s="178" t="e">
        <v>#DIV/0!</v>
      </c>
      <c r="K355" s="45">
        <f t="shared" si="45"/>
        <v>0</v>
      </c>
      <c r="L355" s="45">
        <f t="shared" si="45"/>
        <v>0</v>
      </c>
      <c r="M355" s="45">
        <f t="shared" si="45"/>
        <v>0</v>
      </c>
      <c r="N355" s="45">
        <f t="shared" si="45"/>
        <v>0</v>
      </c>
      <c r="O355" s="45">
        <f t="shared" si="45"/>
        <v>0</v>
      </c>
      <c r="P355" s="45">
        <f t="shared" si="45"/>
        <v>0</v>
      </c>
      <c r="Q355" s="45">
        <f t="shared" si="45"/>
        <v>0</v>
      </c>
      <c r="R355" s="45">
        <f t="shared" si="45"/>
        <v>0</v>
      </c>
      <c r="S355" s="45">
        <f t="shared" si="45"/>
        <v>0</v>
      </c>
      <c r="T355" s="45">
        <f t="shared" si="45"/>
        <v>0</v>
      </c>
      <c r="U355" s="45">
        <f t="shared" si="45"/>
        <v>0</v>
      </c>
      <c r="V355" s="45">
        <f t="shared" si="45"/>
        <v>0</v>
      </c>
      <c r="W355" s="45">
        <f t="shared" si="45"/>
        <v>0</v>
      </c>
      <c r="X355" s="45">
        <f t="shared" si="45"/>
        <v>0</v>
      </c>
      <c r="Y355" s="45">
        <f t="shared" si="45"/>
        <v>0</v>
      </c>
      <c r="Z355" s="45">
        <f t="shared" si="45"/>
        <v>0</v>
      </c>
      <c r="AA355" s="45">
        <f t="shared" si="44"/>
        <v>0</v>
      </c>
      <c r="AB355" s="45">
        <f t="shared" si="44"/>
        <v>0</v>
      </c>
      <c r="AC355" s="45">
        <f t="shared" si="44"/>
        <v>0</v>
      </c>
      <c r="AD355" s="45">
        <f t="shared" si="44"/>
        <v>0</v>
      </c>
      <c r="AE355" s="45">
        <f t="shared" si="44"/>
        <v>0</v>
      </c>
      <c r="AF355" s="45">
        <f t="shared" si="44"/>
        <v>0</v>
      </c>
      <c r="AG355" s="45">
        <f t="shared" si="44"/>
        <v>0</v>
      </c>
      <c r="AH355" s="45">
        <f t="shared" si="44"/>
        <v>0</v>
      </c>
      <c r="AI355" s="45">
        <f t="shared" si="44"/>
        <v>0</v>
      </c>
      <c r="AJ355" s="45">
        <f t="shared" si="44"/>
        <v>0</v>
      </c>
      <c r="AK355" s="45">
        <f t="shared" si="44"/>
        <v>0</v>
      </c>
      <c r="AL355" s="45">
        <f t="shared" si="44"/>
        <v>0</v>
      </c>
      <c r="AM355" s="45">
        <f t="shared" si="44"/>
        <v>0</v>
      </c>
      <c r="AN355" s="45">
        <f t="shared" si="44"/>
        <v>0</v>
      </c>
    </row>
    <row r="356" spans="1:40" x14ac:dyDescent="0.25">
      <c r="A356" s="68" t="s">
        <v>88</v>
      </c>
      <c r="B356" s="180">
        <v>31008</v>
      </c>
      <c r="C356" s="68">
        <v>5</v>
      </c>
      <c r="D356" s="1">
        <v>1236</v>
      </c>
      <c r="E356" s="1">
        <v>1702</v>
      </c>
      <c r="F356" s="1">
        <v>15</v>
      </c>
      <c r="G356" s="1">
        <v>2953</v>
      </c>
      <c r="H356" s="177">
        <v>2938</v>
      </c>
      <c r="I356" s="176">
        <v>590.6</v>
      </c>
      <c r="J356" s="178">
        <v>587.6</v>
      </c>
      <c r="K356" s="45">
        <f t="shared" si="45"/>
        <v>37</v>
      </c>
      <c r="L356" s="45">
        <f t="shared" si="45"/>
        <v>73</v>
      </c>
      <c r="M356" s="45">
        <f t="shared" si="45"/>
        <v>110</v>
      </c>
      <c r="N356" s="45">
        <f t="shared" si="45"/>
        <v>147</v>
      </c>
      <c r="O356" s="45">
        <f t="shared" si="45"/>
        <v>184</v>
      </c>
      <c r="P356" s="45">
        <f t="shared" si="45"/>
        <v>220</v>
      </c>
      <c r="Q356" s="45">
        <f t="shared" si="45"/>
        <v>257</v>
      </c>
      <c r="R356" s="45">
        <f t="shared" si="45"/>
        <v>294</v>
      </c>
      <c r="S356" s="45">
        <f t="shared" si="45"/>
        <v>331</v>
      </c>
      <c r="T356" s="45">
        <f t="shared" si="45"/>
        <v>367</v>
      </c>
      <c r="U356" s="45">
        <f t="shared" si="45"/>
        <v>404</v>
      </c>
      <c r="V356" s="45">
        <f t="shared" si="45"/>
        <v>441</v>
      </c>
      <c r="W356" s="45">
        <f t="shared" si="45"/>
        <v>477</v>
      </c>
      <c r="X356" s="45">
        <f t="shared" si="45"/>
        <v>514</v>
      </c>
      <c r="Y356" s="45">
        <f t="shared" si="45"/>
        <v>551</v>
      </c>
      <c r="Z356" s="45">
        <f t="shared" si="45"/>
        <v>588</v>
      </c>
      <c r="AA356" s="45">
        <f t="shared" si="44"/>
        <v>624</v>
      </c>
      <c r="AB356" s="45">
        <f t="shared" si="44"/>
        <v>661</v>
      </c>
      <c r="AC356" s="45">
        <f t="shared" si="44"/>
        <v>698</v>
      </c>
      <c r="AD356" s="45">
        <f t="shared" si="44"/>
        <v>735</v>
      </c>
      <c r="AE356" s="45">
        <f t="shared" si="44"/>
        <v>771</v>
      </c>
      <c r="AF356" s="45">
        <f t="shared" si="44"/>
        <v>808</v>
      </c>
      <c r="AG356" s="45">
        <f t="shared" si="44"/>
        <v>845</v>
      </c>
      <c r="AH356" s="45">
        <f t="shared" si="44"/>
        <v>881</v>
      </c>
      <c r="AI356" s="45">
        <f t="shared" si="44"/>
        <v>918</v>
      </c>
      <c r="AJ356" s="45">
        <f t="shared" si="44"/>
        <v>955</v>
      </c>
      <c r="AK356" s="45">
        <f t="shared" si="44"/>
        <v>992</v>
      </c>
      <c r="AL356" s="45">
        <f t="shared" si="44"/>
        <v>1028</v>
      </c>
      <c r="AM356" s="45">
        <f t="shared" si="44"/>
        <v>1065</v>
      </c>
      <c r="AN356" s="45">
        <f t="shared" si="44"/>
        <v>1102</v>
      </c>
    </row>
    <row r="357" spans="1:40" x14ac:dyDescent="0.25">
      <c r="A357" s="68" t="s">
        <v>88</v>
      </c>
      <c r="B357" s="180">
        <v>31015</v>
      </c>
      <c r="C357" s="68">
        <v>8</v>
      </c>
      <c r="D357" s="1">
        <v>1716</v>
      </c>
      <c r="E357" s="1">
        <v>195</v>
      </c>
      <c r="F357" s="1">
        <v>0</v>
      </c>
      <c r="G357" s="1">
        <v>1911</v>
      </c>
      <c r="H357" s="177">
        <v>1911</v>
      </c>
      <c r="I357" s="176">
        <v>238.875</v>
      </c>
      <c r="J357" s="178">
        <v>238.9</v>
      </c>
      <c r="K357" s="45">
        <f t="shared" si="45"/>
        <v>15</v>
      </c>
      <c r="L357" s="45">
        <f t="shared" si="45"/>
        <v>30</v>
      </c>
      <c r="M357" s="45">
        <f t="shared" si="45"/>
        <v>45</v>
      </c>
      <c r="N357" s="45">
        <f t="shared" si="45"/>
        <v>60</v>
      </c>
      <c r="O357" s="45">
        <f t="shared" si="45"/>
        <v>75</v>
      </c>
      <c r="P357" s="45">
        <f t="shared" si="45"/>
        <v>90</v>
      </c>
      <c r="Q357" s="45">
        <f t="shared" si="45"/>
        <v>105</v>
      </c>
      <c r="R357" s="45">
        <f t="shared" si="45"/>
        <v>119</v>
      </c>
      <c r="S357" s="45">
        <f t="shared" si="45"/>
        <v>134</v>
      </c>
      <c r="T357" s="45">
        <f t="shared" si="45"/>
        <v>149</v>
      </c>
      <c r="U357" s="45">
        <f t="shared" si="45"/>
        <v>164</v>
      </c>
      <c r="V357" s="45">
        <f t="shared" si="45"/>
        <v>179</v>
      </c>
      <c r="W357" s="45">
        <f t="shared" si="45"/>
        <v>194</v>
      </c>
      <c r="X357" s="45">
        <f t="shared" si="45"/>
        <v>209</v>
      </c>
      <c r="Y357" s="45">
        <f t="shared" si="45"/>
        <v>224</v>
      </c>
      <c r="Z357" s="45">
        <f t="shared" si="45"/>
        <v>239</v>
      </c>
      <c r="AA357" s="45">
        <f t="shared" si="44"/>
        <v>254</v>
      </c>
      <c r="AB357" s="45">
        <f t="shared" si="44"/>
        <v>269</v>
      </c>
      <c r="AC357" s="45">
        <f t="shared" si="44"/>
        <v>284</v>
      </c>
      <c r="AD357" s="45">
        <f t="shared" si="44"/>
        <v>299</v>
      </c>
      <c r="AE357" s="45">
        <f t="shared" si="44"/>
        <v>314</v>
      </c>
      <c r="AF357" s="45">
        <f t="shared" si="44"/>
        <v>328</v>
      </c>
      <c r="AG357" s="45">
        <f t="shared" si="44"/>
        <v>343</v>
      </c>
      <c r="AH357" s="45">
        <f t="shared" si="44"/>
        <v>358</v>
      </c>
      <c r="AI357" s="45">
        <f t="shared" si="44"/>
        <v>373</v>
      </c>
      <c r="AJ357" s="45">
        <f t="shared" si="44"/>
        <v>388</v>
      </c>
      <c r="AK357" s="45">
        <f t="shared" si="44"/>
        <v>403</v>
      </c>
      <c r="AL357" s="45">
        <f t="shared" si="44"/>
        <v>418</v>
      </c>
      <c r="AM357" s="45">
        <f t="shared" si="44"/>
        <v>433</v>
      </c>
      <c r="AN357" s="45">
        <f t="shared" si="44"/>
        <v>448</v>
      </c>
    </row>
    <row r="358" spans="1:40" x14ac:dyDescent="0.25">
      <c r="A358" s="68" t="s">
        <v>88</v>
      </c>
      <c r="B358" s="180">
        <v>90305</v>
      </c>
      <c r="C358" s="68">
        <v>1</v>
      </c>
      <c r="D358" s="1">
        <v>1836</v>
      </c>
      <c r="E358" s="1">
        <v>1194</v>
      </c>
      <c r="F358" s="1">
        <v>1</v>
      </c>
      <c r="G358" s="1">
        <v>3031</v>
      </c>
      <c r="H358" s="177">
        <v>3030</v>
      </c>
      <c r="I358" s="176">
        <v>3031</v>
      </c>
      <c r="J358" s="178">
        <v>3030</v>
      </c>
      <c r="K358" s="45">
        <f t="shared" si="45"/>
        <v>189</v>
      </c>
      <c r="L358" s="45">
        <f t="shared" si="45"/>
        <v>379</v>
      </c>
      <c r="M358" s="45">
        <f t="shared" si="45"/>
        <v>568</v>
      </c>
      <c r="N358" s="45">
        <f t="shared" si="45"/>
        <v>758</v>
      </c>
      <c r="O358" s="45">
        <f t="shared" si="45"/>
        <v>947</v>
      </c>
      <c r="P358" s="45">
        <f t="shared" si="45"/>
        <v>1136</v>
      </c>
      <c r="Q358" s="45">
        <f t="shared" si="45"/>
        <v>1326</v>
      </c>
      <c r="R358" s="45">
        <f t="shared" si="45"/>
        <v>1515</v>
      </c>
      <c r="S358" s="45">
        <f t="shared" si="45"/>
        <v>1704</v>
      </c>
      <c r="T358" s="45">
        <f t="shared" si="45"/>
        <v>1894</v>
      </c>
      <c r="U358" s="45">
        <f t="shared" si="45"/>
        <v>2083</v>
      </c>
      <c r="V358" s="45">
        <f t="shared" si="45"/>
        <v>2273</v>
      </c>
      <c r="W358" s="45">
        <f t="shared" si="45"/>
        <v>2462</v>
      </c>
      <c r="X358" s="45">
        <f t="shared" si="45"/>
        <v>2651</v>
      </c>
      <c r="Y358" s="45">
        <f t="shared" si="45"/>
        <v>2841</v>
      </c>
      <c r="Z358" s="45">
        <f t="shared" ref="Z358:AN373" si="46">IF($G358&gt;0,ROUND($J358*Z$3/12*0.75,0),0)</f>
        <v>3030</v>
      </c>
      <c r="AA358" s="45">
        <f t="shared" si="46"/>
        <v>3219</v>
      </c>
      <c r="AB358" s="45">
        <f t="shared" si="46"/>
        <v>3409</v>
      </c>
      <c r="AC358" s="45">
        <f t="shared" si="46"/>
        <v>3598</v>
      </c>
      <c r="AD358" s="45">
        <f t="shared" si="46"/>
        <v>3788</v>
      </c>
      <c r="AE358" s="45">
        <f t="shared" si="46"/>
        <v>3977</v>
      </c>
      <c r="AF358" s="45">
        <f t="shared" si="46"/>
        <v>4166</v>
      </c>
      <c r="AG358" s="45">
        <f t="shared" si="46"/>
        <v>4356</v>
      </c>
      <c r="AH358" s="45">
        <f t="shared" si="46"/>
        <v>4545</v>
      </c>
      <c r="AI358" s="45">
        <f t="shared" si="46"/>
        <v>4734</v>
      </c>
      <c r="AJ358" s="45">
        <f t="shared" si="46"/>
        <v>4924</v>
      </c>
      <c r="AK358" s="45">
        <f t="shared" si="46"/>
        <v>5113</v>
      </c>
      <c r="AL358" s="45">
        <f t="shared" si="46"/>
        <v>5303</v>
      </c>
      <c r="AM358" s="45">
        <f t="shared" si="46"/>
        <v>5492</v>
      </c>
      <c r="AN358" s="45">
        <f t="shared" si="46"/>
        <v>5681</v>
      </c>
    </row>
    <row r="359" spans="1:40" x14ac:dyDescent="0.25">
      <c r="A359" s="68" t="s">
        <v>87</v>
      </c>
      <c r="B359" s="180">
        <v>30071</v>
      </c>
      <c r="C359" s="68">
        <v>3</v>
      </c>
      <c r="D359" s="1">
        <v>432</v>
      </c>
      <c r="E359" s="1">
        <v>86</v>
      </c>
      <c r="F359" s="1">
        <v>0</v>
      </c>
      <c r="G359" s="1">
        <v>518</v>
      </c>
      <c r="H359" s="177">
        <v>518</v>
      </c>
      <c r="I359" s="176">
        <v>172.66669999999999</v>
      </c>
      <c r="J359" s="178">
        <v>172.7</v>
      </c>
      <c r="K359" s="45">
        <f t="shared" ref="K359:Z374" si="47">IF($G359&gt;0,ROUND($J359*K$3/12*0.75,0),0)</f>
        <v>11</v>
      </c>
      <c r="L359" s="45">
        <f t="shared" si="47"/>
        <v>22</v>
      </c>
      <c r="M359" s="45">
        <f t="shared" si="47"/>
        <v>32</v>
      </c>
      <c r="N359" s="45">
        <f t="shared" si="47"/>
        <v>43</v>
      </c>
      <c r="O359" s="45">
        <f t="shared" si="47"/>
        <v>54</v>
      </c>
      <c r="P359" s="45">
        <f t="shared" si="47"/>
        <v>65</v>
      </c>
      <c r="Q359" s="45">
        <f t="shared" si="47"/>
        <v>76</v>
      </c>
      <c r="R359" s="45">
        <f t="shared" si="47"/>
        <v>86</v>
      </c>
      <c r="S359" s="45">
        <f t="shared" si="47"/>
        <v>97</v>
      </c>
      <c r="T359" s="45">
        <f t="shared" si="47"/>
        <v>108</v>
      </c>
      <c r="U359" s="45">
        <f t="shared" si="47"/>
        <v>119</v>
      </c>
      <c r="V359" s="45">
        <f t="shared" si="47"/>
        <v>130</v>
      </c>
      <c r="W359" s="45">
        <f t="shared" si="47"/>
        <v>140</v>
      </c>
      <c r="X359" s="45">
        <f t="shared" si="47"/>
        <v>151</v>
      </c>
      <c r="Y359" s="45">
        <f t="shared" si="47"/>
        <v>162</v>
      </c>
      <c r="Z359" s="45">
        <f t="shared" si="47"/>
        <v>173</v>
      </c>
      <c r="AA359" s="45">
        <f t="shared" si="46"/>
        <v>183</v>
      </c>
      <c r="AB359" s="45">
        <f t="shared" si="46"/>
        <v>194</v>
      </c>
      <c r="AC359" s="45">
        <f t="shared" si="46"/>
        <v>205</v>
      </c>
      <c r="AD359" s="45">
        <f t="shared" si="46"/>
        <v>216</v>
      </c>
      <c r="AE359" s="45">
        <f t="shared" si="46"/>
        <v>227</v>
      </c>
      <c r="AF359" s="45">
        <f t="shared" si="46"/>
        <v>237</v>
      </c>
      <c r="AG359" s="45">
        <f t="shared" si="46"/>
        <v>248</v>
      </c>
      <c r="AH359" s="45">
        <f t="shared" si="46"/>
        <v>259</v>
      </c>
      <c r="AI359" s="45">
        <f t="shared" si="46"/>
        <v>270</v>
      </c>
      <c r="AJ359" s="45">
        <f t="shared" si="46"/>
        <v>281</v>
      </c>
      <c r="AK359" s="45">
        <f t="shared" si="46"/>
        <v>291</v>
      </c>
      <c r="AL359" s="45">
        <f t="shared" si="46"/>
        <v>302</v>
      </c>
      <c r="AM359" s="45">
        <f t="shared" si="46"/>
        <v>313</v>
      </c>
      <c r="AN359" s="45">
        <f t="shared" si="46"/>
        <v>324</v>
      </c>
    </row>
    <row r="360" spans="1:40" x14ac:dyDescent="0.25">
      <c r="A360" s="68" t="s">
        <v>87</v>
      </c>
      <c r="B360" s="180">
        <v>30652</v>
      </c>
      <c r="C360" s="68">
        <v>2</v>
      </c>
      <c r="D360" s="1">
        <v>576</v>
      </c>
      <c r="E360" s="1">
        <v>590</v>
      </c>
      <c r="F360" s="1">
        <v>0</v>
      </c>
      <c r="G360" s="1">
        <v>1166</v>
      </c>
      <c r="H360" s="177">
        <v>1166</v>
      </c>
      <c r="I360" s="176">
        <v>583</v>
      </c>
      <c r="J360" s="178">
        <v>583</v>
      </c>
      <c r="K360" s="45">
        <f t="shared" si="47"/>
        <v>36</v>
      </c>
      <c r="L360" s="45">
        <f t="shared" si="47"/>
        <v>73</v>
      </c>
      <c r="M360" s="45">
        <f t="shared" si="47"/>
        <v>109</v>
      </c>
      <c r="N360" s="45">
        <f t="shared" si="47"/>
        <v>146</v>
      </c>
      <c r="O360" s="45">
        <f t="shared" si="47"/>
        <v>182</v>
      </c>
      <c r="P360" s="45">
        <f t="shared" si="47"/>
        <v>219</v>
      </c>
      <c r="Q360" s="45">
        <f t="shared" si="47"/>
        <v>255</v>
      </c>
      <c r="R360" s="45">
        <f t="shared" si="47"/>
        <v>292</v>
      </c>
      <c r="S360" s="45">
        <f t="shared" si="47"/>
        <v>328</v>
      </c>
      <c r="T360" s="45">
        <f t="shared" si="47"/>
        <v>364</v>
      </c>
      <c r="U360" s="45">
        <f t="shared" si="47"/>
        <v>401</v>
      </c>
      <c r="V360" s="45">
        <f t="shared" si="47"/>
        <v>437</v>
      </c>
      <c r="W360" s="45">
        <f t="shared" si="47"/>
        <v>474</v>
      </c>
      <c r="X360" s="45">
        <f t="shared" si="47"/>
        <v>510</v>
      </c>
      <c r="Y360" s="45">
        <f t="shared" si="47"/>
        <v>547</v>
      </c>
      <c r="Z360" s="45">
        <f t="shared" si="47"/>
        <v>583</v>
      </c>
      <c r="AA360" s="45">
        <f t="shared" si="46"/>
        <v>619</v>
      </c>
      <c r="AB360" s="45">
        <f t="shared" si="46"/>
        <v>656</v>
      </c>
      <c r="AC360" s="45">
        <f t="shared" si="46"/>
        <v>692</v>
      </c>
      <c r="AD360" s="45">
        <f t="shared" si="46"/>
        <v>729</v>
      </c>
      <c r="AE360" s="45">
        <f t="shared" si="46"/>
        <v>765</v>
      </c>
      <c r="AF360" s="45">
        <f t="shared" si="46"/>
        <v>802</v>
      </c>
      <c r="AG360" s="45">
        <f t="shared" si="46"/>
        <v>838</v>
      </c>
      <c r="AH360" s="45">
        <f t="shared" si="46"/>
        <v>875</v>
      </c>
      <c r="AI360" s="45">
        <f t="shared" si="46"/>
        <v>911</v>
      </c>
      <c r="AJ360" s="45">
        <f t="shared" si="46"/>
        <v>947</v>
      </c>
      <c r="AK360" s="45">
        <f t="shared" si="46"/>
        <v>984</v>
      </c>
      <c r="AL360" s="45">
        <f t="shared" si="46"/>
        <v>1020</v>
      </c>
      <c r="AM360" s="45">
        <f t="shared" si="46"/>
        <v>1057</v>
      </c>
      <c r="AN360" s="45">
        <f t="shared" si="46"/>
        <v>1093</v>
      </c>
    </row>
    <row r="361" spans="1:40" x14ac:dyDescent="0.25">
      <c r="A361" s="68" t="s">
        <v>87</v>
      </c>
      <c r="B361" s="180">
        <v>31014</v>
      </c>
      <c r="C361" s="68">
        <v>5</v>
      </c>
      <c r="D361" s="1">
        <v>1080</v>
      </c>
      <c r="E361" s="1">
        <v>356</v>
      </c>
      <c r="F361" s="1">
        <v>0</v>
      </c>
      <c r="G361" s="1">
        <v>1436</v>
      </c>
      <c r="H361" s="177">
        <v>1436</v>
      </c>
      <c r="I361" s="176">
        <v>287.2</v>
      </c>
      <c r="J361" s="178">
        <v>287.2</v>
      </c>
      <c r="K361" s="45">
        <f t="shared" si="47"/>
        <v>18</v>
      </c>
      <c r="L361" s="45">
        <f t="shared" si="47"/>
        <v>36</v>
      </c>
      <c r="M361" s="45">
        <f t="shared" si="47"/>
        <v>54</v>
      </c>
      <c r="N361" s="45">
        <f t="shared" si="47"/>
        <v>72</v>
      </c>
      <c r="O361" s="45">
        <f t="shared" si="47"/>
        <v>90</v>
      </c>
      <c r="P361" s="45">
        <f t="shared" si="47"/>
        <v>108</v>
      </c>
      <c r="Q361" s="45">
        <f t="shared" si="47"/>
        <v>126</v>
      </c>
      <c r="R361" s="45">
        <f t="shared" si="47"/>
        <v>144</v>
      </c>
      <c r="S361" s="45">
        <f t="shared" si="47"/>
        <v>162</v>
      </c>
      <c r="T361" s="45">
        <f t="shared" si="47"/>
        <v>180</v>
      </c>
      <c r="U361" s="45">
        <f t="shared" si="47"/>
        <v>197</v>
      </c>
      <c r="V361" s="45">
        <f t="shared" si="47"/>
        <v>215</v>
      </c>
      <c r="W361" s="45">
        <f t="shared" si="47"/>
        <v>233</v>
      </c>
      <c r="X361" s="45">
        <f t="shared" si="47"/>
        <v>251</v>
      </c>
      <c r="Y361" s="45">
        <f t="shared" si="47"/>
        <v>269</v>
      </c>
      <c r="Z361" s="45">
        <f t="shared" si="47"/>
        <v>287</v>
      </c>
      <c r="AA361" s="45">
        <f t="shared" si="46"/>
        <v>305</v>
      </c>
      <c r="AB361" s="45">
        <f t="shared" si="46"/>
        <v>323</v>
      </c>
      <c r="AC361" s="45">
        <f t="shared" si="46"/>
        <v>341</v>
      </c>
      <c r="AD361" s="45">
        <f t="shared" si="46"/>
        <v>359</v>
      </c>
      <c r="AE361" s="45">
        <f t="shared" si="46"/>
        <v>377</v>
      </c>
      <c r="AF361" s="45">
        <f t="shared" si="46"/>
        <v>395</v>
      </c>
      <c r="AG361" s="45">
        <f t="shared" si="46"/>
        <v>413</v>
      </c>
      <c r="AH361" s="45">
        <f t="shared" si="46"/>
        <v>431</v>
      </c>
      <c r="AI361" s="45">
        <f t="shared" si="46"/>
        <v>449</v>
      </c>
      <c r="AJ361" s="45">
        <f t="shared" si="46"/>
        <v>467</v>
      </c>
      <c r="AK361" s="45">
        <f t="shared" si="46"/>
        <v>485</v>
      </c>
      <c r="AL361" s="45">
        <f t="shared" si="46"/>
        <v>503</v>
      </c>
      <c r="AM361" s="45">
        <f t="shared" si="46"/>
        <v>521</v>
      </c>
      <c r="AN361" s="45">
        <f t="shared" si="46"/>
        <v>539</v>
      </c>
    </row>
    <row r="362" spans="1:40" x14ac:dyDescent="0.25">
      <c r="A362" s="68" t="s">
        <v>87</v>
      </c>
      <c r="B362" s="180">
        <v>83080</v>
      </c>
      <c r="C362" s="68">
        <v>2</v>
      </c>
      <c r="D362" s="1">
        <v>0</v>
      </c>
      <c r="E362" s="1">
        <v>103</v>
      </c>
      <c r="F362" s="1">
        <v>0</v>
      </c>
      <c r="G362" s="1">
        <v>103</v>
      </c>
      <c r="H362" s="177">
        <v>103</v>
      </c>
      <c r="I362" s="176">
        <v>51.5</v>
      </c>
      <c r="J362" s="178">
        <v>51.5</v>
      </c>
      <c r="K362" s="45">
        <f t="shared" si="47"/>
        <v>3</v>
      </c>
      <c r="L362" s="45">
        <f t="shared" si="47"/>
        <v>6</v>
      </c>
      <c r="M362" s="45">
        <f t="shared" si="47"/>
        <v>10</v>
      </c>
      <c r="N362" s="45">
        <f t="shared" si="47"/>
        <v>13</v>
      </c>
      <c r="O362" s="45">
        <f t="shared" si="47"/>
        <v>16</v>
      </c>
      <c r="P362" s="45">
        <f t="shared" si="47"/>
        <v>19</v>
      </c>
      <c r="Q362" s="45">
        <f t="shared" si="47"/>
        <v>23</v>
      </c>
      <c r="R362" s="45">
        <f t="shared" si="47"/>
        <v>26</v>
      </c>
      <c r="S362" s="45">
        <f t="shared" si="47"/>
        <v>29</v>
      </c>
      <c r="T362" s="45">
        <f t="shared" si="47"/>
        <v>32</v>
      </c>
      <c r="U362" s="45">
        <f t="shared" si="47"/>
        <v>35</v>
      </c>
      <c r="V362" s="45">
        <f t="shared" si="47"/>
        <v>39</v>
      </c>
      <c r="W362" s="45">
        <f t="shared" si="47"/>
        <v>42</v>
      </c>
      <c r="X362" s="45">
        <f t="shared" si="47"/>
        <v>45</v>
      </c>
      <c r="Y362" s="45">
        <f t="shared" si="47"/>
        <v>48</v>
      </c>
      <c r="Z362" s="45">
        <f t="shared" si="47"/>
        <v>52</v>
      </c>
      <c r="AA362" s="45">
        <f t="shared" si="46"/>
        <v>55</v>
      </c>
      <c r="AB362" s="45">
        <f t="shared" si="46"/>
        <v>58</v>
      </c>
      <c r="AC362" s="45">
        <f t="shared" si="46"/>
        <v>61</v>
      </c>
      <c r="AD362" s="45">
        <f t="shared" si="46"/>
        <v>64</v>
      </c>
      <c r="AE362" s="45">
        <f t="shared" si="46"/>
        <v>68</v>
      </c>
      <c r="AF362" s="45">
        <f t="shared" si="46"/>
        <v>71</v>
      </c>
      <c r="AG362" s="45">
        <f t="shared" si="46"/>
        <v>74</v>
      </c>
      <c r="AH362" s="45">
        <f t="shared" si="46"/>
        <v>77</v>
      </c>
      <c r="AI362" s="45">
        <f t="shared" si="46"/>
        <v>80</v>
      </c>
      <c r="AJ362" s="45">
        <f t="shared" si="46"/>
        <v>84</v>
      </c>
      <c r="AK362" s="45">
        <f t="shared" si="46"/>
        <v>87</v>
      </c>
      <c r="AL362" s="45">
        <f t="shared" si="46"/>
        <v>90</v>
      </c>
      <c r="AM362" s="45">
        <f t="shared" si="46"/>
        <v>93</v>
      </c>
      <c r="AN362" s="45">
        <f t="shared" si="46"/>
        <v>97</v>
      </c>
    </row>
    <row r="363" spans="1:40" x14ac:dyDescent="0.25">
      <c r="A363" s="68" t="s">
        <v>87</v>
      </c>
      <c r="B363" s="180">
        <v>90278</v>
      </c>
      <c r="C363" s="68">
        <v>0</v>
      </c>
      <c r="D363" s="1">
        <v>96</v>
      </c>
      <c r="E363" s="1">
        <v>-96</v>
      </c>
      <c r="F363" s="1">
        <v>0</v>
      </c>
      <c r="G363" s="1">
        <v>0</v>
      </c>
      <c r="H363" s="177">
        <v>0</v>
      </c>
      <c r="I363" s="176">
        <v>0</v>
      </c>
      <c r="J363" s="178" t="e">
        <v>#DIV/0!</v>
      </c>
      <c r="K363" s="45">
        <f t="shared" si="47"/>
        <v>0</v>
      </c>
      <c r="L363" s="45">
        <f t="shared" si="47"/>
        <v>0</v>
      </c>
      <c r="M363" s="45">
        <f t="shared" si="47"/>
        <v>0</v>
      </c>
      <c r="N363" s="45">
        <f t="shared" si="47"/>
        <v>0</v>
      </c>
      <c r="O363" s="45">
        <f t="shared" si="47"/>
        <v>0</v>
      </c>
      <c r="P363" s="45">
        <f t="shared" si="47"/>
        <v>0</v>
      </c>
      <c r="Q363" s="45">
        <f t="shared" si="47"/>
        <v>0</v>
      </c>
      <c r="R363" s="45">
        <f t="shared" si="47"/>
        <v>0</v>
      </c>
      <c r="S363" s="45">
        <f t="shared" si="47"/>
        <v>0</v>
      </c>
      <c r="T363" s="45">
        <f t="shared" si="47"/>
        <v>0</v>
      </c>
      <c r="U363" s="45">
        <f t="shared" si="47"/>
        <v>0</v>
      </c>
      <c r="V363" s="45">
        <f t="shared" si="47"/>
        <v>0</v>
      </c>
      <c r="W363" s="45">
        <f t="shared" si="47"/>
        <v>0</v>
      </c>
      <c r="X363" s="45">
        <f t="shared" si="47"/>
        <v>0</v>
      </c>
      <c r="Y363" s="45">
        <f t="shared" si="47"/>
        <v>0</v>
      </c>
      <c r="Z363" s="45">
        <f t="shared" si="47"/>
        <v>0</v>
      </c>
      <c r="AA363" s="45">
        <f t="shared" si="46"/>
        <v>0</v>
      </c>
      <c r="AB363" s="45">
        <f t="shared" si="46"/>
        <v>0</v>
      </c>
      <c r="AC363" s="45">
        <f t="shared" si="46"/>
        <v>0</v>
      </c>
      <c r="AD363" s="45">
        <f t="shared" si="46"/>
        <v>0</v>
      </c>
      <c r="AE363" s="45">
        <f t="shared" si="46"/>
        <v>0</v>
      </c>
      <c r="AF363" s="45">
        <f t="shared" si="46"/>
        <v>0</v>
      </c>
      <c r="AG363" s="45">
        <f t="shared" si="46"/>
        <v>0</v>
      </c>
      <c r="AH363" s="45">
        <f t="shared" si="46"/>
        <v>0</v>
      </c>
      <c r="AI363" s="45">
        <f t="shared" si="46"/>
        <v>0</v>
      </c>
      <c r="AJ363" s="45">
        <f t="shared" si="46"/>
        <v>0</v>
      </c>
      <c r="AK363" s="45">
        <f t="shared" si="46"/>
        <v>0</v>
      </c>
      <c r="AL363" s="45">
        <f t="shared" si="46"/>
        <v>0</v>
      </c>
      <c r="AM363" s="45">
        <f t="shared" si="46"/>
        <v>0</v>
      </c>
      <c r="AN363" s="45">
        <f t="shared" si="46"/>
        <v>0</v>
      </c>
    </row>
    <row r="364" spans="1:40" x14ac:dyDescent="0.25">
      <c r="A364" s="68" t="s">
        <v>86</v>
      </c>
      <c r="B364" s="180">
        <v>40244</v>
      </c>
      <c r="C364" s="68">
        <v>11</v>
      </c>
      <c r="D364" s="1">
        <v>1752</v>
      </c>
      <c r="E364" s="1">
        <v>439</v>
      </c>
      <c r="F364" s="1">
        <v>4</v>
      </c>
      <c r="G364" s="1">
        <v>2195</v>
      </c>
      <c r="H364" s="177">
        <v>2191</v>
      </c>
      <c r="I364" s="176">
        <v>199.5455</v>
      </c>
      <c r="J364" s="178">
        <v>199.2</v>
      </c>
      <c r="K364" s="45">
        <f t="shared" si="47"/>
        <v>12</v>
      </c>
      <c r="L364" s="45">
        <f t="shared" si="47"/>
        <v>25</v>
      </c>
      <c r="M364" s="45">
        <f t="shared" si="47"/>
        <v>37</v>
      </c>
      <c r="N364" s="45">
        <f t="shared" si="47"/>
        <v>50</v>
      </c>
      <c r="O364" s="45">
        <f t="shared" si="47"/>
        <v>62</v>
      </c>
      <c r="P364" s="45">
        <f t="shared" si="47"/>
        <v>75</v>
      </c>
      <c r="Q364" s="45">
        <f t="shared" si="47"/>
        <v>87</v>
      </c>
      <c r="R364" s="45">
        <f t="shared" si="47"/>
        <v>100</v>
      </c>
      <c r="S364" s="45">
        <f t="shared" si="47"/>
        <v>112</v>
      </c>
      <c r="T364" s="45">
        <f t="shared" si="47"/>
        <v>125</v>
      </c>
      <c r="U364" s="45">
        <f t="shared" si="47"/>
        <v>137</v>
      </c>
      <c r="V364" s="45">
        <f t="shared" si="47"/>
        <v>149</v>
      </c>
      <c r="W364" s="45">
        <f t="shared" si="47"/>
        <v>162</v>
      </c>
      <c r="X364" s="45">
        <f t="shared" si="47"/>
        <v>174</v>
      </c>
      <c r="Y364" s="45">
        <f t="shared" si="47"/>
        <v>187</v>
      </c>
      <c r="Z364" s="45">
        <f t="shared" si="47"/>
        <v>199</v>
      </c>
      <c r="AA364" s="45">
        <f t="shared" si="46"/>
        <v>212</v>
      </c>
      <c r="AB364" s="45">
        <f t="shared" si="46"/>
        <v>224</v>
      </c>
      <c r="AC364" s="45">
        <f t="shared" si="46"/>
        <v>237</v>
      </c>
      <c r="AD364" s="45">
        <f t="shared" si="46"/>
        <v>249</v>
      </c>
      <c r="AE364" s="45">
        <f t="shared" si="46"/>
        <v>261</v>
      </c>
      <c r="AF364" s="45">
        <f t="shared" si="46"/>
        <v>274</v>
      </c>
      <c r="AG364" s="45">
        <f t="shared" si="46"/>
        <v>286</v>
      </c>
      <c r="AH364" s="45">
        <f t="shared" si="46"/>
        <v>299</v>
      </c>
      <c r="AI364" s="45">
        <f t="shared" si="46"/>
        <v>311</v>
      </c>
      <c r="AJ364" s="45">
        <f t="shared" si="46"/>
        <v>324</v>
      </c>
      <c r="AK364" s="45">
        <f t="shared" si="46"/>
        <v>336</v>
      </c>
      <c r="AL364" s="45">
        <f t="shared" si="46"/>
        <v>349</v>
      </c>
      <c r="AM364" s="45">
        <f t="shared" si="46"/>
        <v>361</v>
      </c>
      <c r="AN364" s="45">
        <f t="shared" si="46"/>
        <v>374</v>
      </c>
    </row>
    <row r="365" spans="1:40" x14ac:dyDescent="0.25">
      <c r="A365" s="68" t="s">
        <v>86</v>
      </c>
      <c r="B365" s="180">
        <v>40257</v>
      </c>
      <c r="C365" s="68">
        <v>0</v>
      </c>
      <c r="D365" s="1">
        <v>0</v>
      </c>
      <c r="E365" s="1">
        <v>0</v>
      </c>
      <c r="F365" s="1">
        <v>0</v>
      </c>
      <c r="G365" s="1">
        <v>0</v>
      </c>
      <c r="H365" s="177">
        <v>0</v>
      </c>
      <c r="I365" s="176">
        <v>0</v>
      </c>
      <c r="J365" s="178" t="e">
        <v>#DIV/0!</v>
      </c>
      <c r="K365" s="45">
        <f t="shared" si="47"/>
        <v>0</v>
      </c>
      <c r="L365" s="45">
        <f t="shared" si="47"/>
        <v>0</v>
      </c>
      <c r="M365" s="45">
        <f t="shared" si="47"/>
        <v>0</v>
      </c>
      <c r="N365" s="45">
        <f t="shared" si="47"/>
        <v>0</v>
      </c>
      <c r="O365" s="45">
        <f t="shared" si="47"/>
        <v>0</v>
      </c>
      <c r="P365" s="45">
        <f t="shared" si="47"/>
        <v>0</v>
      </c>
      <c r="Q365" s="45">
        <f t="shared" si="47"/>
        <v>0</v>
      </c>
      <c r="R365" s="45">
        <f t="shared" si="47"/>
        <v>0</v>
      </c>
      <c r="S365" s="45">
        <f t="shared" si="47"/>
        <v>0</v>
      </c>
      <c r="T365" s="45">
        <f t="shared" si="47"/>
        <v>0</v>
      </c>
      <c r="U365" s="45">
        <f t="shared" si="47"/>
        <v>0</v>
      </c>
      <c r="V365" s="45">
        <f t="shared" si="47"/>
        <v>0</v>
      </c>
      <c r="W365" s="45">
        <f t="shared" si="47"/>
        <v>0</v>
      </c>
      <c r="X365" s="45">
        <f t="shared" si="47"/>
        <v>0</v>
      </c>
      <c r="Y365" s="45">
        <f t="shared" si="47"/>
        <v>0</v>
      </c>
      <c r="Z365" s="45">
        <f t="shared" si="47"/>
        <v>0</v>
      </c>
      <c r="AA365" s="45">
        <f t="shared" si="46"/>
        <v>0</v>
      </c>
      <c r="AB365" s="45">
        <f t="shared" si="46"/>
        <v>0</v>
      </c>
      <c r="AC365" s="45">
        <f t="shared" si="46"/>
        <v>0</v>
      </c>
      <c r="AD365" s="45">
        <f t="shared" si="46"/>
        <v>0</v>
      </c>
      <c r="AE365" s="45">
        <f t="shared" si="46"/>
        <v>0</v>
      </c>
      <c r="AF365" s="45">
        <f t="shared" si="46"/>
        <v>0</v>
      </c>
      <c r="AG365" s="45">
        <f t="shared" si="46"/>
        <v>0</v>
      </c>
      <c r="AH365" s="45">
        <f t="shared" si="46"/>
        <v>0</v>
      </c>
      <c r="AI365" s="45">
        <f t="shared" si="46"/>
        <v>0</v>
      </c>
      <c r="AJ365" s="45">
        <f t="shared" si="46"/>
        <v>0</v>
      </c>
      <c r="AK365" s="45">
        <f t="shared" si="46"/>
        <v>0</v>
      </c>
      <c r="AL365" s="45">
        <f t="shared" si="46"/>
        <v>0</v>
      </c>
      <c r="AM365" s="45">
        <f t="shared" si="46"/>
        <v>0</v>
      </c>
      <c r="AN365" s="45">
        <f t="shared" si="46"/>
        <v>0</v>
      </c>
    </row>
    <row r="366" spans="1:40" x14ac:dyDescent="0.25">
      <c r="A366" s="68" t="s">
        <v>86</v>
      </c>
      <c r="B366" s="180">
        <v>90466</v>
      </c>
      <c r="C366" s="68">
        <v>0</v>
      </c>
      <c r="D366" s="1">
        <v>0</v>
      </c>
      <c r="E366" s="1">
        <v>0</v>
      </c>
      <c r="F366" s="1">
        <v>0</v>
      </c>
      <c r="G366" s="1">
        <v>0</v>
      </c>
      <c r="H366" s="177">
        <v>0</v>
      </c>
      <c r="I366" s="176">
        <v>0</v>
      </c>
      <c r="J366" s="178" t="e">
        <v>#DIV/0!</v>
      </c>
      <c r="K366" s="45">
        <f t="shared" si="47"/>
        <v>0</v>
      </c>
      <c r="L366" s="45">
        <f t="shared" si="47"/>
        <v>0</v>
      </c>
      <c r="M366" s="45">
        <f t="shared" si="47"/>
        <v>0</v>
      </c>
      <c r="N366" s="45">
        <f t="shared" si="47"/>
        <v>0</v>
      </c>
      <c r="O366" s="45">
        <f t="shared" si="47"/>
        <v>0</v>
      </c>
      <c r="P366" s="45">
        <f t="shared" si="47"/>
        <v>0</v>
      </c>
      <c r="Q366" s="45">
        <f t="shared" si="47"/>
        <v>0</v>
      </c>
      <c r="R366" s="45">
        <f t="shared" si="47"/>
        <v>0</v>
      </c>
      <c r="S366" s="45">
        <f t="shared" si="47"/>
        <v>0</v>
      </c>
      <c r="T366" s="45">
        <f t="shared" si="47"/>
        <v>0</v>
      </c>
      <c r="U366" s="45">
        <f t="shared" si="47"/>
        <v>0</v>
      </c>
      <c r="V366" s="45">
        <f t="shared" si="47"/>
        <v>0</v>
      </c>
      <c r="W366" s="45">
        <f t="shared" si="47"/>
        <v>0</v>
      </c>
      <c r="X366" s="45">
        <f t="shared" si="47"/>
        <v>0</v>
      </c>
      <c r="Y366" s="45">
        <f t="shared" si="47"/>
        <v>0</v>
      </c>
      <c r="Z366" s="45">
        <f t="shared" si="47"/>
        <v>0</v>
      </c>
      <c r="AA366" s="45">
        <f t="shared" si="46"/>
        <v>0</v>
      </c>
      <c r="AB366" s="45">
        <f t="shared" si="46"/>
        <v>0</v>
      </c>
      <c r="AC366" s="45">
        <f t="shared" si="46"/>
        <v>0</v>
      </c>
      <c r="AD366" s="45">
        <f t="shared" si="46"/>
        <v>0</v>
      </c>
      <c r="AE366" s="45">
        <f t="shared" si="46"/>
        <v>0</v>
      </c>
      <c r="AF366" s="45">
        <f t="shared" si="46"/>
        <v>0</v>
      </c>
      <c r="AG366" s="45">
        <f t="shared" si="46"/>
        <v>0</v>
      </c>
      <c r="AH366" s="45">
        <f t="shared" si="46"/>
        <v>0</v>
      </c>
      <c r="AI366" s="45">
        <f t="shared" si="46"/>
        <v>0</v>
      </c>
      <c r="AJ366" s="45">
        <f t="shared" si="46"/>
        <v>0</v>
      </c>
      <c r="AK366" s="45">
        <f t="shared" si="46"/>
        <v>0</v>
      </c>
      <c r="AL366" s="45">
        <f t="shared" si="46"/>
        <v>0</v>
      </c>
      <c r="AM366" s="45">
        <f t="shared" si="46"/>
        <v>0</v>
      </c>
      <c r="AN366" s="45">
        <f t="shared" si="46"/>
        <v>0</v>
      </c>
    </row>
    <row r="367" spans="1:40" x14ac:dyDescent="0.25">
      <c r="A367" s="68" t="s">
        <v>85</v>
      </c>
      <c r="B367" s="180">
        <v>40005</v>
      </c>
      <c r="C367" s="68">
        <v>0</v>
      </c>
      <c r="D367" s="1">
        <v>0</v>
      </c>
      <c r="E367" s="1">
        <v>0</v>
      </c>
      <c r="F367" s="1">
        <v>0</v>
      </c>
      <c r="G367" s="1">
        <v>0</v>
      </c>
      <c r="H367" s="177">
        <v>0</v>
      </c>
      <c r="I367" s="176">
        <v>0</v>
      </c>
      <c r="J367" s="178" t="e">
        <v>#DIV/0!</v>
      </c>
      <c r="K367" s="45">
        <f t="shared" si="47"/>
        <v>0</v>
      </c>
      <c r="L367" s="45">
        <f t="shared" si="47"/>
        <v>0</v>
      </c>
      <c r="M367" s="45">
        <f t="shared" si="47"/>
        <v>0</v>
      </c>
      <c r="N367" s="45">
        <f t="shared" si="47"/>
        <v>0</v>
      </c>
      <c r="O367" s="45">
        <f t="shared" si="47"/>
        <v>0</v>
      </c>
      <c r="P367" s="45">
        <f t="shared" si="47"/>
        <v>0</v>
      </c>
      <c r="Q367" s="45">
        <f t="shared" si="47"/>
        <v>0</v>
      </c>
      <c r="R367" s="45">
        <f t="shared" si="47"/>
        <v>0</v>
      </c>
      <c r="S367" s="45">
        <f t="shared" si="47"/>
        <v>0</v>
      </c>
      <c r="T367" s="45">
        <f t="shared" si="47"/>
        <v>0</v>
      </c>
      <c r="U367" s="45">
        <f t="shared" si="47"/>
        <v>0</v>
      </c>
      <c r="V367" s="45">
        <f t="shared" si="47"/>
        <v>0</v>
      </c>
      <c r="W367" s="45">
        <f t="shared" si="47"/>
        <v>0</v>
      </c>
      <c r="X367" s="45">
        <f t="shared" si="47"/>
        <v>0</v>
      </c>
      <c r="Y367" s="45">
        <f t="shared" si="47"/>
        <v>0</v>
      </c>
      <c r="Z367" s="45">
        <f t="shared" si="47"/>
        <v>0</v>
      </c>
      <c r="AA367" s="45">
        <f t="shared" si="46"/>
        <v>0</v>
      </c>
      <c r="AB367" s="45">
        <f t="shared" si="46"/>
        <v>0</v>
      </c>
      <c r="AC367" s="45">
        <f t="shared" si="46"/>
        <v>0</v>
      </c>
      <c r="AD367" s="45">
        <f t="shared" si="46"/>
        <v>0</v>
      </c>
      <c r="AE367" s="45">
        <f t="shared" si="46"/>
        <v>0</v>
      </c>
      <c r="AF367" s="45">
        <f t="shared" si="46"/>
        <v>0</v>
      </c>
      <c r="AG367" s="45">
        <f t="shared" si="46"/>
        <v>0</v>
      </c>
      <c r="AH367" s="45">
        <f t="shared" si="46"/>
        <v>0</v>
      </c>
      <c r="AI367" s="45">
        <f t="shared" si="46"/>
        <v>0</v>
      </c>
      <c r="AJ367" s="45">
        <f t="shared" si="46"/>
        <v>0</v>
      </c>
      <c r="AK367" s="45">
        <f t="shared" si="46"/>
        <v>0</v>
      </c>
      <c r="AL367" s="45">
        <f t="shared" si="46"/>
        <v>0</v>
      </c>
      <c r="AM367" s="45">
        <f t="shared" si="46"/>
        <v>0</v>
      </c>
      <c r="AN367" s="45">
        <f t="shared" si="46"/>
        <v>0</v>
      </c>
    </row>
    <row r="368" spans="1:40" x14ac:dyDescent="0.25">
      <c r="A368" s="68" t="s">
        <v>85</v>
      </c>
      <c r="B368" s="180">
        <v>40032</v>
      </c>
      <c r="C368" s="68">
        <v>2</v>
      </c>
      <c r="D368" s="1">
        <v>0</v>
      </c>
      <c r="E368" s="1">
        <v>123</v>
      </c>
      <c r="F368" s="1">
        <v>1</v>
      </c>
      <c r="G368" s="1">
        <v>124</v>
      </c>
      <c r="H368" s="177">
        <v>123</v>
      </c>
      <c r="I368" s="176">
        <v>62</v>
      </c>
      <c r="J368" s="178">
        <v>61.5</v>
      </c>
      <c r="K368" s="45">
        <f t="shared" si="47"/>
        <v>4</v>
      </c>
      <c r="L368" s="45">
        <f t="shared" si="47"/>
        <v>8</v>
      </c>
      <c r="M368" s="45">
        <f t="shared" si="47"/>
        <v>12</v>
      </c>
      <c r="N368" s="45">
        <f t="shared" si="47"/>
        <v>15</v>
      </c>
      <c r="O368" s="45">
        <f t="shared" si="47"/>
        <v>19</v>
      </c>
      <c r="P368" s="45">
        <f t="shared" si="47"/>
        <v>23</v>
      </c>
      <c r="Q368" s="45">
        <f t="shared" si="47"/>
        <v>27</v>
      </c>
      <c r="R368" s="45">
        <f t="shared" si="47"/>
        <v>31</v>
      </c>
      <c r="S368" s="45">
        <f t="shared" si="47"/>
        <v>35</v>
      </c>
      <c r="T368" s="45">
        <f t="shared" si="47"/>
        <v>38</v>
      </c>
      <c r="U368" s="45">
        <f t="shared" si="47"/>
        <v>42</v>
      </c>
      <c r="V368" s="45">
        <f t="shared" si="47"/>
        <v>46</v>
      </c>
      <c r="W368" s="45">
        <f t="shared" si="47"/>
        <v>50</v>
      </c>
      <c r="X368" s="45">
        <f t="shared" si="47"/>
        <v>54</v>
      </c>
      <c r="Y368" s="45">
        <f t="shared" si="47"/>
        <v>58</v>
      </c>
      <c r="Z368" s="45">
        <f t="shared" si="47"/>
        <v>62</v>
      </c>
      <c r="AA368" s="45">
        <f t="shared" si="46"/>
        <v>65</v>
      </c>
      <c r="AB368" s="45">
        <f t="shared" si="46"/>
        <v>69</v>
      </c>
      <c r="AC368" s="45">
        <f t="shared" si="46"/>
        <v>73</v>
      </c>
      <c r="AD368" s="45">
        <f t="shared" si="46"/>
        <v>77</v>
      </c>
      <c r="AE368" s="45">
        <f t="shared" si="46"/>
        <v>81</v>
      </c>
      <c r="AF368" s="45">
        <f t="shared" si="46"/>
        <v>85</v>
      </c>
      <c r="AG368" s="45">
        <f t="shared" si="46"/>
        <v>88</v>
      </c>
      <c r="AH368" s="45">
        <f t="shared" si="46"/>
        <v>92</v>
      </c>
      <c r="AI368" s="45">
        <f t="shared" si="46"/>
        <v>96</v>
      </c>
      <c r="AJ368" s="45">
        <f t="shared" si="46"/>
        <v>100</v>
      </c>
      <c r="AK368" s="45">
        <f t="shared" si="46"/>
        <v>104</v>
      </c>
      <c r="AL368" s="45">
        <f t="shared" si="46"/>
        <v>108</v>
      </c>
      <c r="AM368" s="45">
        <f t="shared" si="46"/>
        <v>111</v>
      </c>
      <c r="AN368" s="45">
        <f t="shared" si="46"/>
        <v>115</v>
      </c>
    </row>
    <row r="369" spans="1:40" x14ac:dyDescent="0.25">
      <c r="A369" s="68" t="s">
        <v>85</v>
      </c>
      <c r="B369" s="180">
        <v>40714</v>
      </c>
      <c r="C369" s="68">
        <v>3</v>
      </c>
      <c r="D369" s="1">
        <v>768</v>
      </c>
      <c r="E369" s="1">
        <v>-36</v>
      </c>
      <c r="F369" s="1">
        <v>1</v>
      </c>
      <c r="G369" s="1">
        <v>733</v>
      </c>
      <c r="H369" s="177">
        <v>732</v>
      </c>
      <c r="I369" s="176">
        <v>244.33330000000001</v>
      </c>
      <c r="J369" s="178">
        <v>244</v>
      </c>
      <c r="K369" s="45">
        <f t="shared" si="47"/>
        <v>15</v>
      </c>
      <c r="L369" s="45">
        <f t="shared" si="47"/>
        <v>31</v>
      </c>
      <c r="M369" s="45">
        <f t="shared" si="47"/>
        <v>46</v>
      </c>
      <c r="N369" s="45">
        <f t="shared" si="47"/>
        <v>61</v>
      </c>
      <c r="O369" s="45">
        <f t="shared" si="47"/>
        <v>76</v>
      </c>
      <c r="P369" s="45">
        <f t="shared" si="47"/>
        <v>92</v>
      </c>
      <c r="Q369" s="45">
        <f t="shared" si="47"/>
        <v>107</v>
      </c>
      <c r="R369" s="45">
        <f t="shared" si="47"/>
        <v>122</v>
      </c>
      <c r="S369" s="45">
        <f t="shared" si="47"/>
        <v>137</v>
      </c>
      <c r="T369" s="45">
        <f t="shared" si="47"/>
        <v>153</v>
      </c>
      <c r="U369" s="45">
        <f t="shared" si="47"/>
        <v>168</v>
      </c>
      <c r="V369" s="45">
        <f t="shared" si="47"/>
        <v>183</v>
      </c>
      <c r="W369" s="45">
        <f t="shared" si="47"/>
        <v>198</v>
      </c>
      <c r="X369" s="45">
        <f t="shared" si="47"/>
        <v>214</v>
      </c>
      <c r="Y369" s="45">
        <f t="shared" si="47"/>
        <v>229</v>
      </c>
      <c r="Z369" s="45">
        <f t="shared" si="47"/>
        <v>244</v>
      </c>
      <c r="AA369" s="45">
        <f t="shared" si="46"/>
        <v>259</v>
      </c>
      <c r="AB369" s="45">
        <f t="shared" si="46"/>
        <v>275</v>
      </c>
      <c r="AC369" s="45">
        <f t="shared" si="46"/>
        <v>290</v>
      </c>
      <c r="AD369" s="45">
        <f t="shared" si="46"/>
        <v>305</v>
      </c>
      <c r="AE369" s="45">
        <f t="shared" si="46"/>
        <v>320</v>
      </c>
      <c r="AF369" s="45">
        <f t="shared" si="46"/>
        <v>336</v>
      </c>
      <c r="AG369" s="45">
        <f t="shared" si="46"/>
        <v>351</v>
      </c>
      <c r="AH369" s="45">
        <f t="shared" si="46"/>
        <v>366</v>
      </c>
      <c r="AI369" s="45">
        <f t="shared" si="46"/>
        <v>381</v>
      </c>
      <c r="AJ369" s="45">
        <f t="shared" si="46"/>
        <v>397</v>
      </c>
      <c r="AK369" s="45">
        <f t="shared" si="46"/>
        <v>412</v>
      </c>
      <c r="AL369" s="45">
        <f t="shared" si="46"/>
        <v>427</v>
      </c>
      <c r="AM369" s="45">
        <f t="shared" si="46"/>
        <v>442</v>
      </c>
      <c r="AN369" s="45">
        <f t="shared" si="46"/>
        <v>458</v>
      </c>
    </row>
    <row r="370" spans="1:40" x14ac:dyDescent="0.25">
      <c r="A370" s="68" t="s">
        <v>85</v>
      </c>
      <c r="B370" s="180">
        <v>40944</v>
      </c>
      <c r="C370" s="68">
        <v>2</v>
      </c>
      <c r="D370" s="1">
        <v>0</v>
      </c>
      <c r="E370" s="1">
        <v>450</v>
      </c>
      <c r="F370" s="1">
        <v>16</v>
      </c>
      <c r="G370" s="1">
        <v>466</v>
      </c>
      <c r="H370" s="177">
        <v>450</v>
      </c>
      <c r="I370" s="176">
        <v>233</v>
      </c>
      <c r="J370" s="178">
        <v>225</v>
      </c>
      <c r="K370" s="45">
        <f t="shared" si="47"/>
        <v>14</v>
      </c>
      <c r="L370" s="45">
        <f t="shared" si="47"/>
        <v>28</v>
      </c>
      <c r="M370" s="45">
        <f t="shared" si="47"/>
        <v>42</v>
      </c>
      <c r="N370" s="45">
        <f t="shared" si="47"/>
        <v>56</v>
      </c>
      <c r="O370" s="45">
        <f t="shared" si="47"/>
        <v>70</v>
      </c>
      <c r="P370" s="45">
        <f t="shared" si="47"/>
        <v>84</v>
      </c>
      <c r="Q370" s="45">
        <f t="shared" si="47"/>
        <v>98</v>
      </c>
      <c r="R370" s="45">
        <f t="shared" si="47"/>
        <v>113</v>
      </c>
      <c r="S370" s="45">
        <f t="shared" si="47"/>
        <v>127</v>
      </c>
      <c r="T370" s="45">
        <f t="shared" si="47"/>
        <v>141</v>
      </c>
      <c r="U370" s="45">
        <f t="shared" si="47"/>
        <v>155</v>
      </c>
      <c r="V370" s="45">
        <f t="shared" si="47"/>
        <v>169</v>
      </c>
      <c r="W370" s="45">
        <f t="shared" si="47"/>
        <v>183</v>
      </c>
      <c r="X370" s="45">
        <f t="shared" si="47"/>
        <v>197</v>
      </c>
      <c r="Y370" s="45">
        <f t="shared" si="47"/>
        <v>211</v>
      </c>
      <c r="Z370" s="45">
        <f t="shared" si="47"/>
        <v>225</v>
      </c>
      <c r="AA370" s="45">
        <f t="shared" si="46"/>
        <v>239</v>
      </c>
      <c r="AB370" s="45">
        <f t="shared" si="46"/>
        <v>253</v>
      </c>
      <c r="AC370" s="45">
        <f t="shared" si="46"/>
        <v>267</v>
      </c>
      <c r="AD370" s="45">
        <f t="shared" si="46"/>
        <v>281</v>
      </c>
      <c r="AE370" s="45">
        <f t="shared" si="46"/>
        <v>295</v>
      </c>
      <c r="AF370" s="45">
        <f t="shared" si="46"/>
        <v>309</v>
      </c>
      <c r="AG370" s="45">
        <f t="shared" si="46"/>
        <v>323</v>
      </c>
      <c r="AH370" s="45">
        <f t="shared" si="46"/>
        <v>338</v>
      </c>
      <c r="AI370" s="45">
        <f t="shared" si="46"/>
        <v>352</v>
      </c>
      <c r="AJ370" s="45">
        <f t="shared" si="46"/>
        <v>366</v>
      </c>
      <c r="AK370" s="45">
        <f t="shared" si="46"/>
        <v>380</v>
      </c>
      <c r="AL370" s="45">
        <f t="shared" si="46"/>
        <v>394</v>
      </c>
      <c r="AM370" s="45">
        <f t="shared" si="46"/>
        <v>408</v>
      </c>
      <c r="AN370" s="45">
        <f t="shared" si="46"/>
        <v>422</v>
      </c>
    </row>
    <row r="371" spans="1:40" x14ac:dyDescent="0.25">
      <c r="A371" s="68" t="s">
        <v>85</v>
      </c>
      <c r="B371" s="180">
        <v>41416</v>
      </c>
      <c r="C371" s="68">
        <v>8</v>
      </c>
      <c r="D371" s="1">
        <v>1128</v>
      </c>
      <c r="E371" s="1">
        <v>194</v>
      </c>
      <c r="F371" s="1">
        <v>15</v>
      </c>
      <c r="G371" s="1">
        <v>1337</v>
      </c>
      <c r="H371" s="177">
        <v>1322</v>
      </c>
      <c r="I371" s="176">
        <v>167.125</v>
      </c>
      <c r="J371" s="178">
        <v>165.3</v>
      </c>
      <c r="K371" s="45">
        <f t="shared" si="47"/>
        <v>10</v>
      </c>
      <c r="L371" s="45">
        <f t="shared" si="47"/>
        <v>21</v>
      </c>
      <c r="M371" s="45">
        <f t="shared" si="47"/>
        <v>31</v>
      </c>
      <c r="N371" s="45">
        <f t="shared" si="47"/>
        <v>41</v>
      </c>
      <c r="O371" s="45">
        <f t="shared" si="47"/>
        <v>52</v>
      </c>
      <c r="P371" s="45">
        <f t="shared" si="47"/>
        <v>62</v>
      </c>
      <c r="Q371" s="45">
        <f t="shared" si="47"/>
        <v>72</v>
      </c>
      <c r="R371" s="45">
        <f t="shared" si="47"/>
        <v>83</v>
      </c>
      <c r="S371" s="45">
        <f t="shared" si="47"/>
        <v>93</v>
      </c>
      <c r="T371" s="45">
        <f t="shared" si="47"/>
        <v>103</v>
      </c>
      <c r="U371" s="45">
        <f t="shared" si="47"/>
        <v>114</v>
      </c>
      <c r="V371" s="45">
        <f t="shared" si="47"/>
        <v>124</v>
      </c>
      <c r="W371" s="45">
        <f t="shared" si="47"/>
        <v>134</v>
      </c>
      <c r="X371" s="45">
        <f t="shared" si="47"/>
        <v>145</v>
      </c>
      <c r="Y371" s="45">
        <f t="shared" si="47"/>
        <v>155</v>
      </c>
      <c r="Z371" s="45">
        <f t="shared" si="47"/>
        <v>165</v>
      </c>
      <c r="AA371" s="45">
        <f t="shared" si="46"/>
        <v>176</v>
      </c>
      <c r="AB371" s="45">
        <f t="shared" si="46"/>
        <v>186</v>
      </c>
      <c r="AC371" s="45">
        <f t="shared" si="46"/>
        <v>196</v>
      </c>
      <c r="AD371" s="45">
        <f t="shared" si="46"/>
        <v>207</v>
      </c>
      <c r="AE371" s="45">
        <f t="shared" si="46"/>
        <v>217</v>
      </c>
      <c r="AF371" s="45">
        <f t="shared" si="46"/>
        <v>227</v>
      </c>
      <c r="AG371" s="45">
        <f t="shared" si="46"/>
        <v>238</v>
      </c>
      <c r="AH371" s="45">
        <f t="shared" si="46"/>
        <v>248</v>
      </c>
      <c r="AI371" s="45">
        <f t="shared" si="46"/>
        <v>258</v>
      </c>
      <c r="AJ371" s="45">
        <f t="shared" si="46"/>
        <v>269</v>
      </c>
      <c r="AK371" s="45">
        <f t="shared" si="46"/>
        <v>279</v>
      </c>
      <c r="AL371" s="45">
        <f t="shared" si="46"/>
        <v>289</v>
      </c>
      <c r="AM371" s="45">
        <f t="shared" si="46"/>
        <v>300</v>
      </c>
      <c r="AN371" s="45">
        <f t="shared" si="46"/>
        <v>310</v>
      </c>
    </row>
    <row r="372" spans="1:40" x14ac:dyDescent="0.25">
      <c r="A372" s="68" t="s">
        <v>85</v>
      </c>
      <c r="B372" s="180">
        <v>41424</v>
      </c>
      <c r="C372" s="68">
        <v>2</v>
      </c>
      <c r="D372" s="1">
        <v>480</v>
      </c>
      <c r="E372" s="1">
        <v>423</v>
      </c>
      <c r="F372" s="1">
        <v>2</v>
      </c>
      <c r="G372" s="1">
        <v>905</v>
      </c>
      <c r="H372" s="177">
        <v>903</v>
      </c>
      <c r="I372" s="176">
        <v>452.5</v>
      </c>
      <c r="J372" s="178">
        <v>451.5</v>
      </c>
      <c r="K372" s="45">
        <f t="shared" si="47"/>
        <v>28</v>
      </c>
      <c r="L372" s="45">
        <f t="shared" si="47"/>
        <v>56</v>
      </c>
      <c r="M372" s="45">
        <f t="shared" si="47"/>
        <v>85</v>
      </c>
      <c r="N372" s="45">
        <f t="shared" si="47"/>
        <v>113</v>
      </c>
      <c r="O372" s="45">
        <f t="shared" si="47"/>
        <v>141</v>
      </c>
      <c r="P372" s="45">
        <f t="shared" si="47"/>
        <v>169</v>
      </c>
      <c r="Q372" s="45">
        <f t="shared" si="47"/>
        <v>198</v>
      </c>
      <c r="R372" s="45">
        <f t="shared" si="47"/>
        <v>226</v>
      </c>
      <c r="S372" s="45">
        <f t="shared" si="47"/>
        <v>254</v>
      </c>
      <c r="T372" s="45">
        <f t="shared" si="47"/>
        <v>282</v>
      </c>
      <c r="U372" s="45">
        <f t="shared" si="47"/>
        <v>310</v>
      </c>
      <c r="V372" s="45">
        <f t="shared" si="47"/>
        <v>339</v>
      </c>
      <c r="W372" s="45">
        <f t="shared" si="47"/>
        <v>367</v>
      </c>
      <c r="X372" s="45">
        <f t="shared" si="47"/>
        <v>395</v>
      </c>
      <c r="Y372" s="45">
        <f t="shared" si="47"/>
        <v>423</v>
      </c>
      <c r="Z372" s="45">
        <f t="shared" si="47"/>
        <v>452</v>
      </c>
      <c r="AA372" s="45">
        <f t="shared" si="46"/>
        <v>480</v>
      </c>
      <c r="AB372" s="45">
        <f t="shared" si="46"/>
        <v>508</v>
      </c>
      <c r="AC372" s="45">
        <f t="shared" si="46"/>
        <v>536</v>
      </c>
      <c r="AD372" s="45">
        <f t="shared" si="46"/>
        <v>564</v>
      </c>
      <c r="AE372" s="45">
        <f t="shared" si="46"/>
        <v>593</v>
      </c>
      <c r="AF372" s="45">
        <f t="shared" si="46"/>
        <v>621</v>
      </c>
      <c r="AG372" s="45">
        <f t="shared" si="46"/>
        <v>649</v>
      </c>
      <c r="AH372" s="45">
        <f t="shared" si="46"/>
        <v>677</v>
      </c>
      <c r="AI372" s="45">
        <f t="shared" si="46"/>
        <v>705</v>
      </c>
      <c r="AJ372" s="45">
        <f t="shared" si="46"/>
        <v>734</v>
      </c>
      <c r="AK372" s="45">
        <f t="shared" si="46"/>
        <v>762</v>
      </c>
      <c r="AL372" s="45">
        <f t="shared" si="46"/>
        <v>790</v>
      </c>
      <c r="AM372" s="45">
        <f t="shared" si="46"/>
        <v>818</v>
      </c>
      <c r="AN372" s="45">
        <f t="shared" si="46"/>
        <v>847</v>
      </c>
    </row>
    <row r="373" spans="1:40" x14ac:dyDescent="0.25">
      <c r="A373" s="68" t="s">
        <v>85</v>
      </c>
      <c r="B373" s="180">
        <v>41510</v>
      </c>
      <c r="C373" s="68">
        <v>13</v>
      </c>
      <c r="D373" s="1">
        <v>1776</v>
      </c>
      <c r="E373" s="1">
        <v>1695</v>
      </c>
      <c r="F373" s="1">
        <v>39</v>
      </c>
      <c r="G373" s="1">
        <v>3510</v>
      </c>
      <c r="H373" s="177">
        <v>3471</v>
      </c>
      <c r="I373" s="176">
        <v>270</v>
      </c>
      <c r="J373" s="178">
        <v>267</v>
      </c>
      <c r="K373" s="45">
        <f t="shared" si="47"/>
        <v>17</v>
      </c>
      <c r="L373" s="45">
        <f t="shared" si="47"/>
        <v>33</v>
      </c>
      <c r="M373" s="45">
        <f t="shared" si="47"/>
        <v>50</v>
      </c>
      <c r="N373" s="45">
        <f t="shared" si="47"/>
        <v>67</v>
      </c>
      <c r="O373" s="45">
        <f t="shared" si="47"/>
        <v>83</v>
      </c>
      <c r="P373" s="45">
        <f t="shared" si="47"/>
        <v>100</v>
      </c>
      <c r="Q373" s="45">
        <f t="shared" si="47"/>
        <v>117</v>
      </c>
      <c r="R373" s="45">
        <f t="shared" si="47"/>
        <v>134</v>
      </c>
      <c r="S373" s="45">
        <f t="shared" si="47"/>
        <v>150</v>
      </c>
      <c r="T373" s="45">
        <f t="shared" si="47"/>
        <v>167</v>
      </c>
      <c r="U373" s="45">
        <f t="shared" si="47"/>
        <v>184</v>
      </c>
      <c r="V373" s="45">
        <f t="shared" si="47"/>
        <v>200</v>
      </c>
      <c r="W373" s="45">
        <f t="shared" si="47"/>
        <v>217</v>
      </c>
      <c r="X373" s="45">
        <f t="shared" si="47"/>
        <v>234</v>
      </c>
      <c r="Y373" s="45">
        <f t="shared" si="47"/>
        <v>250</v>
      </c>
      <c r="Z373" s="45">
        <f t="shared" si="47"/>
        <v>267</v>
      </c>
      <c r="AA373" s="45">
        <f t="shared" si="46"/>
        <v>284</v>
      </c>
      <c r="AB373" s="45">
        <f t="shared" si="46"/>
        <v>300</v>
      </c>
      <c r="AC373" s="45">
        <f t="shared" si="46"/>
        <v>317</v>
      </c>
      <c r="AD373" s="45">
        <f t="shared" si="46"/>
        <v>334</v>
      </c>
      <c r="AE373" s="45">
        <f t="shared" si="46"/>
        <v>350</v>
      </c>
      <c r="AF373" s="45">
        <f t="shared" si="46"/>
        <v>367</v>
      </c>
      <c r="AG373" s="45">
        <f t="shared" si="46"/>
        <v>384</v>
      </c>
      <c r="AH373" s="45">
        <f t="shared" si="46"/>
        <v>401</v>
      </c>
      <c r="AI373" s="45">
        <f t="shared" si="46"/>
        <v>417</v>
      </c>
      <c r="AJ373" s="45">
        <f t="shared" si="46"/>
        <v>434</v>
      </c>
      <c r="AK373" s="45">
        <f t="shared" si="46"/>
        <v>451</v>
      </c>
      <c r="AL373" s="45">
        <f t="shared" si="46"/>
        <v>467</v>
      </c>
      <c r="AM373" s="45">
        <f t="shared" si="46"/>
        <v>484</v>
      </c>
      <c r="AN373" s="45">
        <f t="shared" si="46"/>
        <v>501</v>
      </c>
    </row>
    <row r="374" spans="1:40" x14ac:dyDescent="0.25">
      <c r="A374" s="68" t="s">
        <v>85</v>
      </c>
      <c r="B374" s="180">
        <v>41525</v>
      </c>
      <c r="C374" s="68">
        <v>8</v>
      </c>
      <c r="D374" s="1">
        <v>1536</v>
      </c>
      <c r="E374" s="1">
        <v>815</v>
      </c>
      <c r="F374" s="1">
        <v>44</v>
      </c>
      <c r="G374" s="1">
        <v>2395</v>
      </c>
      <c r="H374" s="177">
        <v>2351</v>
      </c>
      <c r="I374" s="176">
        <v>299.375</v>
      </c>
      <c r="J374" s="178">
        <v>293.89999999999998</v>
      </c>
      <c r="K374" s="45">
        <f t="shared" si="47"/>
        <v>18</v>
      </c>
      <c r="L374" s="45">
        <f t="shared" si="47"/>
        <v>37</v>
      </c>
      <c r="M374" s="45">
        <f t="shared" si="47"/>
        <v>55</v>
      </c>
      <c r="N374" s="45">
        <f t="shared" si="47"/>
        <v>73</v>
      </c>
      <c r="O374" s="45">
        <f t="shared" si="47"/>
        <v>92</v>
      </c>
      <c r="P374" s="45">
        <f t="shared" si="47"/>
        <v>110</v>
      </c>
      <c r="Q374" s="45">
        <f t="shared" si="47"/>
        <v>129</v>
      </c>
      <c r="R374" s="45">
        <f t="shared" si="47"/>
        <v>147</v>
      </c>
      <c r="S374" s="45">
        <f t="shared" si="47"/>
        <v>165</v>
      </c>
      <c r="T374" s="45">
        <f t="shared" si="47"/>
        <v>184</v>
      </c>
      <c r="U374" s="45">
        <f t="shared" si="47"/>
        <v>202</v>
      </c>
      <c r="V374" s="45">
        <f t="shared" si="47"/>
        <v>220</v>
      </c>
      <c r="W374" s="45">
        <f t="shared" si="47"/>
        <v>239</v>
      </c>
      <c r="X374" s="45">
        <f t="shared" si="47"/>
        <v>257</v>
      </c>
      <c r="Y374" s="45">
        <f t="shared" si="47"/>
        <v>276</v>
      </c>
      <c r="Z374" s="45">
        <f t="shared" ref="Z374:AN389" si="48">IF($G374&gt;0,ROUND($J374*Z$3/12*0.75,0),0)</f>
        <v>294</v>
      </c>
      <c r="AA374" s="45">
        <f t="shared" si="48"/>
        <v>312</v>
      </c>
      <c r="AB374" s="45">
        <f t="shared" si="48"/>
        <v>331</v>
      </c>
      <c r="AC374" s="45">
        <f t="shared" si="48"/>
        <v>349</v>
      </c>
      <c r="AD374" s="45">
        <f t="shared" si="48"/>
        <v>367</v>
      </c>
      <c r="AE374" s="45">
        <f t="shared" si="48"/>
        <v>386</v>
      </c>
      <c r="AF374" s="45">
        <f t="shared" si="48"/>
        <v>404</v>
      </c>
      <c r="AG374" s="45">
        <f t="shared" si="48"/>
        <v>422</v>
      </c>
      <c r="AH374" s="45">
        <f t="shared" si="48"/>
        <v>441</v>
      </c>
      <c r="AI374" s="45">
        <f t="shared" si="48"/>
        <v>459</v>
      </c>
      <c r="AJ374" s="45">
        <f t="shared" si="48"/>
        <v>478</v>
      </c>
      <c r="AK374" s="45">
        <f t="shared" si="48"/>
        <v>496</v>
      </c>
      <c r="AL374" s="45">
        <f t="shared" si="48"/>
        <v>514</v>
      </c>
      <c r="AM374" s="45">
        <f t="shared" si="48"/>
        <v>533</v>
      </c>
      <c r="AN374" s="45">
        <f t="shared" si="48"/>
        <v>551</v>
      </c>
    </row>
    <row r="375" spans="1:40" x14ac:dyDescent="0.25">
      <c r="A375" s="68" t="s">
        <v>85</v>
      </c>
      <c r="B375" s="180">
        <v>41700</v>
      </c>
      <c r="C375" s="68">
        <v>12</v>
      </c>
      <c r="D375" s="1">
        <v>1344</v>
      </c>
      <c r="E375" s="1">
        <v>939</v>
      </c>
      <c r="F375" s="1">
        <v>10</v>
      </c>
      <c r="G375" s="1">
        <v>2293</v>
      </c>
      <c r="H375" s="177">
        <v>2283</v>
      </c>
      <c r="I375" s="176">
        <v>191.08330000000001</v>
      </c>
      <c r="J375" s="178">
        <v>190.3</v>
      </c>
      <c r="K375" s="45">
        <f t="shared" ref="K375:Z390" si="49">IF($G375&gt;0,ROUND($J375*K$3/12*0.75,0),0)</f>
        <v>12</v>
      </c>
      <c r="L375" s="45">
        <f t="shared" si="49"/>
        <v>24</v>
      </c>
      <c r="M375" s="45">
        <f t="shared" si="49"/>
        <v>36</v>
      </c>
      <c r="N375" s="45">
        <f t="shared" si="49"/>
        <v>48</v>
      </c>
      <c r="O375" s="45">
        <f t="shared" si="49"/>
        <v>59</v>
      </c>
      <c r="P375" s="45">
        <f t="shared" si="49"/>
        <v>71</v>
      </c>
      <c r="Q375" s="45">
        <f t="shared" si="49"/>
        <v>83</v>
      </c>
      <c r="R375" s="45">
        <f t="shared" si="49"/>
        <v>95</v>
      </c>
      <c r="S375" s="45">
        <f t="shared" si="49"/>
        <v>107</v>
      </c>
      <c r="T375" s="45">
        <f t="shared" si="49"/>
        <v>119</v>
      </c>
      <c r="U375" s="45">
        <f t="shared" si="49"/>
        <v>131</v>
      </c>
      <c r="V375" s="45">
        <f t="shared" si="49"/>
        <v>143</v>
      </c>
      <c r="W375" s="45">
        <f t="shared" si="49"/>
        <v>155</v>
      </c>
      <c r="X375" s="45">
        <f t="shared" si="49"/>
        <v>167</v>
      </c>
      <c r="Y375" s="45">
        <f t="shared" si="49"/>
        <v>178</v>
      </c>
      <c r="Z375" s="45">
        <f t="shared" si="49"/>
        <v>190</v>
      </c>
      <c r="AA375" s="45">
        <f t="shared" si="48"/>
        <v>202</v>
      </c>
      <c r="AB375" s="45">
        <f t="shared" si="48"/>
        <v>214</v>
      </c>
      <c r="AC375" s="45">
        <f t="shared" si="48"/>
        <v>226</v>
      </c>
      <c r="AD375" s="45">
        <f t="shared" si="48"/>
        <v>238</v>
      </c>
      <c r="AE375" s="45">
        <f t="shared" si="48"/>
        <v>250</v>
      </c>
      <c r="AF375" s="45">
        <f t="shared" si="48"/>
        <v>262</v>
      </c>
      <c r="AG375" s="45">
        <f t="shared" si="48"/>
        <v>274</v>
      </c>
      <c r="AH375" s="45">
        <f t="shared" si="48"/>
        <v>285</v>
      </c>
      <c r="AI375" s="45">
        <f t="shared" si="48"/>
        <v>297</v>
      </c>
      <c r="AJ375" s="45">
        <f t="shared" si="48"/>
        <v>309</v>
      </c>
      <c r="AK375" s="45">
        <f t="shared" si="48"/>
        <v>321</v>
      </c>
      <c r="AL375" s="45">
        <f t="shared" si="48"/>
        <v>333</v>
      </c>
      <c r="AM375" s="45">
        <f t="shared" si="48"/>
        <v>345</v>
      </c>
      <c r="AN375" s="45">
        <f t="shared" si="48"/>
        <v>357</v>
      </c>
    </row>
    <row r="376" spans="1:40" x14ac:dyDescent="0.25">
      <c r="A376" s="68" t="s">
        <v>85</v>
      </c>
      <c r="B376" s="180">
        <v>41701</v>
      </c>
      <c r="C376" s="68">
        <v>12</v>
      </c>
      <c r="D376" s="1">
        <v>2268</v>
      </c>
      <c r="E376" s="1">
        <v>1328</v>
      </c>
      <c r="F376" s="1">
        <v>27</v>
      </c>
      <c r="G376" s="1">
        <v>3623</v>
      </c>
      <c r="H376" s="177">
        <v>3596</v>
      </c>
      <c r="I376" s="176">
        <v>301.91669999999999</v>
      </c>
      <c r="J376" s="178">
        <v>299.7</v>
      </c>
      <c r="K376" s="45">
        <f t="shared" si="49"/>
        <v>19</v>
      </c>
      <c r="L376" s="45">
        <f t="shared" si="49"/>
        <v>37</v>
      </c>
      <c r="M376" s="45">
        <f t="shared" si="49"/>
        <v>56</v>
      </c>
      <c r="N376" s="45">
        <f t="shared" si="49"/>
        <v>75</v>
      </c>
      <c r="O376" s="45">
        <f t="shared" si="49"/>
        <v>94</v>
      </c>
      <c r="P376" s="45">
        <f t="shared" si="49"/>
        <v>112</v>
      </c>
      <c r="Q376" s="45">
        <f t="shared" si="49"/>
        <v>131</v>
      </c>
      <c r="R376" s="45">
        <f t="shared" si="49"/>
        <v>150</v>
      </c>
      <c r="S376" s="45">
        <f t="shared" si="49"/>
        <v>169</v>
      </c>
      <c r="T376" s="45">
        <f t="shared" si="49"/>
        <v>187</v>
      </c>
      <c r="U376" s="45">
        <f t="shared" si="49"/>
        <v>206</v>
      </c>
      <c r="V376" s="45">
        <f t="shared" si="49"/>
        <v>225</v>
      </c>
      <c r="W376" s="45">
        <f t="shared" si="49"/>
        <v>244</v>
      </c>
      <c r="X376" s="45">
        <f t="shared" si="49"/>
        <v>262</v>
      </c>
      <c r="Y376" s="45">
        <f t="shared" si="49"/>
        <v>281</v>
      </c>
      <c r="Z376" s="45">
        <f t="shared" si="49"/>
        <v>300</v>
      </c>
      <c r="AA376" s="45">
        <f t="shared" si="48"/>
        <v>318</v>
      </c>
      <c r="AB376" s="45">
        <f t="shared" si="48"/>
        <v>337</v>
      </c>
      <c r="AC376" s="45">
        <f t="shared" si="48"/>
        <v>356</v>
      </c>
      <c r="AD376" s="45">
        <f t="shared" si="48"/>
        <v>375</v>
      </c>
      <c r="AE376" s="45">
        <f t="shared" si="48"/>
        <v>393</v>
      </c>
      <c r="AF376" s="45">
        <f t="shared" si="48"/>
        <v>412</v>
      </c>
      <c r="AG376" s="45">
        <f t="shared" si="48"/>
        <v>431</v>
      </c>
      <c r="AH376" s="45">
        <f t="shared" si="48"/>
        <v>450</v>
      </c>
      <c r="AI376" s="45">
        <f t="shared" si="48"/>
        <v>468</v>
      </c>
      <c r="AJ376" s="45">
        <f t="shared" si="48"/>
        <v>487</v>
      </c>
      <c r="AK376" s="45">
        <f t="shared" si="48"/>
        <v>506</v>
      </c>
      <c r="AL376" s="45">
        <f t="shared" si="48"/>
        <v>524</v>
      </c>
      <c r="AM376" s="45">
        <f t="shared" si="48"/>
        <v>543</v>
      </c>
      <c r="AN376" s="45">
        <f t="shared" si="48"/>
        <v>562</v>
      </c>
    </row>
    <row r="377" spans="1:40" x14ac:dyDescent="0.25">
      <c r="A377" s="68" t="s">
        <v>85</v>
      </c>
      <c r="B377" s="180">
        <v>41702</v>
      </c>
      <c r="C377" s="68">
        <v>5</v>
      </c>
      <c r="D377" s="1">
        <v>756</v>
      </c>
      <c r="E377" s="1">
        <v>305</v>
      </c>
      <c r="F377" s="1">
        <v>9</v>
      </c>
      <c r="G377" s="1">
        <v>1070</v>
      </c>
      <c r="H377" s="177">
        <v>1061</v>
      </c>
      <c r="I377" s="176">
        <v>214</v>
      </c>
      <c r="J377" s="178">
        <v>212.2</v>
      </c>
      <c r="K377" s="45">
        <f t="shared" si="49"/>
        <v>13</v>
      </c>
      <c r="L377" s="45">
        <f t="shared" si="49"/>
        <v>27</v>
      </c>
      <c r="M377" s="45">
        <f t="shared" si="49"/>
        <v>40</v>
      </c>
      <c r="N377" s="45">
        <f t="shared" si="49"/>
        <v>53</v>
      </c>
      <c r="O377" s="45">
        <f t="shared" si="49"/>
        <v>66</v>
      </c>
      <c r="P377" s="45">
        <f t="shared" si="49"/>
        <v>80</v>
      </c>
      <c r="Q377" s="45">
        <f t="shared" si="49"/>
        <v>93</v>
      </c>
      <c r="R377" s="45">
        <f t="shared" si="49"/>
        <v>106</v>
      </c>
      <c r="S377" s="45">
        <f t="shared" si="49"/>
        <v>119</v>
      </c>
      <c r="T377" s="45">
        <f t="shared" si="49"/>
        <v>133</v>
      </c>
      <c r="U377" s="45">
        <f t="shared" si="49"/>
        <v>146</v>
      </c>
      <c r="V377" s="45">
        <f t="shared" si="49"/>
        <v>159</v>
      </c>
      <c r="W377" s="45">
        <f t="shared" si="49"/>
        <v>172</v>
      </c>
      <c r="X377" s="45">
        <f t="shared" si="49"/>
        <v>186</v>
      </c>
      <c r="Y377" s="45">
        <f t="shared" si="49"/>
        <v>199</v>
      </c>
      <c r="Z377" s="45">
        <f t="shared" si="49"/>
        <v>212</v>
      </c>
      <c r="AA377" s="45">
        <f t="shared" si="48"/>
        <v>225</v>
      </c>
      <c r="AB377" s="45">
        <f t="shared" si="48"/>
        <v>239</v>
      </c>
      <c r="AC377" s="45">
        <f t="shared" si="48"/>
        <v>252</v>
      </c>
      <c r="AD377" s="45">
        <f t="shared" si="48"/>
        <v>265</v>
      </c>
      <c r="AE377" s="45">
        <f t="shared" si="48"/>
        <v>279</v>
      </c>
      <c r="AF377" s="45">
        <f t="shared" si="48"/>
        <v>292</v>
      </c>
      <c r="AG377" s="45">
        <f t="shared" si="48"/>
        <v>305</v>
      </c>
      <c r="AH377" s="45">
        <f t="shared" si="48"/>
        <v>318</v>
      </c>
      <c r="AI377" s="45">
        <f t="shared" si="48"/>
        <v>332</v>
      </c>
      <c r="AJ377" s="45">
        <f t="shared" si="48"/>
        <v>345</v>
      </c>
      <c r="AK377" s="45">
        <f t="shared" si="48"/>
        <v>358</v>
      </c>
      <c r="AL377" s="45">
        <f t="shared" si="48"/>
        <v>371</v>
      </c>
      <c r="AM377" s="45">
        <f t="shared" si="48"/>
        <v>385</v>
      </c>
      <c r="AN377" s="45">
        <f t="shared" si="48"/>
        <v>398</v>
      </c>
    </row>
    <row r="378" spans="1:40" x14ac:dyDescent="0.25">
      <c r="A378" s="68" t="s">
        <v>85</v>
      </c>
      <c r="B378" s="180">
        <v>41801</v>
      </c>
      <c r="C378" s="68">
        <v>7</v>
      </c>
      <c r="D378" s="1">
        <v>0</v>
      </c>
      <c r="E378" s="1">
        <v>1667</v>
      </c>
      <c r="F378" s="1">
        <v>64</v>
      </c>
      <c r="G378" s="1">
        <v>1731</v>
      </c>
      <c r="H378" s="177">
        <v>1667</v>
      </c>
      <c r="I378" s="176">
        <v>247.28569999999999</v>
      </c>
      <c r="J378" s="178">
        <v>238.1</v>
      </c>
      <c r="K378" s="45">
        <f t="shared" si="49"/>
        <v>15</v>
      </c>
      <c r="L378" s="45">
        <f t="shared" si="49"/>
        <v>30</v>
      </c>
      <c r="M378" s="45">
        <f t="shared" si="49"/>
        <v>45</v>
      </c>
      <c r="N378" s="45">
        <f t="shared" si="49"/>
        <v>60</v>
      </c>
      <c r="O378" s="45">
        <f t="shared" si="49"/>
        <v>74</v>
      </c>
      <c r="P378" s="45">
        <f t="shared" si="49"/>
        <v>89</v>
      </c>
      <c r="Q378" s="45">
        <f t="shared" si="49"/>
        <v>104</v>
      </c>
      <c r="R378" s="45">
        <f t="shared" si="49"/>
        <v>119</v>
      </c>
      <c r="S378" s="45">
        <f t="shared" si="49"/>
        <v>134</v>
      </c>
      <c r="T378" s="45">
        <f t="shared" si="49"/>
        <v>149</v>
      </c>
      <c r="U378" s="45">
        <f t="shared" si="49"/>
        <v>164</v>
      </c>
      <c r="V378" s="45">
        <f t="shared" si="49"/>
        <v>179</v>
      </c>
      <c r="W378" s="45">
        <f t="shared" si="49"/>
        <v>193</v>
      </c>
      <c r="X378" s="45">
        <f t="shared" si="49"/>
        <v>208</v>
      </c>
      <c r="Y378" s="45">
        <f t="shared" si="49"/>
        <v>223</v>
      </c>
      <c r="Z378" s="45">
        <f t="shared" si="49"/>
        <v>238</v>
      </c>
      <c r="AA378" s="45">
        <f t="shared" si="48"/>
        <v>253</v>
      </c>
      <c r="AB378" s="45">
        <f t="shared" si="48"/>
        <v>268</v>
      </c>
      <c r="AC378" s="45">
        <f t="shared" si="48"/>
        <v>283</v>
      </c>
      <c r="AD378" s="45">
        <f t="shared" si="48"/>
        <v>298</v>
      </c>
      <c r="AE378" s="45">
        <f t="shared" si="48"/>
        <v>313</v>
      </c>
      <c r="AF378" s="45">
        <f t="shared" si="48"/>
        <v>327</v>
      </c>
      <c r="AG378" s="45">
        <f t="shared" si="48"/>
        <v>342</v>
      </c>
      <c r="AH378" s="45">
        <f t="shared" si="48"/>
        <v>357</v>
      </c>
      <c r="AI378" s="45">
        <f t="shared" si="48"/>
        <v>372</v>
      </c>
      <c r="AJ378" s="45">
        <f t="shared" si="48"/>
        <v>387</v>
      </c>
      <c r="AK378" s="45">
        <f t="shared" si="48"/>
        <v>402</v>
      </c>
      <c r="AL378" s="45">
        <f t="shared" si="48"/>
        <v>417</v>
      </c>
      <c r="AM378" s="45">
        <f t="shared" si="48"/>
        <v>432</v>
      </c>
      <c r="AN378" s="45">
        <f t="shared" si="48"/>
        <v>446</v>
      </c>
    </row>
    <row r="379" spans="1:40" x14ac:dyDescent="0.25">
      <c r="A379" s="68" t="s">
        <v>85</v>
      </c>
      <c r="B379" s="180">
        <v>50604</v>
      </c>
      <c r="C379" s="68">
        <v>0</v>
      </c>
      <c r="D379" s="1">
        <v>0</v>
      </c>
      <c r="E379" s="1">
        <v>0</v>
      </c>
      <c r="F379" s="1">
        <v>0</v>
      </c>
      <c r="G379" s="1">
        <v>0</v>
      </c>
      <c r="H379" s="177">
        <v>0</v>
      </c>
      <c r="I379" s="176">
        <v>0</v>
      </c>
      <c r="J379" s="178" t="e">
        <v>#DIV/0!</v>
      </c>
      <c r="K379" s="45">
        <f t="shared" si="49"/>
        <v>0</v>
      </c>
      <c r="L379" s="45">
        <f t="shared" si="49"/>
        <v>0</v>
      </c>
      <c r="M379" s="45">
        <f t="shared" si="49"/>
        <v>0</v>
      </c>
      <c r="N379" s="45">
        <f t="shared" si="49"/>
        <v>0</v>
      </c>
      <c r="O379" s="45">
        <f t="shared" si="49"/>
        <v>0</v>
      </c>
      <c r="P379" s="45">
        <f t="shared" si="49"/>
        <v>0</v>
      </c>
      <c r="Q379" s="45">
        <f t="shared" si="49"/>
        <v>0</v>
      </c>
      <c r="R379" s="45">
        <f t="shared" si="49"/>
        <v>0</v>
      </c>
      <c r="S379" s="45">
        <f t="shared" si="49"/>
        <v>0</v>
      </c>
      <c r="T379" s="45">
        <f t="shared" si="49"/>
        <v>0</v>
      </c>
      <c r="U379" s="45">
        <f t="shared" si="49"/>
        <v>0</v>
      </c>
      <c r="V379" s="45">
        <f t="shared" si="49"/>
        <v>0</v>
      </c>
      <c r="W379" s="45">
        <f t="shared" si="49"/>
        <v>0</v>
      </c>
      <c r="X379" s="45">
        <f t="shared" si="49"/>
        <v>0</v>
      </c>
      <c r="Y379" s="45">
        <f t="shared" si="49"/>
        <v>0</v>
      </c>
      <c r="Z379" s="45">
        <f t="shared" si="49"/>
        <v>0</v>
      </c>
      <c r="AA379" s="45">
        <f t="shared" si="48"/>
        <v>0</v>
      </c>
      <c r="AB379" s="45">
        <f t="shared" si="48"/>
        <v>0</v>
      </c>
      <c r="AC379" s="45">
        <f t="shared" si="48"/>
        <v>0</v>
      </c>
      <c r="AD379" s="45">
        <f t="shared" si="48"/>
        <v>0</v>
      </c>
      <c r="AE379" s="45">
        <f t="shared" si="48"/>
        <v>0</v>
      </c>
      <c r="AF379" s="45">
        <f t="shared" si="48"/>
        <v>0</v>
      </c>
      <c r="AG379" s="45">
        <f t="shared" si="48"/>
        <v>0</v>
      </c>
      <c r="AH379" s="45">
        <f t="shared" si="48"/>
        <v>0</v>
      </c>
      <c r="AI379" s="45">
        <f t="shared" si="48"/>
        <v>0</v>
      </c>
      <c r="AJ379" s="45">
        <f t="shared" si="48"/>
        <v>0</v>
      </c>
      <c r="AK379" s="45">
        <f t="shared" si="48"/>
        <v>0</v>
      </c>
      <c r="AL379" s="45">
        <f t="shared" si="48"/>
        <v>0</v>
      </c>
      <c r="AM379" s="45">
        <f t="shared" si="48"/>
        <v>0</v>
      </c>
      <c r="AN379" s="45">
        <f t="shared" si="48"/>
        <v>0</v>
      </c>
    </row>
    <row r="380" spans="1:40" x14ac:dyDescent="0.25">
      <c r="A380" s="68" t="s">
        <v>85</v>
      </c>
      <c r="B380" s="180">
        <v>90471</v>
      </c>
      <c r="C380" s="68">
        <v>1</v>
      </c>
      <c r="D380" s="1">
        <v>432</v>
      </c>
      <c r="E380" s="1">
        <v>348</v>
      </c>
      <c r="F380" s="1">
        <v>0</v>
      </c>
      <c r="G380" s="1">
        <v>780</v>
      </c>
      <c r="H380" s="177">
        <v>780</v>
      </c>
      <c r="I380" s="176">
        <v>780</v>
      </c>
      <c r="J380" s="178">
        <v>780</v>
      </c>
      <c r="K380" s="45">
        <f t="shared" si="49"/>
        <v>49</v>
      </c>
      <c r="L380" s="45">
        <f t="shared" si="49"/>
        <v>98</v>
      </c>
      <c r="M380" s="45">
        <f t="shared" si="49"/>
        <v>146</v>
      </c>
      <c r="N380" s="45">
        <f t="shared" si="49"/>
        <v>195</v>
      </c>
      <c r="O380" s="45">
        <f t="shared" si="49"/>
        <v>244</v>
      </c>
      <c r="P380" s="45">
        <f t="shared" si="49"/>
        <v>293</v>
      </c>
      <c r="Q380" s="45">
        <f t="shared" si="49"/>
        <v>341</v>
      </c>
      <c r="R380" s="45">
        <f t="shared" si="49"/>
        <v>390</v>
      </c>
      <c r="S380" s="45">
        <f t="shared" si="49"/>
        <v>439</v>
      </c>
      <c r="T380" s="45">
        <f t="shared" si="49"/>
        <v>488</v>
      </c>
      <c r="U380" s="45">
        <f t="shared" si="49"/>
        <v>536</v>
      </c>
      <c r="V380" s="45">
        <f t="shared" si="49"/>
        <v>585</v>
      </c>
      <c r="W380" s="45">
        <f t="shared" si="49"/>
        <v>634</v>
      </c>
      <c r="X380" s="45">
        <f t="shared" si="49"/>
        <v>683</v>
      </c>
      <c r="Y380" s="45">
        <f t="shared" si="49"/>
        <v>731</v>
      </c>
      <c r="Z380" s="45">
        <f t="shared" si="49"/>
        <v>780</v>
      </c>
      <c r="AA380" s="45">
        <f t="shared" si="48"/>
        <v>829</v>
      </c>
      <c r="AB380" s="45">
        <f t="shared" si="48"/>
        <v>878</v>
      </c>
      <c r="AC380" s="45">
        <f t="shared" si="48"/>
        <v>926</v>
      </c>
      <c r="AD380" s="45">
        <f t="shared" si="48"/>
        <v>975</v>
      </c>
      <c r="AE380" s="45">
        <f t="shared" si="48"/>
        <v>1024</v>
      </c>
      <c r="AF380" s="45">
        <f t="shared" si="48"/>
        <v>1073</v>
      </c>
      <c r="AG380" s="45">
        <f t="shared" si="48"/>
        <v>1121</v>
      </c>
      <c r="AH380" s="45">
        <f t="shared" si="48"/>
        <v>1170</v>
      </c>
      <c r="AI380" s="45">
        <f t="shared" si="48"/>
        <v>1219</v>
      </c>
      <c r="AJ380" s="45">
        <f t="shared" si="48"/>
        <v>1268</v>
      </c>
      <c r="AK380" s="45">
        <f t="shared" si="48"/>
        <v>1316</v>
      </c>
      <c r="AL380" s="45">
        <f t="shared" si="48"/>
        <v>1365</v>
      </c>
      <c r="AM380" s="45">
        <f t="shared" si="48"/>
        <v>1414</v>
      </c>
      <c r="AN380" s="45">
        <f t="shared" si="48"/>
        <v>1463</v>
      </c>
    </row>
    <row r="381" spans="1:40" x14ac:dyDescent="0.25">
      <c r="A381" s="68" t="s">
        <v>84</v>
      </c>
      <c r="B381" s="180">
        <v>40085</v>
      </c>
      <c r="C381" s="68">
        <v>2</v>
      </c>
      <c r="D381" s="1">
        <v>156</v>
      </c>
      <c r="E381" s="1">
        <v>55</v>
      </c>
      <c r="F381" s="1">
        <v>0</v>
      </c>
      <c r="G381" s="1">
        <v>211</v>
      </c>
      <c r="H381" s="177">
        <v>211</v>
      </c>
      <c r="I381" s="176">
        <v>105.5</v>
      </c>
      <c r="J381" s="178">
        <v>105.5</v>
      </c>
      <c r="K381" s="45">
        <f t="shared" si="49"/>
        <v>7</v>
      </c>
      <c r="L381" s="45">
        <f t="shared" si="49"/>
        <v>13</v>
      </c>
      <c r="M381" s="45">
        <f t="shared" si="49"/>
        <v>20</v>
      </c>
      <c r="N381" s="45">
        <f t="shared" si="49"/>
        <v>26</v>
      </c>
      <c r="O381" s="45">
        <f t="shared" si="49"/>
        <v>33</v>
      </c>
      <c r="P381" s="45">
        <f t="shared" si="49"/>
        <v>40</v>
      </c>
      <c r="Q381" s="45">
        <f t="shared" si="49"/>
        <v>46</v>
      </c>
      <c r="R381" s="45">
        <f t="shared" si="49"/>
        <v>53</v>
      </c>
      <c r="S381" s="45">
        <f t="shared" si="49"/>
        <v>59</v>
      </c>
      <c r="T381" s="45">
        <f t="shared" si="49"/>
        <v>66</v>
      </c>
      <c r="U381" s="45">
        <f t="shared" si="49"/>
        <v>73</v>
      </c>
      <c r="V381" s="45">
        <f t="shared" si="49"/>
        <v>79</v>
      </c>
      <c r="W381" s="45">
        <f t="shared" si="49"/>
        <v>86</v>
      </c>
      <c r="X381" s="45">
        <f t="shared" si="49"/>
        <v>92</v>
      </c>
      <c r="Y381" s="45">
        <f t="shared" si="49"/>
        <v>99</v>
      </c>
      <c r="Z381" s="45">
        <f t="shared" si="49"/>
        <v>106</v>
      </c>
      <c r="AA381" s="45">
        <f t="shared" si="48"/>
        <v>112</v>
      </c>
      <c r="AB381" s="45">
        <f t="shared" si="48"/>
        <v>119</v>
      </c>
      <c r="AC381" s="45">
        <f t="shared" si="48"/>
        <v>125</v>
      </c>
      <c r="AD381" s="45">
        <f t="shared" si="48"/>
        <v>132</v>
      </c>
      <c r="AE381" s="45">
        <f t="shared" si="48"/>
        <v>138</v>
      </c>
      <c r="AF381" s="45">
        <f t="shared" si="48"/>
        <v>145</v>
      </c>
      <c r="AG381" s="45">
        <f t="shared" si="48"/>
        <v>152</v>
      </c>
      <c r="AH381" s="45">
        <f t="shared" si="48"/>
        <v>158</v>
      </c>
      <c r="AI381" s="45">
        <f t="shared" si="48"/>
        <v>165</v>
      </c>
      <c r="AJ381" s="45">
        <f t="shared" si="48"/>
        <v>171</v>
      </c>
      <c r="AK381" s="45">
        <f t="shared" si="48"/>
        <v>178</v>
      </c>
      <c r="AL381" s="45">
        <f t="shared" si="48"/>
        <v>185</v>
      </c>
      <c r="AM381" s="45">
        <f t="shared" si="48"/>
        <v>191</v>
      </c>
      <c r="AN381" s="45">
        <f t="shared" si="48"/>
        <v>198</v>
      </c>
    </row>
    <row r="382" spans="1:40" x14ac:dyDescent="0.25">
      <c r="A382" s="68" t="s">
        <v>84</v>
      </c>
      <c r="B382" s="180">
        <v>40226</v>
      </c>
      <c r="C382" s="68">
        <v>2</v>
      </c>
      <c r="D382" s="1">
        <v>12</v>
      </c>
      <c r="E382" s="1">
        <v>43</v>
      </c>
      <c r="F382" s="1">
        <v>0</v>
      </c>
      <c r="G382" s="1">
        <v>55</v>
      </c>
      <c r="H382" s="177">
        <v>55</v>
      </c>
      <c r="I382" s="176">
        <v>27.5</v>
      </c>
      <c r="J382" s="178">
        <v>27.5</v>
      </c>
      <c r="K382" s="45">
        <f t="shared" si="49"/>
        <v>2</v>
      </c>
      <c r="L382" s="45">
        <f t="shared" si="49"/>
        <v>3</v>
      </c>
      <c r="M382" s="45">
        <f t="shared" si="49"/>
        <v>5</v>
      </c>
      <c r="N382" s="45">
        <f t="shared" si="49"/>
        <v>7</v>
      </c>
      <c r="O382" s="45">
        <f t="shared" si="49"/>
        <v>9</v>
      </c>
      <c r="P382" s="45">
        <f t="shared" si="49"/>
        <v>10</v>
      </c>
      <c r="Q382" s="45">
        <f t="shared" si="49"/>
        <v>12</v>
      </c>
      <c r="R382" s="45">
        <f t="shared" si="49"/>
        <v>14</v>
      </c>
      <c r="S382" s="45">
        <f t="shared" si="49"/>
        <v>15</v>
      </c>
      <c r="T382" s="45">
        <f t="shared" si="49"/>
        <v>17</v>
      </c>
      <c r="U382" s="45">
        <f t="shared" si="49"/>
        <v>19</v>
      </c>
      <c r="V382" s="45">
        <f t="shared" si="49"/>
        <v>21</v>
      </c>
      <c r="W382" s="45">
        <f t="shared" si="49"/>
        <v>22</v>
      </c>
      <c r="X382" s="45">
        <f t="shared" si="49"/>
        <v>24</v>
      </c>
      <c r="Y382" s="45">
        <f t="shared" si="49"/>
        <v>26</v>
      </c>
      <c r="Z382" s="45">
        <f t="shared" si="49"/>
        <v>28</v>
      </c>
      <c r="AA382" s="45">
        <f t="shared" si="48"/>
        <v>29</v>
      </c>
      <c r="AB382" s="45">
        <f t="shared" si="48"/>
        <v>31</v>
      </c>
      <c r="AC382" s="45">
        <f t="shared" si="48"/>
        <v>33</v>
      </c>
      <c r="AD382" s="45">
        <f t="shared" si="48"/>
        <v>34</v>
      </c>
      <c r="AE382" s="45">
        <f t="shared" si="48"/>
        <v>36</v>
      </c>
      <c r="AF382" s="45">
        <f t="shared" si="48"/>
        <v>38</v>
      </c>
      <c r="AG382" s="45">
        <f t="shared" si="48"/>
        <v>40</v>
      </c>
      <c r="AH382" s="45">
        <f t="shared" si="48"/>
        <v>41</v>
      </c>
      <c r="AI382" s="45">
        <f t="shared" si="48"/>
        <v>43</v>
      </c>
      <c r="AJ382" s="45">
        <f t="shared" si="48"/>
        <v>45</v>
      </c>
      <c r="AK382" s="45">
        <f t="shared" si="48"/>
        <v>46</v>
      </c>
      <c r="AL382" s="45">
        <f t="shared" si="48"/>
        <v>48</v>
      </c>
      <c r="AM382" s="45">
        <f t="shared" si="48"/>
        <v>50</v>
      </c>
      <c r="AN382" s="45">
        <f t="shared" si="48"/>
        <v>52</v>
      </c>
    </row>
    <row r="383" spans="1:40" x14ac:dyDescent="0.25">
      <c r="A383" s="68" t="s">
        <v>84</v>
      </c>
      <c r="B383" s="180">
        <v>40614</v>
      </c>
      <c r="C383" s="68">
        <v>4</v>
      </c>
      <c r="D383" s="1">
        <v>864</v>
      </c>
      <c r="E383" s="1">
        <v>667</v>
      </c>
      <c r="F383" s="1">
        <v>0</v>
      </c>
      <c r="G383" s="1">
        <v>1531</v>
      </c>
      <c r="H383" s="177">
        <v>1531</v>
      </c>
      <c r="I383" s="176">
        <v>382.75</v>
      </c>
      <c r="J383" s="178">
        <v>382.8</v>
      </c>
      <c r="K383" s="45">
        <f t="shared" si="49"/>
        <v>24</v>
      </c>
      <c r="L383" s="45">
        <f t="shared" si="49"/>
        <v>48</v>
      </c>
      <c r="M383" s="45">
        <f t="shared" si="49"/>
        <v>72</v>
      </c>
      <c r="N383" s="45">
        <f t="shared" si="49"/>
        <v>96</v>
      </c>
      <c r="O383" s="45">
        <f t="shared" si="49"/>
        <v>120</v>
      </c>
      <c r="P383" s="45">
        <f t="shared" si="49"/>
        <v>144</v>
      </c>
      <c r="Q383" s="45">
        <f t="shared" si="49"/>
        <v>167</v>
      </c>
      <c r="R383" s="45">
        <f t="shared" si="49"/>
        <v>191</v>
      </c>
      <c r="S383" s="45">
        <f t="shared" si="49"/>
        <v>215</v>
      </c>
      <c r="T383" s="45">
        <f t="shared" si="49"/>
        <v>239</v>
      </c>
      <c r="U383" s="45">
        <f t="shared" si="49"/>
        <v>263</v>
      </c>
      <c r="V383" s="45">
        <f t="shared" si="49"/>
        <v>287</v>
      </c>
      <c r="W383" s="45">
        <f t="shared" si="49"/>
        <v>311</v>
      </c>
      <c r="X383" s="45">
        <f t="shared" si="49"/>
        <v>335</v>
      </c>
      <c r="Y383" s="45">
        <f t="shared" si="49"/>
        <v>359</v>
      </c>
      <c r="Z383" s="45">
        <f t="shared" si="49"/>
        <v>383</v>
      </c>
      <c r="AA383" s="45">
        <f t="shared" si="48"/>
        <v>407</v>
      </c>
      <c r="AB383" s="45">
        <f t="shared" si="48"/>
        <v>431</v>
      </c>
      <c r="AC383" s="45">
        <f t="shared" si="48"/>
        <v>455</v>
      </c>
      <c r="AD383" s="45">
        <f t="shared" si="48"/>
        <v>479</v>
      </c>
      <c r="AE383" s="45">
        <f t="shared" si="48"/>
        <v>502</v>
      </c>
      <c r="AF383" s="45">
        <f t="shared" si="48"/>
        <v>526</v>
      </c>
      <c r="AG383" s="45">
        <f t="shared" si="48"/>
        <v>550</v>
      </c>
      <c r="AH383" s="45">
        <f t="shared" si="48"/>
        <v>574</v>
      </c>
      <c r="AI383" s="45">
        <f t="shared" si="48"/>
        <v>598</v>
      </c>
      <c r="AJ383" s="45">
        <f t="shared" si="48"/>
        <v>622</v>
      </c>
      <c r="AK383" s="45">
        <f t="shared" si="48"/>
        <v>646</v>
      </c>
      <c r="AL383" s="45">
        <f t="shared" si="48"/>
        <v>670</v>
      </c>
      <c r="AM383" s="45">
        <f t="shared" si="48"/>
        <v>694</v>
      </c>
      <c r="AN383" s="45">
        <f t="shared" si="48"/>
        <v>718</v>
      </c>
    </row>
    <row r="384" spans="1:40" x14ac:dyDescent="0.25">
      <c r="A384" s="68" t="s">
        <v>84</v>
      </c>
      <c r="B384" s="180">
        <v>50661</v>
      </c>
      <c r="C384" s="68">
        <v>6</v>
      </c>
      <c r="D384" s="1">
        <v>1080</v>
      </c>
      <c r="E384" s="1">
        <v>995</v>
      </c>
      <c r="F384" s="1">
        <v>11</v>
      </c>
      <c r="G384" s="1">
        <v>2086</v>
      </c>
      <c r="H384" s="177">
        <v>2075</v>
      </c>
      <c r="I384" s="176">
        <v>347.66669999999999</v>
      </c>
      <c r="J384" s="178">
        <v>345.8</v>
      </c>
      <c r="K384" s="45">
        <f t="shared" si="49"/>
        <v>22</v>
      </c>
      <c r="L384" s="45">
        <f t="shared" si="49"/>
        <v>43</v>
      </c>
      <c r="M384" s="45">
        <f t="shared" si="49"/>
        <v>65</v>
      </c>
      <c r="N384" s="45">
        <f t="shared" si="49"/>
        <v>86</v>
      </c>
      <c r="O384" s="45">
        <f t="shared" si="49"/>
        <v>108</v>
      </c>
      <c r="P384" s="45">
        <f t="shared" si="49"/>
        <v>130</v>
      </c>
      <c r="Q384" s="45">
        <f t="shared" si="49"/>
        <v>151</v>
      </c>
      <c r="R384" s="45">
        <f t="shared" si="49"/>
        <v>173</v>
      </c>
      <c r="S384" s="45">
        <f t="shared" si="49"/>
        <v>195</v>
      </c>
      <c r="T384" s="45">
        <f t="shared" si="49"/>
        <v>216</v>
      </c>
      <c r="U384" s="45">
        <f t="shared" si="49"/>
        <v>238</v>
      </c>
      <c r="V384" s="45">
        <f t="shared" si="49"/>
        <v>259</v>
      </c>
      <c r="W384" s="45">
        <f t="shared" si="49"/>
        <v>281</v>
      </c>
      <c r="X384" s="45">
        <f t="shared" si="49"/>
        <v>303</v>
      </c>
      <c r="Y384" s="45">
        <f t="shared" si="49"/>
        <v>324</v>
      </c>
      <c r="Z384" s="45">
        <f t="shared" si="49"/>
        <v>346</v>
      </c>
      <c r="AA384" s="45">
        <f t="shared" si="48"/>
        <v>367</v>
      </c>
      <c r="AB384" s="45">
        <f t="shared" si="48"/>
        <v>389</v>
      </c>
      <c r="AC384" s="45">
        <f t="shared" si="48"/>
        <v>411</v>
      </c>
      <c r="AD384" s="45">
        <f t="shared" si="48"/>
        <v>432</v>
      </c>
      <c r="AE384" s="45">
        <f t="shared" si="48"/>
        <v>454</v>
      </c>
      <c r="AF384" s="45">
        <f t="shared" si="48"/>
        <v>475</v>
      </c>
      <c r="AG384" s="45">
        <f t="shared" si="48"/>
        <v>497</v>
      </c>
      <c r="AH384" s="45">
        <f t="shared" si="48"/>
        <v>519</v>
      </c>
      <c r="AI384" s="45">
        <f t="shared" si="48"/>
        <v>540</v>
      </c>
      <c r="AJ384" s="45">
        <f t="shared" si="48"/>
        <v>562</v>
      </c>
      <c r="AK384" s="45">
        <f t="shared" si="48"/>
        <v>584</v>
      </c>
      <c r="AL384" s="45">
        <f t="shared" si="48"/>
        <v>605</v>
      </c>
      <c r="AM384" s="45">
        <f t="shared" si="48"/>
        <v>627</v>
      </c>
      <c r="AN384" s="45">
        <f t="shared" si="48"/>
        <v>648</v>
      </c>
    </row>
    <row r="385" spans="1:40" x14ac:dyDescent="0.25">
      <c r="A385" s="68" t="s">
        <v>84</v>
      </c>
      <c r="B385" s="180">
        <v>51016</v>
      </c>
      <c r="C385" s="68">
        <v>8</v>
      </c>
      <c r="D385" s="1">
        <v>972</v>
      </c>
      <c r="E385" s="1">
        <v>1215</v>
      </c>
      <c r="F385" s="1">
        <v>26</v>
      </c>
      <c r="G385" s="1">
        <v>2213</v>
      </c>
      <c r="H385" s="177">
        <v>2187</v>
      </c>
      <c r="I385" s="176">
        <v>276.625</v>
      </c>
      <c r="J385" s="178">
        <v>273.39999999999998</v>
      </c>
      <c r="K385" s="45">
        <f t="shared" si="49"/>
        <v>17</v>
      </c>
      <c r="L385" s="45">
        <f t="shared" si="49"/>
        <v>34</v>
      </c>
      <c r="M385" s="45">
        <f t="shared" si="49"/>
        <v>51</v>
      </c>
      <c r="N385" s="45">
        <f t="shared" si="49"/>
        <v>68</v>
      </c>
      <c r="O385" s="45">
        <f t="shared" si="49"/>
        <v>85</v>
      </c>
      <c r="P385" s="45">
        <f t="shared" si="49"/>
        <v>103</v>
      </c>
      <c r="Q385" s="45">
        <f t="shared" si="49"/>
        <v>120</v>
      </c>
      <c r="R385" s="45">
        <f t="shared" si="49"/>
        <v>137</v>
      </c>
      <c r="S385" s="45">
        <f t="shared" si="49"/>
        <v>154</v>
      </c>
      <c r="T385" s="45">
        <f t="shared" si="49"/>
        <v>171</v>
      </c>
      <c r="U385" s="45">
        <f t="shared" si="49"/>
        <v>188</v>
      </c>
      <c r="V385" s="45">
        <f t="shared" si="49"/>
        <v>205</v>
      </c>
      <c r="W385" s="45">
        <f t="shared" si="49"/>
        <v>222</v>
      </c>
      <c r="X385" s="45">
        <f t="shared" si="49"/>
        <v>239</v>
      </c>
      <c r="Y385" s="45">
        <f t="shared" si="49"/>
        <v>256</v>
      </c>
      <c r="Z385" s="45">
        <f t="shared" si="49"/>
        <v>273</v>
      </c>
      <c r="AA385" s="45">
        <f t="shared" si="48"/>
        <v>290</v>
      </c>
      <c r="AB385" s="45">
        <f t="shared" si="48"/>
        <v>308</v>
      </c>
      <c r="AC385" s="45">
        <f t="shared" si="48"/>
        <v>325</v>
      </c>
      <c r="AD385" s="45">
        <f t="shared" si="48"/>
        <v>342</v>
      </c>
      <c r="AE385" s="45">
        <f t="shared" si="48"/>
        <v>359</v>
      </c>
      <c r="AF385" s="45">
        <f t="shared" si="48"/>
        <v>376</v>
      </c>
      <c r="AG385" s="45">
        <f t="shared" si="48"/>
        <v>393</v>
      </c>
      <c r="AH385" s="45">
        <f t="shared" si="48"/>
        <v>410</v>
      </c>
      <c r="AI385" s="45">
        <f t="shared" si="48"/>
        <v>427</v>
      </c>
      <c r="AJ385" s="45">
        <f t="shared" si="48"/>
        <v>444</v>
      </c>
      <c r="AK385" s="45">
        <f t="shared" si="48"/>
        <v>461</v>
      </c>
      <c r="AL385" s="45">
        <f t="shared" si="48"/>
        <v>478</v>
      </c>
      <c r="AM385" s="45">
        <f t="shared" si="48"/>
        <v>496</v>
      </c>
      <c r="AN385" s="45">
        <f t="shared" si="48"/>
        <v>513</v>
      </c>
    </row>
    <row r="386" spans="1:40" x14ac:dyDescent="0.25">
      <c r="A386" s="68" t="s">
        <v>84</v>
      </c>
      <c r="B386" s="180">
        <v>51017</v>
      </c>
      <c r="C386" s="68">
        <v>6</v>
      </c>
      <c r="D386" s="1">
        <v>1656</v>
      </c>
      <c r="E386" s="1">
        <v>820</v>
      </c>
      <c r="F386" s="1">
        <v>4</v>
      </c>
      <c r="G386" s="1">
        <v>2480</v>
      </c>
      <c r="H386" s="177">
        <v>2476</v>
      </c>
      <c r="I386" s="176">
        <v>413.33330000000001</v>
      </c>
      <c r="J386" s="178">
        <v>412.7</v>
      </c>
      <c r="K386" s="45">
        <f t="shared" si="49"/>
        <v>26</v>
      </c>
      <c r="L386" s="45">
        <f t="shared" si="49"/>
        <v>52</v>
      </c>
      <c r="M386" s="45">
        <f t="shared" si="49"/>
        <v>77</v>
      </c>
      <c r="N386" s="45">
        <f t="shared" si="49"/>
        <v>103</v>
      </c>
      <c r="O386" s="45">
        <f t="shared" si="49"/>
        <v>129</v>
      </c>
      <c r="P386" s="45">
        <f t="shared" si="49"/>
        <v>155</v>
      </c>
      <c r="Q386" s="45">
        <f t="shared" si="49"/>
        <v>181</v>
      </c>
      <c r="R386" s="45">
        <f t="shared" si="49"/>
        <v>206</v>
      </c>
      <c r="S386" s="45">
        <f t="shared" si="49"/>
        <v>232</v>
      </c>
      <c r="T386" s="45">
        <f t="shared" si="49"/>
        <v>258</v>
      </c>
      <c r="U386" s="45">
        <f t="shared" si="49"/>
        <v>284</v>
      </c>
      <c r="V386" s="45">
        <f t="shared" si="49"/>
        <v>310</v>
      </c>
      <c r="W386" s="45">
        <f t="shared" si="49"/>
        <v>335</v>
      </c>
      <c r="X386" s="45">
        <f t="shared" si="49"/>
        <v>361</v>
      </c>
      <c r="Y386" s="45">
        <f t="shared" si="49"/>
        <v>387</v>
      </c>
      <c r="Z386" s="45">
        <f t="shared" si="49"/>
        <v>413</v>
      </c>
      <c r="AA386" s="45">
        <f t="shared" si="48"/>
        <v>438</v>
      </c>
      <c r="AB386" s="45">
        <f t="shared" si="48"/>
        <v>464</v>
      </c>
      <c r="AC386" s="45">
        <f t="shared" si="48"/>
        <v>490</v>
      </c>
      <c r="AD386" s="45">
        <f t="shared" si="48"/>
        <v>516</v>
      </c>
      <c r="AE386" s="45">
        <f t="shared" si="48"/>
        <v>542</v>
      </c>
      <c r="AF386" s="45">
        <f t="shared" si="48"/>
        <v>567</v>
      </c>
      <c r="AG386" s="45">
        <f t="shared" si="48"/>
        <v>593</v>
      </c>
      <c r="AH386" s="45">
        <f t="shared" si="48"/>
        <v>619</v>
      </c>
      <c r="AI386" s="45">
        <f t="shared" si="48"/>
        <v>645</v>
      </c>
      <c r="AJ386" s="45">
        <f t="shared" si="48"/>
        <v>671</v>
      </c>
      <c r="AK386" s="45">
        <f t="shared" si="48"/>
        <v>696</v>
      </c>
      <c r="AL386" s="45">
        <f t="shared" si="48"/>
        <v>722</v>
      </c>
      <c r="AM386" s="45">
        <f t="shared" si="48"/>
        <v>748</v>
      </c>
      <c r="AN386" s="45">
        <f t="shared" si="48"/>
        <v>774</v>
      </c>
    </row>
    <row r="387" spans="1:40" x14ac:dyDescent="0.25">
      <c r="A387" s="68" t="s">
        <v>84</v>
      </c>
      <c r="B387" s="180">
        <v>70014</v>
      </c>
      <c r="C387" s="68">
        <v>0</v>
      </c>
      <c r="D387" s="1">
        <v>0</v>
      </c>
      <c r="E387" s="1">
        <v>0</v>
      </c>
      <c r="F387" s="1">
        <v>0</v>
      </c>
      <c r="G387" s="1">
        <v>0</v>
      </c>
      <c r="H387" s="177">
        <v>0</v>
      </c>
      <c r="I387" s="176">
        <v>0</v>
      </c>
      <c r="J387" s="178" t="e">
        <v>#DIV/0!</v>
      </c>
      <c r="K387" s="45">
        <f t="shared" si="49"/>
        <v>0</v>
      </c>
      <c r="L387" s="45">
        <f t="shared" si="49"/>
        <v>0</v>
      </c>
      <c r="M387" s="45">
        <f t="shared" si="49"/>
        <v>0</v>
      </c>
      <c r="N387" s="45">
        <f t="shared" si="49"/>
        <v>0</v>
      </c>
      <c r="O387" s="45">
        <f t="shared" si="49"/>
        <v>0</v>
      </c>
      <c r="P387" s="45">
        <f t="shared" si="49"/>
        <v>0</v>
      </c>
      <c r="Q387" s="45">
        <f t="shared" si="49"/>
        <v>0</v>
      </c>
      <c r="R387" s="45">
        <f t="shared" si="49"/>
        <v>0</v>
      </c>
      <c r="S387" s="45">
        <f t="shared" si="49"/>
        <v>0</v>
      </c>
      <c r="T387" s="45">
        <f t="shared" si="49"/>
        <v>0</v>
      </c>
      <c r="U387" s="45">
        <f t="shared" si="49"/>
        <v>0</v>
      </c>
      <c r="V387" s="45">
        <f t="shared" si="49"/>
        <v>0</v>
      </c>
      <c r="W387" s="45">
        <f t="shared" si="49"/>
        <v>0</v>
      </c>
      <c r="X387" s="45">
        <f t="shared" si="49"/>
        <v>0</v>
      </c>
      <c r="Y387" s="45">
        <f t="shared" si="49"/>
        <v>0</v>
      </c>
      <c r="Z387" s="45">
        <f t="shared" si="49"/>
        <v>0</v>
      </c>
      <c r="AA387" s="45">
        <f t="shared" si="48"/>
        <v>0</v>
      </c>
      <c r="AB387" s="45">
        <f t="shared" si="48"/>
        <v>0</v>
      </c>
      <c r="AC387" s="45">
        <f t="shared" si="48"/>
        <v>0</v>
      </c>
      <c r="AD387" s="45">
        <f t="shared" si="48"/>
        <v>0</v>
      </c>
      <c r="AE387" s="45">
        <f t="shared" si="48"/>
        <v>0</v>
      </c>
      <c r="AF387" s="45">
        <f t="shared" si="48"/>
        <v>0</v>
      </c>
      <c r="AG387" s="45">
        <f t="shared" si="48"/>
        <v>0</v>
      </c>
      <c r="AH387" s="45">
        <f t="shared" si="48"/>
        <v>0</v>
      </c>
      <c r="AI387" s="45">
        <f t="shared" si="48"/>
        <v>0</v>
      </c>
      <c r="AJ387" s="45">
        <f t="shared" si="48"/>
        <v>0</v>
      </c>
      <c r="AK387" s="45">
        <f t="shared" si="48"/>
        <v>0</v>
      </c>
      <c r="AL387" s="45">
        <f t="shared" si="48"/>
        <v>0</v>
      </c>
      <c r="AM387" s="45">
        <f t="shared" si="48"/>
        <v>0</v>
      </c>
      <c r="AN387" s="45">
        <f t="shared" si="48"/>
        <v>0</v>
      </c>
    </row>
    <row r="388" spans="1:40" x14ac:dyDescent="0.25">
      <c r="A388" s="68" t="s">
        <v>84</v>
      </c>
      <c r="B388" s="180">
        <v>73103</v>
      </c>
      <c r="C388" s="68">
        <v>8</v>
      </c>
      <c r="D388" s="1">
        <v>1932</v>
      </c>
      <c r="E388" s="1">
        <v>1328</v>
      </c>
      <c r="F388" s="1">
        <v>6</v>
      </c>
      <c r="G388" s="1">
        <v>3266</v>
      </c>
      <c r="H388" s="177">
        <v>3260</v>
      </c>
      <c r="I388" s="176">
        <v>408.25</v>
      </c>
      <c r="J388" s="178">
        <v>407.5</v>
      </c>
      <c r="K388" s="45">
        <f t="shared" si="49"/>
        <v>25</v>
      </c>
      <c r="L388" s="45">
        <f t="shared" si="49"/>
        <v>51</v>
      </c>
      <c r="M388" s="45">
        <f t="shared" si="49"/>
        <v>76</v>
      </c>
      <c r="N388" s="45">
        <f t="shared" si="49"/>
        <v>102</v>
      </c>
      <c r="O388" s="45">
        <f t="shared" si="49"/>
        <v>127</v>
      </c>
      <c r="P388" s="45">
        <f t="shared" si="49"/>
        <v>153</v>
      </c>
      <c r="Q388" s="45">
        <f t="shared" si="49"/>
        <v>178</v>
      </c>
      <c r="R388" s="45">
        <f t="shared" si="49"/>
        <v>204</v>
      </c>
      <c r="S388" s="45">
        <f t="shared" si="49"/>
        <v>229</v>
      </c>
      <c r="T388" s="45">
        <f t="shared" si="49"/>
        <v>255</v>
      </c>
      <c r="U388" s="45">
        <f t="shared" si="49"/>
        <v>280</v>
      </c>
      <c r="V388" s="45">
        <f t="shared" si="49"/>
        <v>306</v>
      </c>
      <c r="W388" s="45">
        <f t="shared" si="49"/>
        <v>331</v>
      </c>
      <c r="X388" s="45">
        <f t="shared" si="49"/>
        <v>357</v>
      </c>
      <c r="Y388" s="45">
        <f t="shared" si="49"/>
        <v>382</v>
      </c>
      <c r="Z388" s="45">
        <f t="shared" si="49"/>
        <v>408</v>
      </c>
      <c r="AA388" s="45">
        <f t="shared" si="48"/>
        <v>433</v>
      </c>
      <c r="AB388" s="45">
        <f t="shared" si="48"/>
        <v>458</v>
      </c>
      <c r="AC388" s="45">
        <f t="shared" si="48"/>
        <v>484</v>
      </c>
      <c r="AD388" s="45">
        <f t="shared" si="48"/>
        <v>509</v>
      </c>
      <c r="AE388" s="45">
        <f t="shared" si="48"/>
        <v>535</v>
      </c>
      <c r="AF388" s="45">
        <f t="shared" si="48"/>
        <v>560</v>
      </c>
      <c r="AG388" s="45">
        <f t="shared" si="48"/>
        <v>586</v>
      </c>
      <c r="AH388" s="45">
        <f t="shared" si="48"/>
        <v>611</v>
      </c>
      <c r="AI388" s="45">
        <f t="shared" si="48"/>
        <v>637</v>
      </c>
      <c r="AJ388" s="45">
        <f t="shared" si="48"/>
        <v>662</v>
      </c>
      <c r="AK388" s="45">
        <f t="shared" si="48"/>
        <v>688</v>
      </c>
      <c r="AL388" s="45">
        <f t="shared" si="48"/>
        <v>713</v>
      </c>
      <c r="AM388" s="45">
        <f t="shared" si="48"/>
        <v>739</v>
      </c>
      <c r="AN388" s="45">
        <f t="shared" si="48"/>
        <v>764</v>
      </c>
    </row>
    <row r="389" spans="1:40" x14ac:dyDescent="0.25">
      <c r="A389" s="68" t="s">
        <v>84</v>
      </c>
      <c r="B389" s="180">
        <v>76325</v>
      </c>
      <c r="C389" s="68">
        <v>3</v>
      </c>
      <c r="D389" s="1">
        <v>0</v>
      </c>
      <c r="E389" s="1">
        <v>412</v>
      </c>
      <c r="F389" s="1">
        <v>1</v>
      </c>
      <c r="G389" s="1">
        <v>413</v>
      </c>
      <c r="H389" s="177">
        <v>412</v>
      </c>
      <c r="I389" s="176">
        <v>137.66669999999999</v>
      </c>
      <c r="J389" s="178">
        <v>137.30000000000001</v>
      </c>
      <c r="K389" s="45">
        <f t="shared" si="49"/>
        <v>9</v>
      </c>
      <c r="L389" s="45">
        <f t="shared" si="49"/>
        <v>17</v>
      </c>
      <c r="M389" s="45">
        <f t="shared" si="49"/>
        <v>26</v>
      </c>
      <c r="N389" s="45">
        <f t="shared" si="49"/>
        <v>34</v>
      </c>
      <c r="O389" s="45">
        <f t="shared" si="49"/>
        <v>43</v>
      </c>
      <c r="P389" s="45">
        <f t="shared" si="49"/>
        <v>51</v>
      </c>
      <c r="Q389" s="45">
        <f t="shared" si="49"/>
        <v>60</v>
      </c>
      <c r="R389" s="45">
        <f t="shared" si="49"/>
        <v>69</v>
      </c>
      <c r="S389" s="45">
        <f t="shared" si="49"/>
        <v>77</v>
      </c>
      <c r="T389" s="45">
        <f t="shared" si="49"/>
        <v>86</v>
      </c>
      <c r="U389" s="45">
        <f t="shared" si="49"/>
        <v>94</v>
      </c>
      <c r="V389" s="45">
        <f t="shared" si="49"/>
        <v>103</v>
      </c>
      <c r="W389" s="45">
        <f t="shared" si="49"/>
        <v>112</v>
      </c>
      <c r="X389" s="45">
        <f t="shared" si="49"/>
        <v>120</v>
      </c>
      <c r="Y389" s="45">
        <f t="shared" si="49"/>
        <v>129</v>
      </c>
      <c r="Z389" s="45">
        <f t="shared" si="49"/>
        <v>137</v>
      </c>
      <c r="AA389" s="45">
        <f t="shared" si="48"/>
        <v>146</v>
      </c>
      <c r="AB389" s="45">
        <f t="shared" si="48"/>
        <v>154</v>
      </c>
      <c r="AC389" s="45">
        <f t="shared" si="48"/>
        <v>163</v>
      </c>
      <c r="AD389" s="45">
        <f t="shared" si="48"/>
        <v>172</v>
      </c>
      <c r="AE389" s="45">
        <f t="shared" si="48"/>
        <v>180</v>
      </c>
      <c r="AF389" s="45">
        <f t="shared" si="48"/>
        <v>189</v>
      </c>
      <c r="AG389" s="45">
        <f t="shared" si="48"/>
        <v>197</v>
      </c>
      <c r="AH389" s="45">
        <f t="shared" si="48"/>
        <v>206</v>
      </c>
      <c r="AI389" s="45">
        <f t="shared" si="48"/>
        <v>215</v>
      </c>
      <c r="AJ389" s="45">
        <f t="shared" si="48"/>
        <v>223</v>
      </c>
      <c r="AK389" s="45">
        <f t="shared" si="48"/>
        <v>232</v>
      </c>
      <c r="AL389" s="45">
        <f t="shared" si="48"/>
        <v>240</v>
      </c>
      <c r="AM389" s="45">
        <f t="shared" si="48"/>
        <v>249</v>
      </c>
      <c r="AN389" s="45">
        <f t="shared" si="48"/>
        <v>257</v>
      </c>
    </row>
    <row r="390" spans="1:40" x14ac:dyDescent="0.25">
      <c r="A390" s="68" t="s">
        <v>84</v>
      </c>
      <c r="B390" s="180">
        <v>77104</v>
      </c>
      <c r="C390" s="68">
        <v>8</v>
      </c>
      <c r="D390" s="1">
        <v>1344</v>
      </c>
      <c r="E390" s="1">
        <v>-118</v>
      </c>
      <c r="F390" s="1">
        <v>1</v>
      </c>
      <c r="G390" s="1">
        <v>1227</v>
      </c>
      <c r="H390" s="177">
        <v>1226</v>
      </c>
      <c r="I390" s="176">
        <v>153.375</v>
      </c>
      <c r="J390" s="178">
        <v>153.30000000000001</v>
      </c>
      <c r="K390" s="45">
        <f t="shared" si="49"/>
        <v>10</v>
      </c>
      <c r="L390" s="45">
        <f t="shared" si="49"/>
        <v>19</v>
      </c>
      <c r="M390" s="45">
        <f t="shared" si="49"/>
        <v>29</v>
      </c>
      <c r="N390" s="45">
        <f t="shared" si="49"/>
        <v>38</v>
      </c>
      <c r="O390" s="45">
        <f t="shared" si="49"/>
        <v>48</v>
      </c>
      <c r="P390" s="45">
        <f t="shared" si="49"/>
        <v>57</v>
      </c>
      <c r="Q390" s="45">
        <f t="shared" si="49"/>
        <v>67</v>
      </c>
      <c r="R390" s="45">
        <f t="shared" si="49"/>
        <v>77</v>
      </c>
      <c r="S390" s="45">
        <f t="shared" si="49"/>
        <v>86</v>
      </c>
      <c r="T390" s="45">
        <f t="shared" si="49"/>
        <v>96</v>
      </c>
      <c r="U390" s="45">
        <f t="shared" si="49"/>
        <v>105</v>
      </c>
      <c r="V390" s="45">
        <f t="shared" si="49"/>
        <v>115</v>
      </c>
      <c r="W390" s="45">
        <f t="shared" si="49"/>
        <v>125</v>
      </c>
      <c r="X390" s="45">
        <f t="shared" si="49"/>
        <v>134</v>
      </c>
      <c r="Y390" s="45">
        <f t="shared" si="49"/>
        <v>144</v>
      </c>
      <c r="Z390" s="45">
        <f t="shared" ref="Z390:AN405" si="50">IF($G390&gt;0,ROUND($J390*Z$3/12*0.75,0),0)</f>
        <v>153</v>
      </c>
      <c r="AA390" s="45">
        <f t="shared" si="50"/>
        <v>163</v>
      </c>
      <c r="AB390" s="45">
        <f t="shared" si="50"/>
        <v>172</v>
      </c>
      <c r="AC390" s="45">
        <f t="shared" si="50"/>
        <v>182</v>
      </c>
      <c r="AD390" s="45">
        <f t="shared" si="50"/>
        <v>192</v>
      </c>
      <c r="AE390" s="45">
        <f t="shared" si="50"/>
        <v>201</v>
      </c>
      <c r="AF390" s="45">
        <f t="shared" si="50"/>
        <v>211</v>
      </c>
      <c r="AG390" s="45">
        <f t="shared" si="50"/>
        <v>220</v>
      </c>
      <c r="AH390" s="45">
        <f t="shared" si="50"/>
        <v>230</v>
      </c>
      <c r="AI390" s="45">
        <f t="shared" si="50"/>
        <v>240</v>
      </c>
      <c r="AJ390" s="45">
        <f t="shared" si="50"/>
        <v>249</v>
      </c>
      <c r="AK390" s="45">
        <f t="shared" si="50"/>
        <v>259</v>
      </c>
      <c r="AL390" s="45">
        <f t="shared" si="50"/>
        <v>268</v>
      </c>
      <c r="AM390" s="45">
        <f t="shared" si="50"/>
        <v>278</v>
      </c>
      <c r="AN390" s="45">
        <f t="shared" si="50"/>
        <v>287</v>
      </c>
    </row>
    <row r="391" spans="1:40" x14ac:dyDescent="0.25">
      <c r="A391" s="68" t="s">
        <v>84</v>
      </c>
      <c r="B391" s="180">
        <v>77110</v>
      </c>
      <c r="C391" s="68">
        <v>3</v>
      </c>
      <c r="D391" s="1">
        <v>828</v>
      </c>
      <c r="E391" s="1">
        <v>-361</v>
      </c>
      <c r="F391" s="1">
        <v>1</v>
      </c>
      <c r="G391" s="1">
        <v>468</v>
      </c>
      <c r="H391" s="177">
        <v>467</v>
      </c>
      <c r="I391" s="176">
        <v>156</v>
      </c>
      <c r="J391" s="178">
        <v>155.69999999999999</v>
      </c>
      <c r="K391" s="45">
        <f t="shared" ref="K391:Z406" si="51">IF($G391&gt;0,ROUND($J391*K$3/12*0.75,0),0)</f>
        <v>10</v>
      </c>
      <c r="L391" s="45">
        <f t="shared" si="51"/>
        <v>19</v>
      </c>
      <c r="M391" s="45">
        <f t="shared" si="51"/>
        <v>29</v>
      </c>
      <c r="N391" s="45">
        <f t="shared" si="51"/>
        <v>39</v>
      </c>
      <c r="O391" s="45">
        <f t="shared" si="51"/>
        <v>49</v>
      </c>
      <c r="P391" s="45">
        <f t="shared" si="51"/>
        <v>58</v>
      </c>
      <c r="Q391" s="45">
        <f t="shared" si="51"/>
        <v>68</v>
      </c>
      <c r="R391" s="45">
        <f t="shared" si="51"/>
        <v>78</v>
      </c>
      <c r="S391" s="45">
        <f t="shared" si="51"/>
        <v>88</v>
      </c>
      <c r="T391" s="45">
        <f t="shared" si="51"/>
        <v>97</v>
      </c>
      <c r="U391" s="45">
        <f t="shared" si="51"/>
        <v>107</v>
      </c>
      <c r="V391" s="45">
        <f t="shared" si="51"/>
        <v>117</v>
      </c>
      <c r="W391" s="45">
        <f t="shared" si="51"/>
        <v>127</v>
      </c>
      <c r="X391" s="45">
        <f t="shared" si="51"/>
        <v>136</v>
      </c>
      <c r="Y391" s="45">
        <f t="shared" si="51"/>
        <v>146</v>
      </c>
      <c r="Z391" s="45">
        <f t="shared" si="51"/>
        <v>156</v>
      </c>
      <c r="AA391" s="45">
        <f t="shared" si="50"/>
        <v>165</v>
      </c>
      <c r="AB391" s="45">
        <f t="shared" si="50"/>
        <v>175</v>
      </c>
      <c r="AC391" s="45">
        <f t="shared" si="50"/>
        <v>185</v>
      </c>
      <c r="AD391" s="45">
        <f t="shared" si="50"/>
        <v>195</v>
      </c>
      <c r="AE391" s="45">
        <f t="shared" si="50"/>
        <v>204</v>
      </c>
      <c r="AF391" s="45">
        <f t="shared" si="50"/>
        <v>214</v>
      </c>
      <c r="AG391" s="45">
        <f t="shared" si="50"/>
        <v>224</v>
      </c>
      <c r="AH391" s="45">
        <f t="shared" si="50"/>
        <v>234</v>
      </c>
      <c r="AI391" s="45">
        <f t="shared" si="50"/>
        <v>243</v>
      </c>
      <c r="AJ391" s="45">
        <f t="shared" si="50"/>
        <v>253</v>
      </c>
      <c r="AK391" s="45">
        <f t="shared" si="50"/>
        <v>263</v>
      </c>
      <c r="AL391" s="45">
        <f t="shared" si="50"/>
        <v>272</v>
      </c>
      <c r="AM391" s="45">
        <f t="shared" si="50"/>
        <v>282</v>
      </c>
      <c r="AN391" s="45">
        <f t="shared" si="50"/>
        <v>292</v>
      </c>
    </row>
    <row r="392" spans="1:40" x14ac:dyDescent="0.25">
      <c r="A392" s="68" t="s">
        <v>84</v>
      </c>
      <c r="B392" s="180">
        <v>77111</v>
      </c>
      <c r="C392" s="68">
        <v>12</v>
      </c>
      <c r="D392" s="1">
        <v>4128</v>
      </c>
      <c r="E392" s="1">
        <v>-125</v>
      </c>
      <c r="F392" s="1">
        <v>9</v>
      </c>
      <c r="G392" s="1">
        <v>4012</v>
      </c>
      <c r="H392" s="177">
        <v>4003</v>
      </c>
      <c r="I392" s="176">
        <v>334.33330000000001</v>
      </c>
      <c r="J392" s="178">
        <v>333.6</v>
      </c>
      <c r="K392" s="45">
        <f t="shared" si="51"/>
        <v>21</v>
      </c>
      <c r="L392" s="45">
        <f t="shared" si="51"/>
        <v>42</v>
      </c>
      <c r="M392" s="45">
        <f t="shared" si="51"/>
        <v>63</v>
      </c>
      <c r="N392" s="45">
        <f t="shared" si="51"/>
        <v>83</v>
      </c>
      <c r="O392" s="45">
        <f t="shared" si="51"/>
        <v>104</v>
      </c>
      <c r="P392" s="45">
        <f t="shared" si="51"/>
        <v>125</v>
      </c>
      <c r="Q392" s="45">
        <f t="shared" si="51"/>
        <v>146</v>
      </c>
      <c r="R392" s="45">
        <f t="shared" si="51"/>
        <v>167</v>
      </c>
      <c r="S392" s="45">
        <f t="shared" si="51"/>
        <v>188</v>
      </c>
      <c r="T392" s="45">
        <f t="shared" si="51"/>
        <v>209</v>
      </c>
      <c r="U392" s="45">
        <f t="shared" si="51"/>
        <v>229</v>
      </c>
      <c r="V392" s="45">
        <f t="shared" si="51"/>
        <v>250</v>
      </c>
      <c r="W392" s="45">
        <f t="shared" si="51"/>
        <v>271</v>
      </c>
      <c r="X392" s="45">
        <f t="shared" si="51"/>
        <v>292</v>
      </c>
      <c r="Y392" s="45">
        <f t="shared" si="51"/>
        <v>313</v>
      </c>
      <c r="Z392" s="45">
        <f t="shared" si="51"/>
        <v>334</v>
      </c>
      <c r="AA392" s="45">
        <f t="shared" si="50"/>
        <v>354</v>
      </c>
      <c r="AB392" s="45">
        <f t="shared" si="50"/>
        <v>375</v>
      </c>
      <c r="AC392" s="45">
        <f t="shared" si="50"/>
        <v>396</v>
      </c>
      <c r="AD392" s="45">
        <f t="shared" si="50"/>
        <v>417</v>
      </c>
      <c r="AE392" s="45">
        <f t="shared" si="50"/>
        <v>438</v>
      </c>
      <c r="AF392" s="45">
        <f t="shared" si="50"/>
        <v>459</v>
      </c>
      <c r="AG392" s="45">
        <f t="shared" si="50"/>
        <v>480</v>
      </c>
      <c r="AH392" s="45">
        <f t="shared" si="50"/>
        <v>500</v>
      </c>
      <c r="AI392" s="45">
        <f t="shared" si="50"/>
        <v>521</v>
      </c>
      <c r="AJ392" s="45">
        <f t="shared" si="50"/>
        <v>542</v>
      </c>
      <c r="AK392" s="45">
        <f t="shared" si="50"/>
        <v>563</v>
      </c>
      <c r="AL392" s="45">
        <f t="shared" si="50"/>
        <v>584</v>
      </c>
      <c r="AM392" s="45">
        <f t="shared" si="50"/>
        <v>605</v>
      </c>
      <c r="AN392" s="45">
        <f t="shared" si="50"/>
        <v>626</v>
      </c>
    </row>
    <row r="393" spans="1:40" x14ac:dyDescent="0.25">
      <c r="A393" s="68" t="s">
        <v>84</v>
      </c>
      <c r="B393" s="180">
        <v>90464</v>
      </c>
      <c r="C393" s="68">
        <v>0</v>
      </c>
      <c r="D393" s="1">
        <v>0</v>
      </c>
      <c r="E393" s="1">
        <v>0</v>
      </c>
      <c r="F393" s="1">
        <v>0</v>
      </c>
      <c r="G393" s="1">
        <v>0</v>
      </c>
      <c r="H393" s="177">
        <v>0</v>
      </c>
      <c r="I393" s="176">
        <v>0</v>
      </c>
      <c r="J393" s="178" t="e">
        <v>#DIV/0!</v>
      </c>
      <c r="K393" s="45">
        <f t="shared" si="51"/>
        <v>0</v>
      </c>
      <c r="L393" s="45">
        <f t="shared" si="51"/>
        <v>0</v>
      </c>
      <c r="M393" s="45">
        <f t="shared" si="51"/>
        <v>0</v>
      </c>
      <c r="N393" s="45">
        <f t="shared" si="51"/>
        <v>0</v>
      </c>
      <c r="O393" s="45">
        <f t="shared" si="51"/>
        <v>0</v>
      </c>
      <c r="P393" s="45">
        <f t="shared" si="51"/>
        <v>0</v>
      </c>
      <c r="Q393" s="45">
        <f t="shared" si="51"/>
        <v>0</v>
      </c>
      <c r="R393" s="45">
        <f t="shared" si="51"/>
        <v>0</v>
      </c>
      <c r="S393" s="45">
        <f t="shared" si="51"/>
        <v>0</v>
      </c>
      <c r="T393" s="45">
        <f t="shared" si="51"/>
        <v>0</v>
      </c>
      <c r="U393" s="45">
        <f t="shared" si="51"/>
        <v>0</v>
      </c>
      <c r="V393" s="45">
        <f t="shared" si="51"/>
        <v>0</v>
      </c>
      <c r="W393" s="45">
        <f t="shared" si="51"/>
        <v>0</v>
      </c>
      <c r="X393" s="45">
        <f t="shared" si="51"/>
        <v>0</v>
      </c>
      <c r="Y393" s="45">
        <f t="shared" si="51"/>
        <v>0</v>
      </c>
      <c r="Z393" s="45">
        <f t="shared" si="51"/>
        <v>0</v>
      </c>
      <c r="AA393" s="45">
        <f t="shared" si="50"/>
        <v>0</v>
      </c>
      <c r="AB393" s="45">
        <f t="shared" si="50"/>
        <v>0</v>
      </c>
      <c r="AC393" s="45">
        <f t="shared" si="50"/>
        <v>0</v>
      </c>
      <c r="AD393" s="45">
        <f t="shared" si="50"/>
        <v>0</v>
      </c>
      <c r="AE393" s="45">
        <f t="shared" si="50"/>
        <v>0</v>
      </c>
      <c r="AF393" s="45">
        <f t="shared" si="50"/>
        <v>0</v>
      </c>
      <c r="AG393" s="45">
        <f t="shared" si="50"/>
        <v>0</v>
      </c>
      <c r="AH393" s="45">
        <f t="shared" si="50"/>
        <v>0</v>
      </c>
      <c r="AI393" s="45">
        <f t="shared" si="50"/>
        <v>0</v>
      </c>
      <c r="AJ393" s="45">
        <f t="shared" si="50"/>
        <v>0</v>
      </c>
      <c r="AK393" s="45">
        <f t="shared" si="50"/>
        <v>0</v>
      </c>
      <c r="AL393" s="45">
        <f t="shared" si="50"/>
        <v>0</v>
      </c>
      <c r="AM393" s="45">
        <f t="shared" si="50"/>
        <v>0</v>
      </c>
      <c r="AN393" s="45">
        <f t="shared" si="50"/>
        <v>0</v>
      </c>
    </row>
    <row r="394" spans="1:40" x14ac:dyDescent="0.25">
      <c r="A394" s="68" t="s">
        <v>83</v>
      </c>
      <c r="B394" s="180">
        <v>10014</v>
      </c>
      <c r="C394" s="68">
        <v>7</v>
      </c>
      <c r="D394" s="1">
        <v>480</v>
      </c>
      <c r="E394" s="1">
        <v>1969</v>
      </c>
      <c r="F394" s="1">
        <v>87</v>
      </c>
      <c r="G394" s="1">
        <v>2536</v>
      </c>
      <c r="H394" s="177">
        <v>2449</v>
      </c>
      <c r="I394" s="176">
        <v>362.28570000000002</v>
      </c>
      <c r="J394" s="178">
        <v>349.9</v>
      </c>
      <c r="K394" s="45">
        <f t="shared" si="51"/>
        <v>22</v>
      </c>
      <c r="L394" s="45">
        <f t="shared" si="51"/>
        <v>44</v>
      </c>
      <c r="M394" s="45">
        <f t="shared" si="51"/>
        <v>66</v>
      </c>
      <c r="N394" s="45">
        <f t="shared" si="51"/>
        <v>87</v>
      </c>
      <c r="O394" s="45">
        <f t="shared" si="51"/>
        <v>109</v>
      </c>
      <c r="P394" s="45">
        <f t="shared" si="51"/>
        <v>131</v>
      </c>
      <c r="Q394" s="45">
        <f t="shared" si="51"/>
        <v>153</v>
      </c>
      <c r="R394" s="45">
        <f t="shared" si="51"/>
        <v>175</v>
      </c>
      <c r="S394" s="45">
        <f t="shared" si="51"/>
        <v>197</v>
      </c>
      <c r="T394" s="45">
        <f t="shared" si="51"/>
        <v>219</v>
      </c>
      <c r="U394" s="45">
        <f t="shared" si="51"/>
        <v>241</v>
      </c>
      <c r="V394" s="45">
        <f t="shared" si="51"/>
        <v>262</v>
      </c>
      <c r="W394" s="45">
        <f t="shared" si="51"/>
        <v>284</v>
      </c>
      <c r="X394" s="45">
        <f t="shared" si="51"/>
        <v>306</v>
      </c>
      <c r="Y394" s="45">
        <f t="shared" si="51"/>
        <v>328</v>
      </c>
      <c r="Z394" s="45">
        <f t="shared" si="51"/>
        <v>350</v>
      </c>
      <c r="AA394" s="45">
        <f t="shared" si="50"/>
        <v>372</v>
      </c>
      <c r="AB394" s="45">
        <f t="shared" si="50"/>
        <v>394</v>
      </c>
      <c r="AC394" s="45">
        <f t="shared" si="50"/>
        <v>416</v>
      </c>
      <c r="AD394" s="45">
        <f t="shared" si="50"/>
        <v>437</v>
      </c>
      <c r="AE394" s="45">
        <f t="shared" si="50"/>
        <v>459</v>
      </c>
      <c r="AF394" s="45">
        <f t="shared" si="50"/>
        <v>481</v>
      </c>
      <c r="AG394" s="45">
        <f t="shared" si="50"/>
        <v>503</v>
      </c>
      <c r="AH394" s="45">
        <f t="shared" si="50"/>
        <v>525</v>
      </c>
      <c r="AI394" s="45">
        <f t="shared" si="50"/>
        <v>547</v>
      </c>
      <c r="AJ394" s="45">
        <f t="shared" si="50"/>
        <v>569</v>
      </c>
      <c r="AK394" s="45">
        <f t="shared" si="50"/>
        <v>590</v>
      </c>
      <c r="AL394" s="45">
        <f t="shared" si="50"/>
        <v>612</v>
      </c>
      <c r="AM394" s="45">
        <f t="shared" si="50"/>
        <v>634</v>
      </c>
      <c r="AN394" s="45">
        <f t="shared" si="50"/>
        <v>656</v>
      </c>
    </row>
    <row r="395" spans="1:40" x14ac:dyDescent="0.25">
      <c r="A395" s="68" t="s">
        <v>83</v>
      </c>
      <c r="B395" s="180">
        <v>10028</v>
      </c>
      <c r="C395" s="68">
        <v>13</v>
      </c>
      <c r="D395" s="1">
        <v>5724</v>
      </c>
      <c r="E395" s="1">
        <v>2731</v>
      </c>
      <c r="F395" s="1">
        <v>74</v>
      </c>
      <c r="G395" s="1">
        <v>8529</v>
      </c>
      <c r="H395" s="177">
        <v>8455</v>
      </c>
      <c r="I395" s="176">
        <v>656.07690000000002</v>
      </c>
      <c r="J395" s="178">
        <v>650.4</v>
      </c>
      <c r="K395" s="45">
        <f t="shared" si="51"/>
        <v>41</v>
      </c>
      <c r="L395" s="45">
        <f t="shared" si="51"/>
        <v>81</v>
      </c>
      <c r="M395" s="45">
        <f t="shared" si="51"/>
        <v>122</v>
      </c>
      <c r="N395" s="45">
        <f t="shared" si="51"/>
        <v>163</v>
      </c>
      <c r="O395" s="45">
        <f t="shared" si="51"/>
        <v>203</v>
      </c>
      <c r="P395" s="45">
        <f t="shared" si="51"/>
        <v>244</v>
      </c>
      <c r="Q395" s="45">
        <f t="shared" si="51"/>
        <v>285</v>
      </c>
      <c r="R395" s="45">
        <f t="shared" si="51"/>
        <v>325</v>
      </c>
      <c r="S395" s="45">
        <f t="shared" si="51"/>
        <v>366</v>
      </c>
      <c r="T395" s="45">
        <f t="shared" si="51"/>
        <v>407</v>
      </c>
      <c r="U395" s="45">
        <f t="shared" si="51"/>
        <v>447</v>
      </c>
      <c r="V395" s="45">
        <f t="shared" si="51"/>
        <v>488</v>
      </c>
      <c r="W395" s="45">
        <f t="shared" si="51"/>
        <v>528</v>
      </c>
      <c r="X395" s="45">
        <f t="shared" si="51"/>
        <v>569</v>
      </c>
      <c r="Y395" s="45">
        <f t="shared" si="51"/>
        <v>610</v>
      </c>
      <c r="Z395" s="45">
        <f t="shared" si="51"/>
        <v>650</v>
      </c>
      <c r="AA395" s="45">
        <f t="shared" si="50"/>
        <v>691</v>
      </c>
      <c r="AB395" s="45">
        <f t="shared" si="50"/>
        <v>732</v>
      </c>
      <c r="AC395" s="45">
        <f t="shared" si="50"/>
        <v>772</v>
      </c>
      <c r="AD395" s="45">
        <f t="shared" si="50"/>
        <v>813</v>
      </c>
      <c r="AE395" s="45">
        <f t="shared" si="50"/>
        <v>854</v>
      </c>
      <c r="AF395" s="45">
        <f t="shared" si="50"/>
        <v>894</v>
      </c>
      <c r="AG395" s="45">
        <f t="shared" si="50"/>
        <v>935</v>
      </c>
      <c r="AH395" s="45">
        <f t="shared" si="50"/>
        <v>976</v>
      </c>
      <c r="AI395" s="45">
        <f t="shared" si="50"/>
        <v>1016</v>
      </c>
      <c r="AJ395" s="45">
        <f t="shared" si="50"/>
        <v>1057</v>
      </c>
      <c r="AK395" s="45">
        <f t="shared" si="50"/>
        <v>1098</v>
      </c>
      <c r="AL395" s="45">
        <f t="shared" si="50"/>
        <v>1138</v>
      </c>
      <c r="AM395" s="45">
        <f t="shared" si="50"/>
        <v>1179</v>
      </c>
      <c r="AN395" s="45">
        <f t="shared" si="50"/>
        <v>1220</v>
      </c>
    </row>
    <row r="396" spans="1:40" x14ac:dyDescent="0.25">
      <c r="A396" s="68" t="s">
        <v>83</v>
      </c>
      <c r="B396" s="180">
        <v>10059</v>
      </c>
      <c r="C396" s="68">
        <v>8</v>
      </c>
      <c r="D396" s="1">
        <v>4800</v>
      </c>
      <c r="E396" s="1">
        <v>273</v>
      </c>
      <c r="F396" s="1">
        <v>35</v>
      </c>
      <c r="G396" s="1">
        <v>5108</v>
      </c>
      <c r="H396" s="177">
        <v>5073</v>
      </c>
      <c r="I396" s="176">
        <v>638.5</v>
      </c>
      <c r="J396" s="178">
        <v>634.1</v>
      </c>
      <c r="K396" s="45">
        <f t="shared" si="51"/>
        <v>40</v>
      </c>
      <c r="L396" s="45">
        <f t="shared" si="51"/>
        <v>79</v>
      </c>
      <c r="M396" s="45">
        <f t="shared" si="51"/>
        <v>119</v>
      </c>
      <c r="N396" s="45">
        <f t="shared" si="51"/>
        <v>159</v>
      </c>
      <c r="O396" s="45">
        <f t="shared" si="51"/>
        <v>198</v>
      </c>
      <c r="P396" s="45">
        <f t="shared" si="51"/>
        <v>238</v>
      </c>
      <c r="Q396" s="45">
        <f t="shared" si="51"/>
        <v>277</v>
      </c>
      <c r="R396" s="45">
        <f t="shared" si="51"/>
        <v>317</v>
      </c>
      <c r="S396" s="45">
        <f t="shared" si="51"/>
        <v>357</v>
      </c>
      <c r="T396" s="45">
        <f t="shared" si="51"/>
        <v>396</v>
      </c>
      <c r="U396" s="45">
        <f t="shared" si="51"/>
        <v>436</v>
      </c>
      <c r="V396" s="45">
        <f t="shared" si="51"/>
        <v>476</v>
      </c>
      <c r="W396" s="45">
        <f t="shared" si="51"/>
        <v>515</v>
      </c>
      <c r="X396" s="45">
        <f t="shared" si="51"/>
        <v>555</v>
      </c>
      <c r="Y396" s="45">
        <f t="shared" si="51"/>
        <v>594</v>
      </c>
      <c r="Z396" s="45">
        <f t="shared" si="51"/>
        <v>634</v>
      </c>
      <c r="AA396" s="45">
        <f t="shared" si="50"/>
        <v>674</v>
      </c>
      <c r="AB396" s="45">
        <f t="shared" si="50"/>
        <v>713</v>
      </c>
      <c r="AC396" s="45">
        <f t="shared" si="50"/>
        <v>753</v>
      </c>
      <c r="AD396" s="45">
        <f t="shared" si="50"/>
        <v>793</v>
      </c>
      <c r="AE396" s="45">
        <f t="shared" si="50"/>
        <v>832</v>
      </c>
      <c r="AF396" s="45">
        <f t="shared" si="50"/>
        <v>872</v>
      </c>
      <c r="AG396" s="45">
        <f t="shared" si="50"/>
        <v>912</v>
      </c>
      <c r="AH396" s="45">
        <f t="shared" si="50"/>
        <v>951</v>
      </c>
      <c r="AI396" s="45">
        <f t="shared" si="50"/>
        <v>991</v>
      </c>
      <c r="AJ396" s="45">
        <f t="shared" si="50"/>
        <v>1030</v>
      </c>
      <c r="AK396" s="45">
        <f t="shared" si="50"/>
        <v>1070</v>
      </c>
      <c r="AL396" s="45">
        <f t="shared" si="50"/>
        <v>1110</v>
      </c>
      <c r="AM396" s="45">
        <f t="shared" si="50"/>
        <v>1149</v>
      </c>
      <c r="AN396" s="45">
        <f t="shared" si="50"/>
        <v>1189</v>
      </c>
    </row>
    <row r="397" spans="1:40" x14ac:dyDescent="0.25">
      <c r="A397" s="68" t="s">
        <v>83</v>
      </c>
      <c r="B397" s="180">
        <v>10087</v>
      </c>
      <c r="C397" s="68">
        <v>4</v>
      </c>
      <c r="D397" s="1">
        <v>1764</v>
      </c>
      <c r="E397" s="1">
        <v>-2</v>
      </c>
      <c r="F397" s="1">
        <v>0</v>
      </c>
      <c r="G397" s="1">
        <v>1762</v>
      </c>
      <c r="H397" s="177">
        <v>1762</v>
      </c>
      <c r="I397" s="176">
        <v>440.5</v>
      </c>
      <c r="J397" s="178">
        <v>440.5</v>
      </c>
      <c r="K397" s="45">
        <f t="shared" si="51"/>
        <v>28</v>
      </c>
      <c r="L397" s="45">
        <f t="shared" si="51"/>
        <v>55</v>
      </c>
      <c r="M397" s="45">
        <f t="shared" si="51"/>
        <v>83</v>
      </c>
      <c r="N397" s="45">
        <f t="shared" si="51"/>
        <v>110</v>
      </c>
      <c r="O397" s="45">
        <f t="shared" si="51"/>
        <v>138</v>
      </c>
      <c r="P397" s="45">
        <f t="shared" si="51"/>
        <v>165</v>
      </c>
      <c r="Q397" s="45">
        <f t="shared" si="51"/>
        <v>193</v>
      </c>
      <c r="R397" s="45">
        <f t="shared" si="51"/>
        <v>220</v>
      </c>
      <c r="S397" s="45">
        <f t="shared" si="51"/>
        <v>248</v>
      </c>
      <c r="T397" s="45">
        <f t="shared" si="51"/>
        <v>275</v>
      </c>
      <c r="U397" s="45">
        <f t="shared" si="51"/>
        <v>303</v>
      </c>
      <c r="V397" s="45">
        <f t="shared" si="51"/>
        <v>330</v>
      </c>
      <c r="W397" s="45">
        <f t="shared" si="51"/>
        <v>358</v>
      </c>
      <c r="X397" s="45">
        <f t="shared" si="51"/>
        <v>385</v>
      </c>
      <c r="Y397" s="45">
        <f t="shared" si="51"/>
        <v>413</v>
      </c>
      <c r="Z397" s="45">
        <f t="shared" si="51"/>
        <v>441</v>
      </c>
      <c r="AA397" s="45">
        <f t="shared" si="50"/>
        <v>468</v>
      </c>
      <c r="AB397" s="45">
        <f t="shared" si="50"/>
        <v>496</v>
      </c>
      <c r="AC397" s="45">
        <f t="shared" si="50"/>
        <v>523</v>
      </c>
      <c r="AD397" s="45">
        <f t="shared" si="50"/>
        <v>551</v>
      </c>
      <c r="AE397" s="45">
        <f t="shared" si="50"/>
        <v>578</v>
      </c>
      <c r="AF397" s="45">
        <f t="shared" si="50"/>
        <v>606</v>
      </c>
      <c r="AG397" s="45">
        <f t="shared" si="50"/>
        <v>633</v>
      </c>
      <c r="AH397" s="45">
        <f t="shared" si="50"/>
        <v>661</v>
      </c>
      <c r="AI397" s="45">
        <f t="shared" si="50"/>
        <v>688</v>
      </c>
      <c r="AJ397" s="45">
        <f t="shared" si="50"/>
        <v>716</v>
      </c>
      <c r="AK397" s="45">
        <f t="shared" si="50"/>
        <v>743</v>
      </c>
      <c r="AL397" s="45">
        <f t="shared" si="50"/>
        <v>771</v>
      </c>
      <c r="AM397" s="45">
        <f t="shared" si="50"/>
        <v>798</v>
      </c>
      <c r="AN397" s="45">
        <f t="shared" si="50"/>
        <v>826</v>
      </c>
    </row>
    <row r="398" spans="1:40" x14ac:dyDescent="0.25">
      <c r="A398" s="68" t="s">
        <v>83</v>
      </c>
      <c r="B398" s="180">
        <v>10180</v>
      </c>
      <c r="C398" s="68">
        <v>5</v>
      </c>
      <c r="D398" s="1">
        <v>816</v>
      </c>
      <c r="E398" s="1">
        <v>1312</v>
      </c>
      <c r="F398" s="1">
        <v>76</v>
      </c>
      <c r="G398" s="1">
        <v>2204</v>
      </c>
      <c r="H398" s="177">
        <v>2128</v>
      </c>
      <c r="I398" s="176">
        <v>440.8</v>
      </c>
      <c r="J398" s="178">
        <v>425.6</v>
      </c>
      <c r="K398" s="45">
        <f t="shared" si="51"/>
        <v>27</v>
      </c>
      <c r="L398" s="45">
        <f t="shared" si="51"/>
        <v>53</v>
      </c>
      <c r="M398" s="45">
        <f t="shared" si="51"/>
        <v>80</v>
      </c>
      <c r="N398" s="45">
        <f t="shared" si="51"/>
        <v>106</v>
      </c>
      <c r="O398" s="45">
        <f t="shared" si="51"/>
        <v>133</v>
      </c>
      <c r="P398" s="45">
        <f t="shared" si="51"/>
        <v>160</v>
      </c>
      <c r="Q398" s="45">
        <f t="shared" si="51"/>
        <v>186</v>
      </c>
      <c r="R398" s="45">
        <f t="shared" si="51"/>
        <v>213</v>
      </c>
      <c r="S398" s="45">
        <f t="shared" si="51"/>
        <v>239</v>
      </c>
      <c r="T398" s="45">
        <f t="shared" si="51"/>
        <v>266</v>
      </c>
      <c r="U398" s="45">
        <f t="shared" si="51"/>
        <v>293</v>
      </c>
      <c r="V398" s="45">
        <f t="shared" si="51"/>
        <v>319</v>
      </c>
      <c r="W398" s="45">
        <f t="shared" si="51"/>
        <v>346</v>
      </c>
      <c r="X398" s="45">
        <f t="shared" si="51"/>
        <v>372</v>
      </c>
      <c r="Y398" s="45">
        <f t="shared" si="51"/>
        <v>399</v>
      </c>
      <c r="Z398" s="45">
        <f t="shared" si="51"/>
        <v>426</v>
      </c>
      <c r="AA398" s="45">
        <f t="shared" si="50"/>
        <v>452</v>
      </c>
      <c r="AB398" s="45">
        <f t="shared" si="50"/>
        <v>479</v>
      </c>
      <c r="AC398" s="45">
        <f t="shared" si="50"/>
        <v>505</v>
      </c>
      <c r="AD398" s="45">
        <f t="shared" si="50"/>
        <v>532</v>
      </c>
      <c r="AE398" s="45">
        <f t="shared" si="50"/>
        <v>559</v>
      </c>
      <c r="AF398" s="45">
        <f t="shared" si="50"/>
        <v>585</v>
      </c>
      <c r="AG398" s="45">
        <f t="shared" si="50"/>
        <v>612</v>
      </c>
      <c r="AH398" s="45">
        <f t="shared" si="50"/>
        <v>638</v>
      </c>
      <c r="AI398" s="45">
        <f t="shared" si="50"/>
        <v>665</v>
      </c>
      <c r="AJ398" s="45">
        <f t="shared" si="50"/>
        <v>692</v>
      </c>
      <c r="AK398" s="45">
        <f t="shared" si="50"/>
        <v>718</v>
      </c>
      <c r="AL398" s="45">
        <f t="shared" si="50"/>
        <v>745</v>
      </c>
      <c r="AM398" s="45">
        <f t="shared" si="50"/>
        <v>771</v>
      </c>
      <c r="AN398" s="45">
        <f t="shared" si="50"/>
        <v>798</v>
      </c>
    </row>
    <row r="399" spans="1:40" x14ac:dyDescent="0.25">
      <c r="A399" s="68" t="s">
        <v>83</v>
      </c>
      <c r="B399" s="180">
        <v>10216</v>
      </c>
      <c r="C399" s="68">
        <v>5</v>
      </c>
      <c r="D399" s="1">
        <v>456</v>
      </c>
      <c r="E399" s="1">
        <v>348</v>
      </c>
      <c r="F399" s="1">
        <v>27</v>
      </c>
      <c r="G399" s="1">
        <v>831</v>
      </c>
      <c r="H399" s="177">
        <v>804</v>
      </c>
      <c r="I399" s="176">
        <v>166.2</v>
      </c>
      <c r="J399" s="178">
        <v>160.80000000000001</v>
      </c>
      <c r="K399" s="45">
        <f t="shared" si="51"/>
        <v>10</v>
      </c>
      <c r="L399" s="45">
        <f t="shared" si="51"/>
        <v>20</v>
      </c>
      <c r="M399" s="45">
        <f t="shared" si="51"/>
        <v>30</v>
      </c>
      <c r="N399" s="45">
        <f t="shared" si="51"/>
        <v>40</v>
      </c>
      <c r="O399" s="45">
        <f t="shared" si="51"/>
        <v>50</v>
      </c>
      <c r="P399" s="45">
        <f t="shared" si="51"/>
        <v>60</v>
      </c>
      <c r="Q399" s="45">
        <f t="shared" si="51"/>
        <v>70</v>
      </c>
      <c r="R399" s="45">
        <f t="shared" si="51"/>
        <v>80</v>
      </c>
      <c r="S399" s="45">
        <f t="shared" si="51"/>
        <v>90</v>
      </c>
      <c r="T399" s="45">
        <f t="shared" si="51"/>
        <v>101</v>
      </c>
      <c r="U399" s="45">
        <f t="shared" si="51"/>
        <v>111</v>
      </c>
      <c r="V399" s="45">
        <f t="shared" si="51"/>
        <v>121</v>
      </c>
      <c r="W399" s="45">
        <f t="shared" si="51"/>
        <v>131</v>
      </c>
      <c r="X399" s="45">
        <f t="shared" si="51"/>
        <v>141</v>
      </c>
      <c r="Y399" s="45">
        <f t="shared" si="51"/>
        <v>151</v>
      </c>
      <c r="Z399" s="45">
        <f t="shared" si="51"/>
        <v>161</v>
      </c>
      <c r="AA399" s="45">
        <f t="shared" si="50"/>
        <v>171</v>
      </c>
      <c r="AB399" s="45">
        <f t="shared" si="50"/>
        <v>181</v>
      </c>
      <c r="AC399" s="45">
        <f t="shared" si="50"/>
        <v>191</v>
      </c>
      <c r="AD399" s="45">
        <f t="shared" si="50"/>
        <v>201</v>
      </c>
      <c r="AE399" s="45">
        <f t="shared" si="50"/>
        <v>211</v>
      </c>
      <c r="AF399" s="45">
        <f t="shared" si="50"/>
        <v>221</v>
      </c>
      <c r="AG399" s="45">
        <f t="shared" si="50"/>
        <v>231</v>
      </c>
      <c r="AH399" s="45">
        <f t="shared" si="50"/>
        <v>241</v>
      </c>
      <c r="AI399" s="45">
        <f t="shared" si="50"/>
        <v>251</v>
      </c>
      <c r="AJ399" s="45">
        <f t="shared" si="50"/>
        <v>261</v>
      </c>
      <c r="AK399" s="45">
        <f t="shared" si="50"/>
        <v>271</v>
      </c>
      <c r="AL399" s="45">
        <f t="shared" si="50"/>
        <v>281</v>
      </c>
      <c r="AM399" s="45">
        <f t="shared" si="50"/>
        <v>291</v>
      </c>
      <c r="AN399" s="45">
        <f t="shared" si="50"/>
        <v>302</v>
      </c>
    </row>
    <row r="400" spans="1:40" x14ac:dyDescent="0.25">
      <c r="A400" s="68" t="s">
        <v>83</v>
      </c>
      <c r="B400" s="180">
        <v>10233</v>
      </c>
      <c r="C400" s="68">
        <v>6</v>
      </c>
      <c r="D400" s="1">
        <v>0</v>
      </c>
      <c r="E400" s="1">
        <v>3575</v>
      </c>
      <c r="F400" s="1">
        <v>21</v>
      </c>
      <c r="G400" s="1">
        <v>3596</v>
      </c>
      <c r="H400" s="177">
        <v>3575</v>
      </c>
      <c r="I400" s="176">
        <v>599.33330000000001</v>
      </c>
      <c r="J400" s="178">
        <v>595.79999999999995</v>
      </c>
      <c r="K400" s="45">
        <f t="shared" si="51"/>
        <v>37</v>
      </c>
      <c r="L400" s="45">
        <f t="shared" si="51"/>
        <v>74</v>
      </c>
      <c r="M400" s="45">
        <f t="shared" si="51"/>
        <v>112</v>
      </c>
      <c r="N400" s="45">
        <f t="shared" si="51"/>
        <v>149</v>
      </c>
      <c r="O400" s="45">
        <f t="shared" si="51"/>
        <v>186</v>
      </c>
      <c r="P400" s="45">
        <f t="shared" si="51"/>
        <v>223</v>
      </c>
      <c r="Q400" s="45">
        <f t="shared" si="51"/>
        <v>261</v>
      </c>
      <c r="R400" s="45">
        <f t="shared" si="51"/>
        <v>298</v>
      </c>
      <c r="S400" s="45">
        <f t="shared" si="51"/>
        <v>335</v>
      </c>
      <c r="T400" s="45">
        <f t="shared" si="51"/>
        <v>372</v>
      </c>
      <c r="U400" s="45">
        <f t="shared" si="51"/>
        <v>410</v>
      </c>
      <c r="V400" s="45">
        <f t="shared" si="51"/>
        <v>447</v>
      </c>
      <c r="W400" s="45">
        <f t="shared" si="51"/>
        <v>484</v>
      </c>
      <c r="X400" s="45">
        <f t="shared" si="51"/>
        <v>521</v>
      </c>
      <c r="Y400" s="45">
        <f t="shared" si="51"/>
        <v>559</v>
      </c>
      <c r="Z400" s="45">
        <f t="shared" si="51"/>
        <v>596</v>
      </c>
      <c r="AA400" s="45">
        <f t="shared" si="50"/>
        <v>633</v>
      </c>
      <c r="AB400" s="45">
        <f t="shared" si="50"/>
        <v>670</v>
      </c>
      <c r="AC400" s="45">
        <f t="shared" si="50"/>
        <v>708</v>
      </c>
      <c r="AD400" s="45">
        <f t="shared" si="50"/>
        <v>745</v>
      </c>
      <c r="AE400" s="45">
        <f t="shared" si="50"/>
        <v>782</v>
      </c>
      <c r="AF400" s="45">
        <f t="shared" si="50"/>
        <v>819</v>
      </c>
      <c r="AG400" s="45">
        <f t="shared" si="50"/>
        <v>856</v>
      </c>
      <c r="AH400" s="45">
        <f t="shared" si="50"/>
        <v>894</v>
      </c>
      <c r="AI400" s="45">
        <f t="shared" si="50"/>
        <v>931</v>
      </c>
      <c r="AJ400" s="45">
        <f t="shared" si="50"/>
        <v>968</v>
      </c>
      <c r="AK400" s="45">
        <f t="shared" si="50"/>
        <v>1005</v>
      </c>
      <c r="AL400" s="45">
        <f t="shared" si="50"/>
        <v>1043</v>
      </c>
      <c r="AM400" s="45">
        <f t="shared" si="50"/>
        <v>1080</v>
      </c>
      <c r="AN400" s="45">
        <f t="shared" si="50"/>
        <v>1117</v>
      </c>
    </row>
    <row r="401" spans="1:40" x14ac:dyDescent="0.25">
      <c r="A401" s="68" t="s">
        <v>83</v>
      </c>
      <c r="B401" s="180">
        <v>10235</v>
      </c>
      <c r="C401" s="68">
        <v>2</v>
      </c>
      <c r="D401" s="1">
        <v>312</v>
      </c>
      <c r="E401" s="1">
        <v>932</v>
      </c>
      <c r="F401" s="1">
        <v>0</v>
      </c>
      <c r="G401" s="1">
        <v>1244</v>
      </c>
      <c r="H401" s="177">
        <v>1244</v>
      </c>
      <c r="I401" s="176">
        <v>622</v>
      </c>
      <c r="J401" s="178">
        <v>622</v>
      </c>
      <c r="K401" s="45">
        <f t="shared" si="51"/>
        <v>39</v>
      </c>
      <c r="L401" s="45">
        <f t="shared" si="51"/>
        <v>78</v>
      </c>
      <c r="M401" s="45">
        <f t="shared" si="51"/>
        <v>117</v>
      </c>
      <c r="N401" s="45">
        <f t="shared" si="51"/>
        <v>156</v>
      </c>
      <c r="O401" s="45">
        <f t="shared" si="51"/>
        <v>194</v>
      </c>
      <c r="P401" s="45">
        <f t="shared" si="51"/>
        <v>233</v>
      </c>
      <c r="Q401" s="45">
        <f t="shared" si="51"/>
        <v>272</v>
      </c>
      <c r="R401" s="45">
        <f t="shared" si="51"/>
        <v>311</v>
      </c>
      <c r="S401" s="45">
        <f t="shared" si="51"/>
        <v>350</v>
      </c>
      <c r="T401" s="45">
        <f t="shared" si="51"/>
        <v>389</v>
      </c>
      <c r="U401" s="45">
        <f t="shared" si="51"/>
        <v>428</v>
      </c>
      <c r="V401" s="45">
        <f t="shared" si="51"/>
        <v>467</v>
      </c>
      <c r="W401" s="45">
        <f t="shared" si="51"/>
        <v>505</v>
      </c>
      <c r="X401" s="45">
        <f t="shared" si="51"/>
        <v>544</v>
      </c>
      <c r="Y401" s="45">
        <f t="shared" si="51"/>
        <v>583</v>
      </c>
      <c r="Z401" s="45">
        <f t="shared" si="51"/>
        <v>622</v>
      </c>
      <c r="AA401" s="45">
        <f t="shared" si="50"/>
        <v>661</v>
      </c>
      <c r="AB401" s="45">
        <f t="shared" si="50"/>
        <v>700</v>
      </c>
      <c r="AC401" s="45">
        <f t="shared" si="50"/>
        <v>739</v>
      </c>
      <c r="AD401" s="45">
        <f t="shared" si="50"/>
        <v>778</v>
      </c>
      <c r="AE401" s="45">
        <f t="shared" si="50"/>
        <v>816</v>
      </c>
      <c r="AF401" s="45">
        <f t="shared" si="50"/>
        <v>855</v>
      </c>
      <c r="AG401" s="45">
        <f t="shared" si="50"/>
        <v>894</v>
      </c>
      <c r="AH401" s="45">
        <f t="shared" si="50"/>
        <v>933</v>
      </c>
      <c r="AI401" s="45">
        <f t="shared" si="50"/>
        <v>972</v>
      </c>
      <c r="AJ401" s="45">
        <f t="shared" si="50"/>
        <v>1011</v>
      </c>
      <c r="AK401" s="45">
        <f t="shared" si="50"/>
        <v>1050</v>
      </c>
      <c r="AL401" s="45">
        <f t="shared" si="50"/>
        <v>1089</v>
      </c>
      <c r="AM401" s="45">
        <f t="shared" si="50"/>
        <v>1127</v>
      </c>
      <c r="AN401" s="45">
        <f t="shared" si="50"/>
        <v>1166</v>
      </c>
    </row>
    <row r="402" spans="1:40" x14ac:dyDescent="0.25">
      <c r="A402" s="68" t="s">
        <v>83</v>
      </c>
      <c r="B402" s="180">
        <v>10251</v>
      </c>
      <c r="C402" s="68">
        <v>8</v>
      </c>
      <c r="D402" s="1">
        <v>252</v>
      </c>
      <c r="E402" s="1">
        <v>1109</v>
      </c>
      <c r="F402" s="1">
        <v>24</v>
      </c>
      <c r="G402" s="1">
        <v>1385</v>
      </c>
      <c r="H402" s="177">
        <v>1361</v>
      </c>
      <c r="I402" s="176">
        <v>173.125</v>
      </c>
      <c r="J402" s="178">
        <v>170.1</v>
      </c>
      <c r="K402" s="45">
        <f t="shared" si="51"/>
        <v>11</v>
      </c>
      <c r="L402" s="45">
        <f t="shared" si="51"/>
        <v>21</v>
      </c>
      <c r="M402" s="45">
        <f t="shared" si="51"/>
        <v>32</v>
      </c>
      <c r="N402" s="45">
        <f t="shared" si="51"/>
        <v>43</v>
      </c>
      <c r="O402" s="45">
        <f t="shared" si="51"/>
        <v>53</v>
      </c>
      <c r="P402" s="45">
        <f t="shared" si="51"/>
        <v>64</v>
      </c>
      <c r="Q402" s="45">
        <f t="shared" si="51"/>
        <v>74</v>
      </c>
      <c r="R402" s="45">
        <f t="shared" si="51"/>
        <v>85</v>
      </c>
      <c r="S402" s="45">
        <f t="shared" si="51"/>
        <v>96</v>
      </c>
      <c r="T402" s="45">
        <f t="shared" si="51"/>
        <v>106</v>
      </c>
      <c r="U402" s="45">
        <f t="shared" si="51"/>
        <v>117</v>
      </c>
      <c r="V402" s="45">
        <f t="shared" si="51"/>
        <v>128</v>
      </c>
      <c r="W402" s="45">
        <f t="shared" si="51"/>
        <v>138</v>
      </c>
      <c r="X402" s="45">
        <f t="shared" si="51"/>
        <v>149</v>
      </c>
      <c r="Y402" s="45">
        <f t="shared" si="51"/>
        <v>159</v>
      </c>
      <c r="Z402" s="45">
        <f t="shared" si="51"/>
        <v>170</v>
      </c>
      <c r="AA402" s="45">
        <f t="shared" si="50"/>
        <v>181</v>
      </c>
      <c r="AB402" s="45">
        <f t="shared" si="50"/>
        <v>191</v>
      </c>
      <c r="AC402" s="45">
        <f t="shared" si="50"/>
        <v>202</v>
      </c>
      <c r="AD402" s="45">
        <f t="shared" si="50"/>
        <v>213</v>
      </c>
      <c r="AE402" s="45">
        <f t="shared" si="50"/>
        <v>223</v>
      </c>
      <c r="AF402" s="45">
        <f t="shared" si="50"/>
        <v>234</v>
      </c>
      <c r="AG402" s="45">
        <f t="shared" si="50"/>
        <v>245</v>
      </c>
      <c r="AH402" s="45">
        <f t="shared" si="50"/>
        <v>255</v>
      </c>
      <c r="AI402" s="45">
        <f t="shared" si="50"/>
        <v>266</v>
      </c>
      <c r="AJ402" s="45">
        <f t="shared" si="50"/>
        <v>276</v>
      </c>
      <c r="AK402" s="45">
        <f t="shared" si="50"/>
        <v>287</v>
      </c>
      <c r="AL402" s="45">
        <f t="shared" si="50"/>
        <v>298</v>
      </c>
      <c r="AM402" s="45">
        <f t="shared" si="50"/>
        <v>308</v>
      </c>
      <c r="AN402" s="45">
        <f t="shared" si="50"/>
        <v>319</v>
      </c>
    </row>
    <row r="403" spans="1:40" x14ac:dyDescent="0.25">
      <c r="A403" s="68" t="s">
        <v>83</v>
      </c>
      <c r="B403" s="180">
        <v>10259</v>
      </c>
      <c r="C403" s="68">
        <v>5</v>
      </c>
      <c r="D403" s="1">
        <v>324</v>
      </c>
      <c r="E403" s="1">
        <v>1462</v>
      </c>
      <c r="F403" s="1">
        <v>13</v>
      </c>
      <c r="G403" s="1">
        <v>1799</v>
      </c>
      <c r="H403" s="177">
        <v>1786</v>
      </c>
      <c r="I403" s="176">
        <v>359.8</v>
      </c>
      <c r="J403" s="178">
        <v>357.2</v>
      </c>
      <c r="K403" s="45">
        <f t="shared" si="51"/>
        <v>22</v>
      </c>
      <c r="L403" s="45">
        <f t="shared" si="51"/>
        <v>45</v>
      </c>
      <c r="M403" s="45">
        <f t="shared" si="51"/>
        <v>67</v>
      </c>
      <c r="N403" s="45">
        <f t="shared" si="51"/>
        <v>89</v>
      </c>
      <c r="O403" s="45">
        <f t="shared" si="51"/>
        <v>112</v>
      </c>
      <c r="P403" s="45">
        <f t="shared" si="51"/>
        <v>134</v>
      </c>
      <c r="Q403" s="45">
        <f t="shared" si="51"/>
        <v>156</v>
      </c>
      <c r="R403" s="45">
        <f t="shared" si="51"/>
        <v>179</v>
      </c>
      <c r="S403" s="45">
        <f t="shared" si="51"/>
        <v>201</v>
      </c>
      <c r="T403" s="45">
        <f t="shared" si="51"/>
        <v>223</v>
      </c>
      <c r="U403" s="45">
        <f t="shared" si="51"/>
        <v>246</v>
      </c>
      <c r="V403" s="45">
        <f t="shared" si="51"/>
        <v>268</v>
      </c>
      <c r="W403" s="45">
        <f t="shared" si="51"/>
        <v>290</v>
      </c>
      <c r="X403" s="45">
        <f t="shared" si="51"/>
        <v>313</v>
      </c>
      <c r="Y403" s="45">
        <f t="shared" si="51"/>
        <v>335</v>
      </c>
      <c r="Z403" s="45">
        <f t="shared" si="51"/>
        <v>357</v>
      </c>
      <c r="AA403" s="45">
        <f t="shared" si="50"/>
        <v>380</v>
      </c>
      <c r="AB403" s="45">
        <f t="shared" si="50"/>
        <v>402</v>
      </c>
      <c r="AC403" s="45">
        <f t="shared" si="50"/>
        <v>424</v>
      </c>
      <c r="AD403" s="45">
        <f t="shared" si="50"/>
        <v>447</v>
      </c>
      <c r="AE403" s="45">
        <f t="shared" si="50"/>
        <v>469</v>
      </c>
      <c r="AF403" s="45">
        <f t="shared" si="50"/>
        <v>491</v>
      </c>
      <c r="AG403" s="45">
        <f t="shared" si="50"/>
        <v>513</v>
      </c>
      <c r="AH403" s="45">
        <f t="shared" si="50"/>
        <v>536</v>
      </c>
      <c r="AI403" s="45">
        <f t="shared" si="50"/>
        <v>558</v>
      </c>
      <c r="AJ403" s="45">
        <f t="shared" si="50"/>
        <v>580</v>
      </c>
      <c r="AK403" s="45">
        <f t="shared" si="50"/>
        <v>603</v>
      </c>
      <c r="AL403" s="45">
        <f t="shared" si="50"/>
        <v>625</v>
      </c>
      <c r="AM403" s="45">
        <f t="shared" si="50"/>
        <v>647</v>
      </c>
      <c r="AN403" s="45">
        <f t="shared" si="50"/>
        <v>670</v>
      </c>
    </row>
    <row r="404" spans="1:40" x14ac:dyDescent="0.25">
      <c r="A404" s="68" t="s">
        <v>83</v>
      </c>
      <c r="B404" s="180">
        <v>10266</v>
      </c>
      <c r="C404" s="68">
        <v>6</v>
      </c>
      <c r="D404" s="1">
        <v>1656</v>
      </c>
      <c r="E404" s="1">
        <v>1432</v>
      </c>
      <c r="F404" s="1">
        <v>96</v>
      </c>
      <c r="G404" s="1">
        <v>3184</v>
      </c>
      <c r="H404" s="177">
        <v>3088</v>
      </c>
      <c r="I404" s="176">
        <v>530.66669999999999</v>
      </c>
      <c r="J404" s="178">
        <v>514.70000000000005</v>
      </c>
      <c r="K404" s="45">
        <f t="shared" si="51"/>
        <v>32</v>
      </c>
      <c r="L404" s="45">
        <f t="shared" si="51"/>
        <v>64</v>
      </c>
      <c r="M404" s="45">
        <f t="shared" si="51"/>
        <v>97</v>
      </c>
      <c r="N404" s="45">
        <f t="shared" si="51"/>
        <v>129</v>
      </c>
      <c r="O404" s="45">
        <f t="shared" si="51"/>
        <v>161</v>
      </c>
      <c r="P404" s="45">
        <f t="shared" si="51"/>
        <v>193</v>
      </c>
      <c r="Q404" s="45">
        <f t="shared" si="51"/>
        <v>225</v>
      </c>
      <c r="R404" s="45">
        <f t="shared" si="51"/>
        <v>257</v>
      </c>
      <c r="S404" s="45">
        <f t="shared" si="51"/>
        <v>290</v>
      </c>
      <c r="T404" s="45">
        <f t="shared" si="51"/>
        <v>322</v>
      </c>
      <c r="U404" s="45">
        <f t="shared" si="51"/>
        <v>354</v>
      </c>
      <c r="V404" s="45">
        <f t="shared" si="51"/>
        <v>386</v>
      </c>
      <c r="W404" s="45">
        <f t="shared" si="51"/>
        <v>418</v>
      </c>
      <c r="X404" s="45">
        <f t="shared" si="51"/>
        <v>450</v>
      </c>
      <c r="Y404" s="45">
        <f t="shared" si="51"/>
        <v>483</v>
      </c>
      <c r="Z404" s="45">
        <f t="shared" si="51"/>
        <v>515</v>
      </c>
      <c r="AA404" s="45">
        <f t="shared" si="50"/>
        <v>547</v>
      </c>
      <c r="AB404" s="45">
        <f t="shared" si="50"/>
        <v>579</v>
      </c>
      <c r="AC404" s="45">
        <f t="shared" si="50"/>
        <v>611</v>
      </c>
      <c r="AD404" s="45">
        <f t="shared" si="50"/>
        <v>643</v>
      </c>
      <c r="AE404" s="45">
        <f t="shared" si="50"/>
        <v>676</v>
      </c>
      <c r="AF404" s="45">
        <f t="shared" si="50"/>
        <v>708</v>
      </c>
      <c r="AG404" s="45">
        <f t="shared" si="50"/>
        <v>740</v>
      </c>
      <c r="AH404" s="45">
        <f t="shared" si="50"/>
        <v>772</v>
      </c>
      <c r="AI404" s="45">
        <f t="shared" si="50"/>
        <v>804</v>
      </c>
      <c r="AJ404" s="45">
        <f t="shared" si="50"/>
        <v>836</v>
      </c>
      <c r="AK404" s="45">
        <f t="shared" si="50"/>
        <v>869</v>
      </c>
      <c r="AL404" s="45">
        <f t="shared" si="50"/>
        <v>901</v>
      </c>
      <c r="AM404" s="45">
        <f t="shared" si="50"/>
        <v>933</v>
      </c>
      <c r="AN404" s="45">
        <f t="shared" si="50"/>
        <v>965</v>
      </c>
    </row>
    <row r="405" spans="1:40" x14ac:dyDescent="0.25">
      <c r="A405" s="68" t="s">
        <v>83</v>
      </c>
      <c r="B405" s="180">
        <v>10292</v>
      </c>
      <c r="C405" s="68">
        <v>1</v>
      </c>
      <c r="D405" s="1">
        <v>0</v>
      </c>
      <c r="E405" s="1">
        <v>182</v>
      </c>
      <c r="F405" s="1">
        <v>0</v>
      </c>
      <c r="G405" s="1">
        <v>182</v>
      </c>
      <c r="H405" s="177">
        <v>182</v>
      </c>
      <c r="I405" s="176">
        <v>182</v>
      </c>
      <c r="J405" s="178">
        <v>182</v>
      </c>
      <c r="K405" s="45">
        <f t="shared" si="51"/>
        <v>11</v>
      </c>
      <c r="L405" s="45">
        <f t="shared" si="51"/>
        <v>23</v>
      </c>
      <c r="M405" s="45">
        <f t="shared" si="51"/>
        <v>34</v>
      </c>
      <c r="N405" s="45">
        <f t="shared" si="51"/>
        <v>46</v>
      </c>
      <c r="O405" s="45">
        <f t="shared" si="51"/>
        <v>57</v>
      </c>
      <c r="P405" s="45">
        <f t="shared" si="51"/>
        <v>68</v>
      </c>
      <c r="Q405" s="45">
        <f t="shared" si="51"/>
        <v>80</v>
      </c>
      <c r="R405" s="45">
        <f t="shared" si="51"/>
        <v>91</v>
      </c>
      <c r="S405" s="45">
        <f t="shared" si="51"/>
        <v>102</v>
      </c>
      <c r="T405" s="45">
        <f t="shared" si="51"/>
        <v>114</v>
      </c>
      <c r="U405" s="45">
        <f t="shared" si="51"/>
        <v>125</v>
      </c>
      <c r="V405" s="45">
        <f t="shared" si="51"/>
        <v>137</v>
      </c>
      <c r="W405" s="45">
        <f t="shared" si="51"/>
        <v>148</v>
      </c>
      <c r="X405" s="45">
        <f t="shared" si="51"/>
        <v>159</v>
      </c>
      <c r="Y405" s="45">
        <f t="shared" si="51"/>
        <v>171</v>
      </c>
      <c r="Z405" s="45">
        <f t="shared" si="51"/>
        <v>182</v>
      </c>
      <c r="AA405" s="45">
        <f t="shared" si="50"/>
        <v>193</v>
      </c>
      <c r="AB405" s="45">
        <f t="shared" si="50"/>
        <v>205</v>
      </c>
      <c r="AC405" s="45">
        <f t="shared" si="50"/>
        <v>216</v>
      </c>
      <c r="AD405" s="45">
        <f t="shared" si="50"/>
        <v>228</v>
      </c>
      <c r="AE405" s="45">
        <f t="shared" si="50"/>
        <v>239</v>
      </c>
      <c r="AF405" s="45">
        <f t="shared" si="50"/>
        <v>250</v>
      </c>
      <c r="AG405" s="45">
        <f t="shared" si="50"/>
        <v>262</v>
      </c>
      <c r="AH405" s="45">
        <f t="shared" si="50"/>
        <v>273</v>
      </c>
      <c r="AI405" s="45">
        <f t="shared" si="50"/>
        <v>284</v>
      </c>
      <c r="AJ405" s="45">
        <f t="shared" si="50"/>
        <v>296</v>
      </c>
      <c r="AK405" s="45">
        <f t="shared" si="50"/>
        <v>307</v>
      </c>
      <c r="AL405" s="45">
        <f t="shared" si="50"/>
        <v>319</v>
      </c>
      <c r="AM405" s="45">
        <f t="shared" si="50"/>
        <v>330</v>
      </c>
      <c r="AN405" s="45">
        <f t="shared" si="50"/>
        <v>341</v>
      </c>
    </row>
    <row r="406" spans="1:40" x14ac:dyDescent="0.25">
      <c r="A406" s="68" t="s">
        <v>83</v>
      </c>
      <c r="B406" s="180">
        <v>10294</v>
      </c>
      <c r="C406" s="68">
        <v>6</v>
      </c>
      <c r="D406" s="1">
        <v>120</v>
      </c>
      <c r="E406" s="1">
        <v>1473</v>
      </c>
      <c r="F406" s="1">
        <v>51</v>
      </c>
      <c r="G406" s="1">
        <v>1644</v>
      </c>
      <c r="H406" s="177">
        <v>1593</v>
      </c>
      <c r="I406" s="176">
        <v>274</v>
      </c>
      <c r="J406" s="178">
        <v>265.5</v>
      </c>
      <c r="K406" s="45">
        <f t="shared" si="51"/>
        <v>17</v>
      </c>
      <c r="L406" s="45">
        <f t="shared" si="51"/>
        <v>33</v>
      </c>
      <c r="M406" s="45">
        <f t="shared" si="51"/>
        <v>50</v>
      </c>
      <c r="N406" s="45">
        <f t="shared" si="51"/>
        <v>66</v>
      </c>
      <c r="O406" s="45">
        <f t="shared" si="51"/>
        <v>83</v>
      </c>
      <c r="P406" s="45">
        <f t="shared" si="51"/>
        <v>100</v>
      </c>
      <c r="Q406" s="45">
        <f t="shared" si="51"/>
        <v>116</v>
      </c>
      <c r="R406" s="45">
        <f t="shared" si="51"/>
        <v>133</v>
      </c>
      <c r="S406" s="45">
        <f t="shared" si="51"/>
        <v>149</v>
      </c>
      <c r="T406" s="45">
        <f t="shared" si="51"/>
        <v>166</v>
      </c>
      <c r="U406" s="45">
        <f t="shared" si="51"/>
        <v>183</v>
      </c>
      <c r="V406" s="45">
        <f t="shared" si="51"/>
        <v>199</v>
      </c>
      <c r="W406" s="45">
        <f t="shared" si="51"/>
        <v>216</v>
      </c>
      <c r="X406" s="45">
        <f t="shared" si="51"/>
        <v>232</v>
      </c>
      <c r="Y406" s="45">
        <f t="shared" si="51"/>
        <v>249</v>
      </c>
      <c r="Z406" s="45">
        <f t="shared" ref="Z406:AN421" si="52">IF($G406&gt;0,ROUND($J406*Z$3/12*0.75,0),0)</f>
        <v>266</v>
      </c>
      <c r="AA406" s="45">
        <f t="shared" si="52"/>
        <v>282</v>
      </c>
      <c r="AB406" s="45">
        <f t="shared" si="52"/>
        <v>299</v>
      </c>
      <c r="AC406" s="45">
        <f t="shared" si="52"/>
        <v>315</v>
      </c>
      <c r="AD406" s="45">
        <f t="shared" si="52"/>
        <v>332</v>
      </c>
      <c r="AE406" s="45">
        <f t="shared" si="52"/>
        <v>348</v>
      </c>
      <c r="AF406" s="45">
        <f t="shared" si="52"/>
        <v>365</v>
      </c>
      <c r="AG406" s="45">
        <f t="shared" si="52"/>
        <v>382</v>
      </c>
      <c r="AH406" s="45">
        <f t="shared" si="52"/>
        <v>398</v>
      </c>
      <c r="AI406" s="45">
        <f t="shared" si="52"/>
        <v>415</v>
      </c>
      <c r="AJ406" s="45">
        <f t="shared" si="52"/>
        <v>431</v>
      </c>
      <c r="AK406" s="45">
        <f t="shared" si="52"/>
        <v>448</v>
      </c>
      <c r="AL406" s="45">
        <f t="shared" si="52"/>
        <v>465</v>
      </c>
      <c r="AM406" s="45">
        <f t="shared" si="52"/>
        <v>481</v>
      </c>
      <c r="AN406" s="45">
        <f t="shared" si="52"/>
        <v>498</v>
      </c>
    </row>
    <row r="407" spans="1:40" x14ac:dyDescent="0.25">
      <c r="A407" s="68" t="s">
        <v>83</v>
      </c>
      <c r="B407" s="180">
        <v>10299</v>
      </c>
      <c r="C407" s="68">
        <v>7</v>
      </c>
      <c r="D407" s="1">
        <v>2568</v>
      </c>
      <c r="E407" s="1">
        <v>339</v>
      </c>
      <c r="F407" s="1">
        <v>35</v>
      </c>
      <c r="G407" s="1">
        <v>2942</v>
      </c>
      <c r="H407" s="177">
        <v>2907</v>
      </c>
      <c r="I407" s="176">
        <v>420.28570000000002</v>
      </c>
      <c r="J407" s="178">
        <v>415.3</v>
      </c>
      <c r="K407" s="45">
        <f t="shared" ref="K407:Z422" si="53">IF($G407&gt;0,ROUND($J407*K$3/12*0.75,0),0)</f>
        <v>26</v>
      </c>
      <c r="L407" s="45">
        <f t="shared" si="53"/>
        <v>52</v>
      </c>
      <c r="M407" s="45">
        <f t="shared" si="53"/>
        <v>78</v>
      </c>
      <c r="N407" s="45">
        <f t="shared" si="53"/>
        <v>104</v>
      </c>
      <c r="O407" s="45">
        <f t="shared" si="53"/>
        <v>130</v>
      </c>
      <c r="P407" s="45">
        <f t="shared" si="53"/>
        <v>156</v>
      </c>
      <c r="Q407" s="45">
        <f t="shared" si="53"/>
        <v>182</v>
      </c>
      <c r="R407" s="45">
        <f t="shared" si="53"/>
        <v>208</v>
      </c>
      <c r="S407" s="45">
        <f t="shared" si="53"/>
        <v>234</v>
      </c>
      <c r="T407" s="45">
        <f t="shared" si="53"/>
        <v>260</v>
      </c>
      <c r="U407" s="45">
        <f t="shared" si="53"/>
        <v>286</v>
      </c>
      <c r="V407" s="45">
        <f t="shared" si="53"/>
        <v>311</v>
      </c>
      <c r="W407" s="45">
        <f t="shared" si="53"/>
        <v>337</v>
      </c>
      <c r="X407" s="45">
        <f t="shared" si="53"/>
        <v>363</v>
      </c>
      <c r="Y407" s="45">
        <f t="shared" si="53"/>
        <v>389</v>
      </c>
      <c r="Z407" s="45">
        <f t="shared" si="53"/>
        <v>415</v>
      </c>
      <c r="AA407" s="45">
        <f t="shared" si="52"/>
        <v>441</v>
      </c>
      <c r="AB407" s="45">
        <f t="shared" si="52"/>
        <v>467</v>
      </c>
      <c r="AC407" s="45">
        <f t="shared" si="52"/>
        <v>493</v>
      </c>
      <c r="AD407" s="45">
        <f t="shared" si="52"/>
        <v>519</v>
      </c>
      <c r="AE407" s="45">
        <f t="shared" si="52"/>
        <v>545</v>
      </c>
      <c r="AF407" s="45">
        <f t="shared" si="52"/>
        <v>571</v>
      </c>
      <c r="AG407" s="45">
        <f t="shared" si="52"/>
        <v>597</v>
      </c>
      <c r="AH407" s="45">
        <f t="shared" si="52"/>
        <v>623</v>
      </c>
      <c r="AI407" s="45">
        <f t="shared" si="52"/>
        <v>649</v>
      </c>
      <c r="AJ407" s="45">
        <f t="shared" si="52"/>
        <v>675</v>
      </c>
      <c r="AK407" s="45">
        <f t="shared" si="52"/>
        <v>701</v>
      </c>
      <c r="AL407" s="45">
        <f t="shared" si="52"/>
        <v>727</v>
      </c>
      <c r="AM407" s="45">
        <f t="shared" si="52"/>
        <v>753</v>
      </c>
      <c r="AN407" s="45">
        <f t="shared" si="52"/>
        <v>779</v>
      </c>
    </row>
    <row r="408" spans="1:40" x14ac:dyDescent="0.25">
      <c r="A408" s="68" t="s">
        <v>83</v>
      </c>
      <c r="B408" s="180">
        <v>10301</v>
      </c>
      <c r="C408" s="68">
        <v>5</v>
      </c>
      <c r="D408" s="1">
        <v>288</v>
      </c>
      <c r="E408" s="1">
        <v>1063</v>
      </c>
      <c r="F408" s="1">
        <v>17</v>
      </c>
      <c r="G408" s="1">
        <v>1368</v>
      </c>
      <c r="H408" s="177">
        <v>1351</v>
      </c>
      <c r="I408" s="176">
        <v>273.60000000000002</v>
      </c>
      <c r="J408" s="178">
        <v>270.2</v>
      </c>
      <c r="K408" s="45">
        <f t="shared" si="53"/>
        <v>17</v>
      </c>
      <c r="L408" s="45">
        <f t="shared" si="53"/>
        <v>34</v>
      </c>
      <c r="M408" s="45">
        <f t="shared" si="53"/>
        <v>51</v>
      </c>
      <c r="N408" s="45">
        <f t="shared" si="53"/>
        <v>68</v>
      </c>
      <c r="O408" s="45">
        <f t="shared" si="53"/>
        <v>84</v>
      </c>
      <c r="P408" s="45">
        <f t="shared" si="53"/>
        <v>101</v>
      </c>
      <c r="Q408" s="45">
        <f t="shared" si="53"/>
        <v>118</v>
      </c>
      <c r="R408" s="45">
        <f t="shared" si="53"/>
        <v>135</v>
      </c>
      <c r="S408" s="45">
        <f t="shared" si="53"/>
        <v>152</v>
      </c>
      <c r="T408" s="45">
        <f t="shared" si="53"/>
        <v>169</v>
      </c>
      <c r="U408" s="45">
        <f t="shared" si="53"/>
        <v>186</v>
      </c>
      <c r="V408" s="45">
        <f t="shared" si="53"/>
        <v>203</v>
      </c>
      <c r="W408" s="45">
        <f t="shared" si="53"/>
        <v>220</v>
      </c>
      <c r="X408" s="45">
        <f t="shared" si="53"/>
        <v>236</v>
      </c>
      <c r="Y408" s="45">
        <f t="shared" si="53"/>
        <v>253</v>
      </c>
      <c r="Z408" s="45">
        <f t="shared" si="53"/>
        <v>270</v>
      </c>
      <c r="AA408" s="45">
        <f t="shared" si="52"/>
        <v>287</v>
      </c>
      <c r="AB408" s="45">
        <f t="shared" si="52"/>
        <v>304</v>
      </c>
      <c r="AC408" s="45">
        <f t="shared" si="52"/>
        <v>321</v>
      </c>
      <c r="AD408" s="45">
        <f t="shared" si="52"/>
        <v>338</v>
      </c>
      <c r="AE408" s="45">
        <f t="shared" si="52"/>
        <v>355</v>
      </c>
      <c r="AF408" s="45">
        <f t="shared" si="52"/>
        <v>372</v>
      </c>
      <c r="AG408" s="45">
        <f t="shared" si="52"/>
        <v>388</v>
      </c>
      <c r="AH408" s="45">
        <f t="shared" si="52"/>
        <v>405</v>
      </c>
      <c r="AI408" s="45">
        <f t="shared" si="52"/>
        <v>422</v>
      </c>
      <c r="AJ408" s="45">
        <f t="shared" si="52"/>
        <v>439</v>
      </c>
      <c r="AK408" s="45">
        <f t="shared" si="52"/>
        <v>456</v>
      </c>
      <c r="AL408" s="45">
        <f t="shared" si="52"/>
        <v>473</v>
      </c>
      <c r="AM408" s="45">
        <f t="shared" si="52"/>
        <v>490</v>
      </c>
      <c r="AN408" s="45">
        <f t="shared" si="52"/>
        <v>507</v>
      </c>
    </row>
    <row r="409" spans="1:40" x14ac:dyDescent="0.25">
      <c r="A409" s="68" t="s">
        <v>83</v>
      </c>
      <c r="B409" s="180">
        <v>10317</v>
      </c>
      <c r="C409" s="68">
        <v>17</v>
      </c>
      <c r="D409" s="1">
        <v>4140</v>
      </c>
      <c r="E409" s="1">
        <v>4729</v>
      </c>
      <c r="F409" s="1">
        <v>180</v>
      </c>
      <c r="G409" s="1">
        <v>9049</v>
      </c>
      <c r="H409" s="177">
        <v>8869</v>
      </c>
      <c r="I409" s="176">
        <v>532.29409999999996</v>
      </c>
      <c r="J409" s="178">
        <v>521.70000000000005</v>
      </c>
      <c r="K409" s="45">
        <f t="shared" si="53"/>
        <v>33</v>
      </c>
      <c r="L409" s="45">
        <f t="shared" si="53"/>
        <v>65</v>
      </c>
      <c r="M409" s="45">
        <f t="shared" si="53"/>
        <v>98</v>
      </c>
      <c r="N409" s="45">
        <f t="shared" si="53"/>
        <v>130</v>
      </c>
      <c r="O409" s="45">
        <f t="shared" si="53"/>
        <v>163</v>
      </c>
      <c r="P409" s="45">
        <f t="shared" si="53"/>
        <v>196</v>
      </c>
      <c r="Q409" s="45">
        <f t="shared" si="53"/>
        <v>228</v>
      </c>
      <c r="R409" s="45">
        <f t="shared" si="53"/>
        <v>261</v>
      </c>
      <c r="S409" s="45">
        <f t="shared" si="53"/>
        <v>293</v>
      </c>
      <c r="T409" s="45">
        <f t="shared" si="53"/>
        <v>326</v>
      </c>
      <c r="U409" s="45">
        <f t="shared" si="53"/>
        <v>359</v>
      </c>
      <c r="V409" s="45">
        <f t="shared" si="53"/>
        <v>391</v>
      </c>
      <c r="W409" s="45">
        <f t="shared" si="53"/>
        <v>424</v>
      </c>
      <c r="X409" s="45">
        <f t="shared" si="53"/>
        <v>456</v>
      </c>
      <c r="Y409" s="45">
        <f t="shared" si="53"/>
        <v>489</v>
      </c>
      <c r="Z409" s="45">
        <f t="shared" si="53"/>
        <v>522</v>
      </c>
      <c r="AA409" s="45">
        <f t="shared" si="52"/>
        <v>554</v>
      </c>
      <c r="AB409" s="45">
        <f t="shared" si="52"/>
        <v>587</v>
      </c>
      <c r="AC409" s="45">
        <f t="shared" si="52"/>
        <v>620</v>
      </c>
      <c r="AD409" s="45">
        <f t="shared" si="52"/>
        <v>652</v>
      </c>
      <c r="AE409" s="45">
        <f t="shared" si="52"/>
        <v>685</v>
      </c>
      <c r="AF409" s="45">
        <f t="shared" si="52"/>
        <v>717</v>
      </c>
      <c r="AG409" s="45">
        <f t="shared" si="52"/>
        <v>750</v>
      </c>
      <c r="AH409" s="45">
        <f t="shared" si="52"/>
        <v>783</v>
      </c>
      <c r="AI409" s="45">
        <f t="shared" si="52"/>
        <v>815</v>
      </c>
      <c r="AJ409" s="45">
        <f t="shared" si="52"/>
        <v>848</v>
      </c>
      <c r="AK409" s="45">
        <f t="shared" si="52"/>
        <v>880</v>
      </c>
      <c r="AL409" s="45">
        <f t="shared" si="52"/>
        <v>913</v>
      </c>
      <c r="AM409" s="45">
        <f t="shared" si="52"/>
        <v>946</v>
      </c>
      <c r="AN409" s="45">
        <f t="shared" si="52"/>
        <v>978</v>
      </c>
    </row>
    <row r="410" spans="1:40" x14ac:dyDescent="0.25">
      <c r="A410" s="68" t="s">
        <v>83</v>
      </c>
      <c r="B410" s="180">
        <v>10319</v>
      </c>
      <c r="C410" s="68">
        <v>4</v>
      </c>
      <c r="D410" s="1">
        <v>996</v>
      </c>
      <c r="E410" s="1">
        <v>1337</v>
      </c>
      <c r="F410" s="1">
        <v>29</v>
      </c>
      <c r="G410" s="1">
        <v>2362</v>
      </c>
      <c r="H410" s="177">
        <v>2333</v>
      </c>
      <c r="I410" s="176">
        <v>590.5</v>
      </c>
      <c r="J410" s="178">
        <v>583.29999999999995</v>
      </c>
      <c r="K410" s="45">
        <f t="shared" si="53"/>
        <v>36</v>
      </c>
      <c r="L410" s="45">
        <f t="shared" si="53"/>
        <v>73</v>
      </c>
      <c r="M410" s="45">
        <f t="shared" si="53"/>
        <v>109</v>
      </c>
      <c r="N410" s="45">
        <f t="shared" si="53"/>
        <v>146</v>
      </c>
      <c r="O410" s="45">
        <f t="shared" si="53"/>
        <v>182</v>
      </c>
      <c r="P410" s="45">
        <f t="shared" si="53"/>
        <v>219</v>
      </c>
      <c r="Q410" s="45">
        <f t="shared" si="53"/>
        <v>255</v>
      </c>
      <c r="R410" s="45">
        <f t="shared" si="53"/>
        <v>292</v>
      </c>
      <c r="S410" s="45">
        <f t="shared" si="53"/>
        <v>328</v>
      </c>
      <c r="T410" s="45">
        <f t="shared" si="53"/>
        <v>365</v>
      </c>
      <c r="U410" s="45">
        <f t="shared" si="53"/>
        <v>401</v>
      </c>
      <c r="V410" s="45">
        <f t="shared" si="53"/>
        <v>437</v>
      </c>
      <c r="W410" s="45">
        <f t="shared" si="53"/>
        <v>474</v>
      </c>
      <c r="X410" s="45">
        <f t="shared" si="53"/>
        <v>510</v>
      </c>
      <c r="Y410" s="45">
        <f t="shared" si="53"/>
        <v>547</v>
      </c>
      <c r="Z410" s="45">
        <f t="shared" si="53"/>
        <v>583</v>
      </c>
      <c r="AA410" s="45">
        <f t="shared" si="52"/>
        <v>620</v>
      </c>
      <c r="AB410" s="45">
        <f t="shared" si="52"/>
        <v>656</v>
      </c>
      <c r="AC410" s="45">
        <f t="shared" si="52"/>
        <v>693</v>
      </c>
      <c r="AD410" s="45">
        <f t="shared" si="52"/>
        <v>729</v>
      </c>
      <c r="AE410" s="45">
        <f t="shared" si="52"/>
        <v>766</v>
      </c>
      <c r="AF410" s="45">
        <f t="shared" si="52"/>
        <v>802</v>
      </c>
      <c r="AG410" s="45">
        <f t="shared" si="52"/>
        <v>838</v>
      </c>
      <c r="AH410" s="45">
        <f t="shared" si="52"/>
        <v>875</v>
      </c>
      <c r="AI410" s="45">
        <f t="shared" si="52"/>
        <v>911</v>
      </c>
      <c r="AJ410" s="45">
        <f t="shared" si="52"/>
        <v>948</v>
      </c>
      <c r="AK410" s="45">
        <f t="shared" si="52"/>
        <v>984</v>
      </c>
      <c r="AL410" s="45">
        <f t="shared" si="52"/>
        <v>1021</v>
      </c>
      <c r="AM410" s="45">
        <f t="shared" si="52"/>
        <v>1057</v>
      </c>
      <c r="AN410" s="45">
        <f t="shared" si="52"/>
        <v>1094</v>
      </c>
    </row>
    <row r="411" spans="1:40" x14ac:dyDescent="0.25">
      <c r="A411" s="68" t="s">
        <v>83</v>
      </c>
      <c r="B411" s="180">
        <v>10335</v>
      </c>
      <c r="C411" s="68">
        <v>8</v>
      </c>
      <c r="D411" s="1">
        <v>1056</v>
      </c>
      <c r="E411" s="1">
        <v>3751</v>
      </c>
      <c r="F411" s="1">
        <v>99</v>
      </c>
      <c r="G411" s="1">
        <v>4906</v>
      </c>
      <c r="H411" s="177">
        <v>4807</v>
      </c>
      <c r="I411" s="176">
        <v>613.25</v>
      </c>
      <c r="J411" s="178">
        <v>600.9</v>
      </c>
      <c r="K411" s="45">
        <f t="shared" si="53"/>
        <v>38</v>
      </c>
      <c r="L411" s="45">
        <f t="shared" si="53"/>
        <v>75</v>
      </c>
      <c r="M411" s="45">
        <f t="shared" si="53"/>
        <v>113</v>
      </c>
      <c r="N411" s="45">
        <f t="shared" si="53"/>
        <v>150</v>
      </c>
      <c r="O411" s="45">
        <f t="shared" si="53"/>
        <v>188</v>
      </c>
      <c r="P411" s="45">
        <f t="shared" si="53"/>
        <v>225</v>
      </c>
      <c r="Q411" s="45">
        <f t="shared" si="53"/>
        <v>263</v>
      </c>
      <c r="R411" s="45">
        <f t="shared" si="53"/>
        <v>300</v>
      </c>
      <c r="S411" s="45">
        <f t="shared" si="53"/>
        <v>338</v>
      </c>
      <c r="T411" s="45">
        <f t="shared" si="53"/>
        <v>376</v>
      </c>
      <c r="U411" s="45">
        <f t="shared" si="53"/>
        <v>413</v>
      </c>
      <c r="V411" s="45">
        <f t="shared" si="53"/>
        <v>451</v>
      </c>
      <c r="W411" s="45">
        <f t="shared" si="53"/>
        <v>488</v>
      </c>
      <c r="X411" s="45">
        <f t="shared" si="53"/>
        <v>526</v>
      </c>
      <c r="Y411" s="45">
        <f t="shared" si="53"/>
        <v>563</v>
      </c>
      <c r="Z411" s="45">
        <f t="shared" si="53"/>
        <v>601</v>
      </c>
      <c r="AA411" s="45">
        <f t="shared" si="52"/>
        <v>638</v>
      </c>
      <c r="AB411" s="45">
        <f t="shared" si="52"/>
        <v>676</v>
      </c>
      <c r="AC411" s="45">
        <f t="shared" si="52"/>
        <v>714</v>
      </c>
      <c r="AD411" s="45">
        <f t="shared" si="52"/>
        <v>751</v>
      </c>
      <c r="AE411" s="45">
        <f t="shared" si="52"/>
        <v>789</v>
      </c>
      <c r="AF411" s="45">
        <f t="shared" si="52"/>
        <v>826</v>
      </c>
      <c r="AG411" s="45">
        <f t="shared" si="52"/>
        <v>864</v>
      </c>
      <c r="AH411" s="45">
        <f t="shared" si="52"/>
        <v>901</v>
      </c>
      <c r="AI411" s="45">
        <f t="shared" si="52"/>
        <v>939</v>
      </c>
      <c r="AJ411" s="45">
        <f t="shared" si="52"/>
        <v>976</v>
      </c>
      <c r="AK411" s="45">
        <f t="shared" si="52"/>
        <v>1014</v>
      </c>
      <c r="AL411" s="45">
        <f t="shared" si="52"/>
        <v>1052</v>
      </c>
      <c r="AM411" s="45">
        <f t="shared" si="52"/>
        <v>1089</v>
      </c>
      <c r="AN411" s="45">
        <f t="shared" si="52"/>
        <v>1127</v>
      </c>
    </row>
    <row r="412" spans="1:40" x14ac:dyDescent="0.25">
      <c r="A412" s="68" t="s">
        <v>83</v>
      </c>
      <c r="B412" s="180">
        <v>10339</v>
      </c>
      <c r="C412" s="68">
        <v>9</v>
      </c>
      <c r="D412" s="1">
        <v>2268</v>
      </c>
      <c r="E412" s="1">
        <v>1727</v>
      </c>
      <c r="F412" s="1">
        <v>52</v>
      </c>
      <c r="G412" s="1">
        <v>4047</v>
      </c>
      <c r="H412" s="177">
        <v>3995</v>
      </c>
      <c r="I412" s="176">
        <v>449.66669999999999</v>
      </c>
      <c r="J412" s="178">
        <v>443.9</v>
      </c>
      <c r="K412" s="45">
        <f t="shared" si="53"/>
        <v>28</v>
      </c>
      <c r="L412" s="45">
        <f t="shared" si="53"/>
        <v>55</v>
      </c>
      <c r="M412" s="45">
        <f t="shared" si="53"/>
        <v>83</v>
      </c>
      <c r="N412" s="45">
        <f t="shared" si="53"/>
        <v>111</v>
      </c>
      <c r="O412" s="45">
        <f t="shared" si="53"/>
        <v>139</v>
      </c>
      <c r="P412" s="45">
        <f t="shared" si="53"/>
        <v>166</v>
      </c>
      <c r="Q412" s="45">
        <f t="shared" si="53"/>
        <v>194</v>
      </c>
      <c r="R412" s="45">
        <f t="shared" si="53"/>
        <v>222</v>
      </c>
      <c r="S412" s="45">
        <f t="shared" si="53"/>
        <v>250</v>
      </c>
      <c r="T412" s="45">
        <f t="shared" si="53"/>
        <v>277</v>
      </c>
      <c r="U412" s="45">
        <f t="shared" si="53"/>
        <v>305</v>
      </c>
      <c r="V412" s="45">
        <f t="shared" si="53"/>
        <v>333</v>
      </c>
      <c r="W412" s="45">
        <f t="shared" si="53"/>
        <v>361</v>
      </c>
      <c r="X412" s="45">
        <f t="shared" si="53"/>
        <v>388</v>
      </c>
      <c r="Y412" s="45">
        <f t="shared" si="53"/>
        <v>416</v>
      </c>
      <c r="Z412" s="45">
        <f t="shared" si="53"/>
        <v>444</v>
      </c>
      <c r="AA412" s="45">
        <f t="shared" si="52"/>
        <v>472</v>
      </c>
      <c r="AB412" s="45">
        <f t="shared" si="52"/>
        <v>499</v>
      </c>
      <c r="AC412" s="45">
        <f t="shared" si="52"/>
        <v>527</v>
      </c>
      <c r="AD412" s="45">
        <f t="shared" si="52"/>
        <v>555</v>
      </c>
      <c r="AE412" s="45">
        <f t="shared" si="52"/>
        <v>583</v>
      </c>
      <c r="AF412" s="45">
        <f t="shared" si="52"/>
        <v>610</v>
      </c>
      <c r="AG412" s="45">
        <f t="shared" si="52"/>
        <v>638</v>
      </c>
      <c r="AH412" s="45">
        <f t="shared" si="52"/>
        <v>666</v>
      </c>
      <c r="AI412" s="45">
        <f t="shared" si="52"/>
        <v>694</v>
      </c>
      <c r="AJ412" s="45">
        <f t="shared" si="52"/>
        <v>721</v>
      </c>
      <c r="AK412" s="45">
        <f t="shared" si="52"/>
        <v>749</v>
      </c>
      <c r="AL412" s="45">
        <f t="shared" si="52"/>
        <v>777</v>
      </c>
      <c r="AM412" s="45">
        <f t="shared" si="52"/>
        <v>805</v>
      </c>
      <c r="AN412" s="45">
        <f t="shared" si="52"/>
        <v>832</v>
      </c>
    </row>
    <row r="413" spans="1:40" x14ac:dyDescent="0.25">
      <c r="A413" s="68" t="s">
        <v>83</v>
      </c>
      <c r="B413" s="180">
        <v>10351</v>
      </c>
      <c r="C413" s="68">
        <v>10</v>
      </c>
      <c r="D413" s="1">
        <v>2640</v>
      </c>
      <c r="E413" s="1">
        <v>245</v>
      </c>
      <c r="F413" s="1">
        <v>18</v>
      </c>
      <c r="G413" s="1">
        <v>2903</v>
      </c>
      <c r="H413" s="177">
        <v>2885</v>
      </c>
      <c r="I413" s="176">
        <v>290.3</v>
      </c>
      <c r="J413" s="178">
        <v>288.5</v>
      </c>
      <c r="K413" s="45">
        <f t="shared" si="53"/>
        <v>18</v>
      </c>
      <c r="L413" s="45">
        <f t="shared" si="53"/>
        <v>36</v>
      </c>
      <c r="M413" s="45">
        <f t="shared" si="53"/>
        <v>54</v>
      </c>
      <c r="N413" s="45">
        <f t="shared" si="53"/>
        <v>72</v>
      </c>
      <c r="O413" s="45">
        <f t="shared" si="53"/>
        <v>90</v>
      </c>
      <c r="P413" s="45">
        <f t="shared" si="53"/>
        <v>108</v>
      </c>
      <c r="Q413" s="45">
        <f t="shared" si="53"/>
        <v>126</v>
      </c>
      <c r="R413" s="45">
        <f t="shared" si="53"/>
        <v>144</v>
      </c>
      <c r="S413" s="45">
        <f t="shared" si="53"/>
        <v>162</v>
      </c>
      <c r="T413" s="45">
        <f t="shared" si="53"/>
        <v>180</v>
      </c>
      <c r="U413" s="45">
        <f t="shared" si="53"/>
        <v>198</v>
      </c>
      <c r="V413" s="45">
        <f t="shared" si="53"/>
        <v>216</v>
      </c>
      <c r="W413" s="45">
        <f t="shared" si="53"/>
        <v>234</v>
      </c>
      <c r="X413" s="45">
        <f t="shared" si="53"/>
        <v>252</v>
      </c>
      <c r="Y413" s="45">
        <f t="shared" si="53"/>
        <v>270</v>
      </c>
      <c r="Z413" s="45">
        <f t="shared" si="53"/>
        <v>289</v>
      </c>
      <c r="AA413" s="45">
        <f t="shared" si="52"/>
        <v>307</v>
      </c>
      <c r="AB413" s="45">
        <f t="shared" si="52"/>
        <v>325</v>
      </c>
      <c r="AC413" s="45">
        <f t="shared" si="52"/>
        <v>343</v>
      </c>
      <c r="AD413" s="45">
        <f t="shared" si="52"/>
        <v>361</v>
      </c>
      <c r="AE413" s="45">
        <f t="shared" si="52"/>
        <v>379</v>
      </c>
      <c r="AF413" s="45">
        <f t="shared" si="52"/>
        <v>397</v>
      </c>
      <c r="AG413" s="45">
        <f t="shared" si="52"/>
        <v>415</v>
      </c>
      <c r="AH413" s="45">
        <f t="shared" si="52"/>
        <v>433</v>
      </c>
      <c r="AI413" s="45">
        <f t="shared" si="52"/>
        <v>451</v>
      </c>
      <c r="AJ413" s="45">
        <f t="shared" si="52"/>
        <v>469</v>
      </c>
      <c r="AK413" s="45">
        <f t="shared" si="52"/>
        <v>487</v>
      </c>
      <c r="AL413" s="45">
        <f t="shared" si="52"/>
        <v>505</v>
      </c>
      <c r="AM413" s="45">
        <f t="shared" si="52"/>
        <v>523</v>
      </c>
      <c r="AN413" s="45">
        <f t="shared" si="52"/>
        <v>541</v>
      </c>
    </row>
    <row r="414" spans="1:40" x14ac:dyDescent="0.25">
      <c r="A414" s="68" t="s">
        <v>83</v>
      </c>
      <c r="B414" s="180">
        <v>10682</v>
      </c>
      <c r="C414" s="68">
        <v>0</v>
      </c>
      <c r="D414" s="1">
        <v>0</v>
      </c>
      <c r="E414" s="1">
        <v>0</v>
      </c>
      <c r="F414" s="1">
        <v>0</v>
      </c>
      <c r="G414" s="1">
        <v>0</v>
      </c>
      <c r="H414" s="177">
        <v>0</v>
      </c>
      <c r="I414" s="176">
        <v>0</v>
      </c>
      <c r="J414" s="178" t="e">
        <v>#DIV/0!</v>
      </c>
      <c r="K414" s="45">
        <f t="shared" si="53"/>
        <v>0</v>
      </c>
      <c r="L414" s="45">
        <f t="shared" si="53"/>
        <v>0</v>
      </c>
      <c r="M414" s="45">
        <f t="shared" si="53"/>
        <v>0</v>
      </c>
      <c r="N414" s="45">
        <f t="shared" si="53"/>
        <v>0</v>
      </c>
      <c r="O414" s="45">
        <f t="shared" si="53"/>
        <v>0</v>
      </c>
      <c r="P414" s="45">
        <f t="shared" si="53"/>
        <v>0</v>
      </c>
      <c r="Q414" s="45">
        <f t="shared" si="53"/>
        <v>0</v>
      </c>
      <c r="R414" s="45">
        <f t="shared" si="53"/>
        <v>0</v>
      </c>
      <c r="S414" s="45">
        <f t="shared" si="53"/>
        <v>0</v>
      </c>
      <c r="T414" s="45">
        <f t="shared" si="53"/>
        <v>0</v>
      </c>
      <c r="U414" s="45">
        <f t="shared" si="53"/>
        <v>0</v>
      </c>
      <c r="V414" s="45">
        <f t="shared" si="53"/>
        <v>0</v>
      </c>
      <c r="W414" s="45">
        <f t="shared" si="53"/>
        <v>0</v>
      </c>
      <c r="X414" s="45">
        <f t="shared" si="53"/>
        <v>0</v>
      </c>
      <c r="Y414" s="45">
        <f t="shared" si="53"/>
        <v>0</v>
      </c>
      <c r="Z414" s="45">
        <f t="shared" si="53"/>
        <v>0</v>
      </c>
      <c r="AA414" s="45">
        <f t="shared" si="52"/>
        <v>0</v>
      </c>
      <c r="AB414" s="45">
        <f t="shared" si="52"/>
        <v>0</v>
      </c>
      <c r="AC414" s="45">
        <f t="shared" si="52"/>
        <v>0</v>
      </c>
      <c r="AD414" s="45">
        <f t="shared" si="52"/>
        <v>0</v>
      </c>
      <c r="AE414" s="45">
        <f t="shared" si="52"/>
        <v>0</v>
      </c>
      <c r="AF414" s="45">
        <f t="shared" si="52"/>
        <v>0</v>
      </c>
      <c r="AG414" s="45">
        <f t="shared" si="52"/>
        <v>0</v>
      </c>
      <c r="AH414" s="45">
        <f t="shared" si="52"/>
        <v>0</v>
      </c>
      <c r="AI414" s="45">
        <f t="shared" si="52"/>
        <v>0</v>
      </c>
      <c r="AJ414" s="45">
        <f t="shared" si="52"/>
        <v>0</v>
      </c>
      <c r="AK414" s="45">
        <f t="shared" si="52"/>
        <v>0</v>
      </c>
      <c r="AL414" s="45">
        <f t="shared" si="52"/>
        <v>0</v>
      </c>
      <c r="AM414" s="45">
        <f t="shared" si="52"/>
        <v>0</v>
      </c>
      <c r="AN414" s="45">
        <f t="shared" si="52"/>
        <v>0</v>
      </c>
    </row>
    <row r="415" spans="1:40" x14ac:dyDescent="0.25">
      <c r="A415" s="68" t="s">
        <v>83</v>
      </c>
      <c r="B415" s="180">
        <v>83840</v>
      </c>
      <c r="C415" s="68">
        <v>10</v>
      </c>
      <c r="D415" s="1">
        <v>1428</v>
      </c>
      <c r="E415" s="1">
        <v>256</v>
      </c>
      <c r="F415" s="1">
        <v>6</v>
      </c>
      <c r="G415" s="1">
        <v>1690</v>
      </c>
      <c r="H415" s="177">
        <v>1684</v>
      </c>
      <c r="I415" s="176">
        <v>169</v>
      </c>
      <c r="J415" s="178">
        <v>168.4</v>
      </c>
      <c r="K415" s="45">
        <f t="shared" si="53"/>
        <v>11</v>
      </c>
      <c r="L415" s="45">
        <f t="shared" si="53"/>
        <v>21</v>
      </c>
      <c r="M415" s="45">
        <f t="shared" si="53"/>
        <v>32</v>
      </c>
      <c r="N415" s="45">
        <f t="shared" si="53"/>
        <v>42</v>
      </c>
      <c r="O415" s="45">
        <f t="shared" si="53"/>
        <v>53</v>
      </c>
      <c r="P415" s="45">
        <f t="shared" si="53"/>
        <v>63</v>
      </c>
      <c r="Q415" s="45">
        <f t="shared" si="53"/>
        <v>74</v>
      </c>
      <c r="R415" s="45">
        <f t="shared" si="53"/>
        <v>84</v>
      </c>
      <c r="S415" s="45">
        <f t="shared" si="53"/>
        <v>95</v>
      </c>
      <c r="T415" s="45">
        <f t="shared" si="53"/>
        <v>105</v>
      </c>
      <c r="U415" s="45">
        <f t="shared" si="53"/>
        <v>116</v>
      </c>
      <c r="V415" s="45">
        <f t="shared" si="53"/>
        <v>126</v>
      </c>
      <c r="W415" s="45">
        <f t="shared" si="53"/>
        <v>137</v>
      </c>
      <c r="X415" s="45">
        <f t="shared" si="53"/>
        <v>147</v>
      </c>
      <c r="Y415" s="45">
        <f t="shared" si="53"/>
        <v>158</v>
      </c>
      <c r="Z415" s="45">
        <f t="shared" si="53"/>
        <v>168</v>
      </c>
      <c r="AA415" s="45">
        <f t="shared" si="52"/>
        <v>179</v>
      </c>
      <c r="AB415" s="45">
        <f t="shared" si="52"/>
        <v>189</v>
      </c>
      <c r="AC415" s="45">
        <f t="shared" si="52"/>
        <v>200</v>
      </c>
      <c r="AD415" s="45">
        <f t="shared" si="52"/>
        <v>211</v>
      </c>
      <c r="AE415" s="45">
        <f t="shared" si="52"/>
        <v>221</v>
      </c>
      <c r="AF415" s="45">
        <f t="shared" si="52"/>
        <v>232</v>
      </c>
      <c r="AG415" s="45">
        <f t="shared" si="52"/>
        <v>242</v>
      </c>
      <c r="AH415" s="45">
        <f t="shared" si="52"/>
        <v>253</v>
      </c>
      <c r="AI415" s="45">
        <f t="shared" si="52"/>
        <v>263</v>
      </c>
      <c r="AJ415" s="45">
        <f t="shared" si="52"/>
        <v>274</v>
      </c>
      <c r="AK415" s="45">
        <f t="shared" si="52"/>
        <v>284</v>
      </c>
      <c r="AL415" s="45">
        <f t="shared" si="52"/>
        <v>295</v>
      </c>
      <c r="AM415" s="45">
        <f t="shared" si="52"/>
        <v>305</v>
      </c>
      <c r="AN415" s="45">
        <f t="shared" si="52"/>
        <v>316</v>
      </c>
    </row>
    <row r="416" spans="1:40" x14ac:dyDescent="0.25">
      <c r="A416" s="68" t="s">
        <v>83</v>
      </c>
      <c r="B416" s="180">
        <v>90112</v>
      </c>
      <c r="C416" s="68">
        <v>3</v>
      </c>
      <c r="D416" s="1">
        <v>552</v>
      </c>
      <c r="E416" s="1">
        <v>256</v>
      </c>
      <c r="F416" s="1">
        <v>14</v>
      </c>
      <c r="G416" s="1">
        <v>822</v>
      </c>
      <c r="H416" s="177">
        <v>808</v>
      </c>
      <c r="I416" s="176">
        <v>274</v>
      </c>
      <c r="J416" s="178">
        <v>269.3</v>
      </c>
      <c r="K416" s="45">
        <f t="shared" si="53"/>
        <v>17</v>
      </c>
      <c r="L416" s="45">
        <f t="shared" si="53"/>
        <v>34</v>
      </c>
      <c r="M416" s="45">
        <f t="shared" si="53"/>
        <v>50</v>
      </c>
      <c r="N416" s="45">
        <f t="shared" si="53"/>
        <v>67</v>
      </c>
      <c r="O416" s="45">
        <f t="shared" si="53"/>
        <v>84</v>
      </c>
      <c r="P416" s="45">
        <f t="shared" si="53"/>
        <v>101</v>
      </c>
      <c r="Q416" s="45">
        <f t="shared" si="53"/>
        <v>118</v>
      </c>
      <c r="R416" s="45">
        <f t="shared" si="53"/>
        <v>135</v>
      </c>
      <c r="S416" s="45">
        <f t="shared" si="53"/>
        <v>151</v>
      </c>
      <c r="T416" s="45">
        <f t="shared" si="53"/>
        <v>168</v>
      </c>
      <c r="U416" s="45">
        <f t="shared" si="53"/>
        <v>185</v>
      </c>
      <c r="V416" s="45">
        <f t="shared" si="53"/>
        <v>202</v>
      </c>
      <c r="W416" s="45">
        <f t="shared" si="53"/>
        <v>219</v>
      </c>
      <c r="X416" s="45">
        <f t="shared" si="53"/>
        <v>236</v>
      </c>
      <c r="Y416" s="45">
        <f t="shared" si="53"/>
        <v>252</v>
      </c>
      <c r="Z416" s="45">
        <f t="shared" si="53"/>
        <v>269</v>
      </c>
      <c r="AA416" s="45">
        <f t="shared" si="52"/>
        <v>286</v>
      </c>
      <c r="AB416" s="45">
        <f t="shared" si="52"/>
        <v>303</v>
      </c>
      <c r="AC416" s="45">
        <f t="shared" si="52"/>
        <v>320</v>
      </c>
      <c r="AD416" s="45">
        <f t="shared" si="52"/>
        <v>337</v>
      </c>
      <c r="AE416" s="45">
        <f t="shared" si="52"/>
        <v>353</v>
      </c>
      <c r="AF416" s="45">
        <f t="shared" si="52"/>
        <v>370</v>
      </c>
      <c r="AG416" s="45">
        <f t="shared" si="52"/>
        <v>387</v>
      </c>
      <c r="AH416" s="45">
        <f t="shared" si="52"/>
        <v>404</v>
      </c>
      <c r="AI416" s="45">
        <f t="shared" si="52"/>
        <v>421</v>
      </c>
      <c r="AJ416" s="45">
        <f t="shared" si="52"/>
        <v>438</v>
      </c>
      <c r="AK416" s="45">
        <f t="shared" si="52"/>
        <v>454</v>
      </c>
      <c r="AL416" s="45">
        <f t="shared" si="52"/>
        <v>471</v>
      </c>
      <c r="AM416" s="45">
        <f t="shared" si="52"/>
        <v>488</v>
      </c>
      <c r="AN416" s="45">
        <f t="shared" si="52"/>
        <v>505</v>
      </c>
    </row>
    <row r="417" spans="1:40" x14ac:dyDescent="0.25">
      <c r="A417" s="68" t="s">
        <v>82</v>
      </c>
      <c r="B417" s="180">
        <v>40702</v>
      </c>
      <c r="C417" s="68">
        <v>6</v>
      </c>
      <c r="D417" s="1">
        <v>1404</v>
      </c>
      <c r="E417" s="1">
        <v>171</v>
      </c>
      <c r="F417" s="1">
        <v>0</v>
      </c>
      <c r="G417" s="1">
        <v>1575</v>
      </c>
      <c r="H417" s="177">
        <v>1575</v>
      </c>
      <c r="I417" s="176">
        <v>262.5</v>
      </c>
      <c r="J417" s="178">
        <v>262.5</v>
      </c>
      <c r="K417" s="45">
        <f t="shared" si="53"/>
        <v>16</v>
      </c>
      <c r="L417" s="45">
        <f t="shared" si="53"/>
        <v>33</v>
      </c>
      <c r="M417" s="45">
        <f t="shared" si="53"/>
        <v>49</v>
      </c>
      <c r="N417" s="45">
        <f t="shared" si="53"/>
        <v>66</v>
      </c>
      <c r="O417" s="45">
        <f t="shared" si="53"/>
        <v>82</v>
      </c>
      <c r="P417" s="45">
        <f t="shared" si="53"/>
        <v>98</v>
      </c>
      <c r="Q417" s="45">
        <f t="shared" si="53"/>
        <v>115</v>
      </c>
      <c r="R417" s="45">
        <f t="shared" si="53"/>
        <v>131</v>
      </c>
      <c r="S417" s="45">
        <f t="shared" si="53"/>
        <v>148</v>
      </c>
      <c r="T417" s="45">
        <f t="shared" si="53"/>
        <v>164</v>
      </c>
      <c r="U417" s="45">
        <f t="shared" si="53"/>
        <v>180</v>
      </c>
      <c r="V417" s="45">
        <f t="shared" si="53"/>
        <v>197</v>
      </c>
      <c r="W417" s="45">
        <f t="shared" si="53"/>
        <v>213</v>
      </c>
      <c r="X417" s="45">
        <f t="shared" si="53"/>
        <v>230</v>
      </c>
      <c r="Y417" s="45">
        <f t="shared" si="53"/>
        <v>246</v>
      </c>
      <c r="Z417" s="45">
        <f t="shared" si="53"/>
        <v>263</v>
      </c>
      <c r="AA417" s="45">
        <f t="shared" si="52"/>
        <v>279</v>
      </c>
      <c r="AB417" s="45">
        <f t="shared" si="52"/>
        <v>295</v>
      </c>
      <c r="AC417" s="45">
        <f t="shared" si="52"/>
        <v>312</v>
      </c>
      <c r="AD417" s="45">
        <f t="shared" si="52"/>
        <v>328</v>
      </c>
      <c r="AE417" s="45">
        <f t="shared" si="52"/>
        <v>345</v>
      </c>
      <c r="AF417" s="45">
        <f t="shared" si="52"/>
        <v>361</v>
      </c>
      <c r="AG417" s="45">
        <f t="shared" si="52"/>
        <v>377</v>
      </c>
      <c r="AH417" s="45">
        <f t="shared" si="52"/>
        <v>394</v>
      </c>
      <c r="AI417" s="45">
        <f t="shared" si="52"/>
        <v>410</v>
      </c>
      <c r="AJ417" s="45">
        <f t="shared" si="52"/>
        <v>427</v>
      </c>
      <c r="AK417" s="45">
        <f t="shared" si="52"/>
        <v>443</v>
      </c>
      <c r="AL417" s="45">
        <f t="shared" si="52"/>
        <v>459</v>
      </c>
      <c r="AM417" s="45">
        <f t="shared" si="52"/>
        <v>476</v>
      </c>
      <c r="AN417" s="45">
        <f t="shared" si="52"/>
        <v>492</v>
      </c>
    </row>
    <row r="418" spans="1:40" x14ac:dyDescent="0.25">
      <c r="A418" s="68" t="s">
        <v>82</v>
      </c>
      <c r="B418" s="180">
        <v>41205</v>
      </c>
      <c r="C418" s="68">
        <v>9</v>
      </c>
      <c r="D418" s="1">
        <v>1848</v>
      </c>
      <c r="E418" s="1">
        <v>597</v>
      </c>
      <c r="F418" s="1">
        <v>23</v>
      </c>
      <c r="G418" s="1">
        <v>2468</v>
      </c>
      <c r="H418" s="177">
        <v>2445</v>
      </c>
      <c r="I418" s="176">
        <v>274.22219999999999</v>
      </c>
      <c r="J418" s="178">
        <v>271.7</v>
      </c>
      <c r="K418" s="45">
        <f t="shared" si="53"/>
        <v>17</v>
      </c>
      <c r="L418" s="45">
        <f t="shared" si="53"/>
        <v>34</v>
      </c>
      <c r="M418" s="45">
        <f t="shared" si="53"/>
        <v>51</v>
      </c>
      <c r="N418" s="45">
        <f t="shared" si="53"/>
        <v>68</v>
      </c>
      <c r="O418" s="45">
        <f t="shared" si="53"/>
        <v>85</v>
      </c>
      <c r="P418" s="45">
        <f t="shared" si="53"/>
        <v>102</v>
      </c>
      <c r="Q418" s="45">
        <f t="shared" si="53"/>
        <v>119</v>
      </c>
      <c r="R418" s="45">
        <f t="shared" si="53"/>
        <v>136</v>
      </c>
      <c r="S418" s="45">
        <f t="shared" si="53"/>
        <v>153</v>
      </c>
      <c r="T418" s="45">
        <f t="shared" si="53"/>
        <v>170</v>
      </c>
      <c r="U418" s="45">
        <f t="shared" si="53"/>
        <v>187</v>
      </c>
      <c r="V418" s="45">
        <f t="shared" si="53"/>
        <v>204</v>
      </c>
      <c r="W418" s="45">
        <f t="shared" si="53"/>
        <v>221</v>
      </c>
      <c r="X418" s="45">
        <f t="shared" si="53"/>
        <v>238</v>
      </c>
      <c r="Y418" s="45">
        <f t="shared" si="53"/>
        <v>255</v>
      </c>
      <c r="Z418" s="45">
        <f t="shared" si="53"/>
        <v>272</v>
      </c>
      <c r="AA418" s="45">
        <f t="shared" si="52"/>
        <v>289</v>
      </c>
      <c r="AB418" s="45">
        <f t="shared" si="52"/>
        <v>306</v>
      </c>
      <c r="AC418" s="45">
        <f t="shared" si="52"/>
        <v>323</v>
      </c>
      <c r="AD418" s="45">
        <f t="shared" si="52"/>
        <v>340</v>
      </c>
      <c r="AE418" s="45">
        <f t="shared" si="52"/>
        <v>357</v>
      </c>
      <c r="AF418" s="45">
        <f t="shared" si="52"/>
        <v>374</v>
      </c>
      <c r="AG418" s="45">
        <f t="shared" si="52"/>
        <v>391</v>
      </c>
      <c r="AH418" s="45">
        <f t="shared" si="52"/>
        <v>408</v>
      </c>
      <c r="AI418" s="45">
        <f t="shared" si="52"/>
        <v>425</v>
      </c>
      <c r="AJ418" s="45">
        <f t="shared" si="52"/>
        <v>442</v>
      </c>
      <c r="AK418" s="45">
        <f t="shared" si="52"/>
        <v>458</v>
      </c>
      <c r="AL418" s="45">
        <f t="shared" si="52"/>
        <v>475</v>
      </c>
      <c r="AM418" s="45">
        <f t="shared" si="52"/>
        <v>492</v>
      </c>
      <c r="AN418" s="45">
        <f t="shared" si="52"/>
        <v>509</v>
      </c>
    </row>
    <row r="419" spans="1:40" x14ac:dyDescent="0.25">
      <c r="A419" s="68" t="s">
        <v>82</v>
      </c>
      <c r="B419" s="180">
        <v>44224</v>
      </c>
      <c r="C419" s="68">
        <v>5</v>
      </c>
      <c r="D419" s="1">
        <v>1656</v>
      </c>
      <c r="E419" s="1">
        <v>-160</v>
      </c>
      <c r="F419" s="1">
        <v>0</v>
      </c>
      <c r="G419" s="1">
        <v>1496</v>
      </c>
      <c r="H419" s="177">
        <v>1496</v>
      </c>
      <c r="I419" s="176">
        <v>299.2</v>
      </c>
      <c r="J419" s="178">
        <v>299.2</v>
      </c>
      <c r="K419" s="45">
        <f t="shared" si="53"/>
        <v>19</v>
      </c>
      <c r="L419" s="45">
        <f t="shared" si="53"/>
        <v>37</v>
      </c>
      <c r="M419" s="45">
        <f t="shared" si="53"/>
        <v>56</v>
      </c>
      <c r="N419" s="45">
        <f t="shared" si="53"/>
        <v>75</v>
      </c>
      <c r="O419" s="45">
        <f t="shared" si="53"/>
        <v>94</v>
      </c>
      <c r="P419" s="45">
        <f t="shared" si="53"/>
        <v>112</v>
      </c>
      <c r="Q419" s="45">
        <f t="shared" si="53"/>
        <v>131</v>
      </c>
      <c r="R419" s="45">
        <f t="shared" si="53"/>
        <v>150</v>
      </c>
      <c r="S419" s="45">
        <f t="shared" si="53"/>
        <v>168</v>
      </c>
      <c r="T419" s="45">
        <f t="shared" si="53"/>
        <v>187</v>
      </c>
      <c r="U419" s="45">
        <f t="shared" si="53"/>
        <v>206</v>
      </c>
      <c r="V419" s="45">
        <f t="shared" si="53"/>
        <v>224</v>
      </c>
      <c r="W419" s="45">
        <f t="shared" si="53"/>
        <v>243</v>
      </c>
      <c r="X419" s="45">
        <f t="shared" si="53"/>
        <v>262</v>
      </c>
      <c r="Y419" s="45">
        <f t="shared" si="53"/>
        <v>281</v>
      </c>
      <c r="Z419" s="45">
        <f t="shared" si="53"/>
        <v>299</v>
      </c>
      <c r="AA419" s="45">
        <f t="shared" si="52"/>
        <v>318</v>
      </c>
      <c r="AB419" s="45">
        <f t="shared" si="52"/>
        <v>337</v>
      </c>
      <c r="AC419" s="45">
        <f t="shared" si="52"/>
        <v>355</v>
      </c>
      <c r="AD419" s="45">
        <f t="shared" si="52"/>
        <v>374</v>
      </c>
      <c r="AE419" s="45">
        <f t="shared" si="52"/>
        <v>393</v>
      </c>
      <c r="AF419" s="45">
        <f t="shared" si="52"/>
        <v>411</v>
      </c>
      <c r="AG419" s="45">
        <f t="shared" si="52"/>
        <v>430</v>
      </c>
      <c r="AH419" s="45">
        <f t="shared" si="52"/>
        <v>449</v>
      </c>
      <c r="AI419" s="45">
        <f t="shared" si="52"/>
        <v>468</v>
      </c>
      <c r="AJ419" s="45">
        <f t="shared" si="52"/>
        <v>486</v>
      </c>
      <c r="AK419" s="45">
        <f t="shared" si="52"/>
        <v>505</v>
      </c>
      <c r="AL419" s="45">
        <f t="shared" si="52"/>
        <v>524</v>
      </c>
      <c r="AM419" s="45">
        <f t="shared" si="52"/>
        <v>542</v>
      </c>
      <c r="AN419" s="45">
        <f t="shared" si="52"/>
        <v>561</v>
      </c>
    </row>
    <row r="420" spans="1:40" x14ac:dyDescent="0.25">
      <c r="A420" s="68" t="s">
        <v>82</v>
      </c>
      <c r="B420" s="180">
        <v>50728</v>
      </c>
      <c r="C420" s="68">
        <v>0</v>
      </c>
      <c r="D420" s="1">
        <v>0</v>
      </c>
      <c r="E420" s="1">
        <v>0</v>
      </c>
      <c r="F420" s="1">
        <v>0</v>
      </c>
      <c r="G420" s="1">
        <v>0</v>
      </c>
      <c r="H420" s="177">
        <v>0</v>
      </c>
      <c r="I420" s="176">
        <v>0</v>
      </c>
      <c r="J420" s="178" t="e">
        <v>#DIV/0!</v>
      </c>
      <c r="K420" s="45">
        <f t="shared" si="53"/>
        <v>0</v>
      </c>
      <c r="L420" s="45">
        <f t="shared" si="53"/>
        <v>0</v>
      </c>
      <c r="M420" s="45">
        <f t="shared" si="53"/>
        <v>0</v>
      </c>
      <c r="N420" s="45">
        <f t="shared" si="53"/>
        <v>0</v>
      </c>
      <c r="O420" s="45">
        <f t="shared" si="53"/>
        <v>0</v>
      </c>
      <c r="P420" s="45">
        <f t="shared" si="53"/>
        <v>0</v>
      </c>
      <c r="Q420" s="45">
        <f t="shared" si="53"/>
        <v>0</v>
      </c>
      <c r="R420" s="45">
        <f t="shared" si="53"/>
        <v>0</v>
      </c>
      <c r="S420" s="45">
        <f t="shared" si="53"/>
        <v>0</v>
      </c>
      <c r="T420" s="45">
        <f t="shared" si="53"/>
        <v>0</v>
      </c>
      <c r="U420" s="45">
        <f t="shared" si="53"/>
        <v>0</v>
      </c>
      <c r="V420" s="45">
        <f t="shared" si="53"/>
        <v>0</v>
      </c>
      <c r="W420" s="45">
        <f t="shared" si="53"/>
        <v>0</v>
      </c>
      <c r="X420" s="45">
        <f t="shared" si="53"/>
        <v>0</v>
      </c>
      <c r="Y420" s="45">
        <f t="shared" si="53"/>
        <v>0</v>
      </c>
      <c r="Z420" s="45">
        <f t="shared" si="53"/>
        <v>0</v>
      </c>
      <c r="AA420" s="45">
        <f t="shared" si="52"/>
        <v>0</v>
      </c>
      <c r="AB420" s="45">
        <f t="shared" si="52"/>
        <v>0</v>
      </c>
      <c r="AC420" s="45">
        <f t="shared" si="52"/>
        <v>0</v>
      </c>
      <c r="AD420" s="45">
        <f t="shared" si="52"/>
        <v>0</v>
      </c>
      <c r="AE420" s="45">
        <f t="shared" si="52"/>
        <v>0</v>
      </c>
      <c r="AF420" s="45">
        <f t="shared" si="52"/>
        <v>0</v>
      </c>
      <c r="AG420" s="45">
        <f t="shared" si="52"/>
        <v>0</v>
      </c>
      <c r="AH420" s="45">
        <f t="shared" si="52"/>
        <v>0</v>
      </c>
      <c r="AI420" s="45">
        <f t="shared" si="52"/>
        <v>0</v>
      </c>
      <c r="AJ420" s="45">
        <f t="shared" si="52"/>
        <v>0</v>
      </c>
      <c r="AK420" s="45">
        <f t="shared" si="52"/>
        <v>0</v>
      </c>
      <c r="AL420" s="45">
        <f t="shared" si="52"/>
        <v>0</v>
      </c>
      <c r="AM420" s="45">
        <f t="shared" si="52"/>
        <v>0</v>
      </c>
      <c r="AN420" s="45">
        <f t="shared" si="52"/>
        <v>0</v>
      </c>
    </row>
    <row r="421" spans="1:40" x14ac:dyDescent="0.25">
      <c r="A421" s="68" t="s">
        <v>82</v>
      </c>
      <c r="B421" s="180">
        <v>50733</v>
      </c>
      <c r="C421" s="68">
        <v>0</v>
      </c>
      <c r="D421" s="1">
        <v>0</v>
      </c>
      <c r="E421" s="1">
        <v>0</v>
      </c>
      <c r="F421" s="1">
        <v>0</v>
      </c>
      <c r="G421" s="1">
        <v>0</v>
      </c>
      <c r="H421" s="177">
        <v>0</v>
      </c>
      <c r="I421" s="176">
        <v>0</v>
      </c>
      <c r="J421" s="178" t="e">
        <v>#DIV/0!</v>
      </c>
      <c r="K421" s="45">
        <f t="shared" si="53"/>
        <v>0</v>
      </c>
      <c r="L421" s="45">
        <f t="shared" si="53"/>
        <v>0</v>
      </c>
      <c r="M421" s="45">
        <f t="shared" si="53"/>
        <v>0</v>
      </c>
      <c r="N421" s="45">
        <f t="shared" si="53"/>
        <v>0</v>
      </c>
      <c r="O421" s="45">
        <f t="shared" si="53"/>
        <v>0</v>
      </c>
      <c r="P421" s="45">
        <f t="shared" si="53"/>
        <v>0</v>
      </c>
      <c r="Q421" s="45">
        <f t="shared" si="53"/>
        <v>0</v>
      </c>
      <c r="R421" s="45">
        <f t="shared" si="53"/>
        <v>0</v>
      </c>
      <c r="S421" s="45">
        <f t="shared" si="53"/>
        <v>0</v>
      </c>
      <c r="T421" s="45">
        <f t="shared" si="53"/>
        <v>0</v>
      </c>
      <c r="U421" s="45">
        <f t="shared" si="53"/>
        <v>0</v>
      </c>
      <c r="V421" s="45">
        <f t="shared" si="53"/>
        <v>0</v>
      </c>
      <c r="W421" s="45">
        <f t="shared" si="53"/>
        <v>0</v>
      </c>
      <c r="X421" s="45">
        <f t="shared" si="53"/>
        <v>0</v>
      </c>
      <c r="Y421" s="45">
        <f t="shared" si="53"/>
        <v>0</v>
      </c>
      <c r="Z421" s="45">
        <f t="shared" si="53"/>
        <v>0</v>
      </c>
      <c r="AA421" s="45">
        <f t="shared" si="52"/>
        <v>0</v>
      </c>
      <c r="AB421" s="45">
        <f t="shared" si="52"/>
        <v>0</v>
      </c>
      <c r="AC421" s="45">
        <f t="shared" si="52"/>
        <v>0</v>
      </c>
      <c r="AD421" s="45">
        <f t="shared" si="52"/>
        <v>0</v>
      </c>
      <c r="AE421" s="45">
        <f t="shared" si="52"/>
        <v>0</v>
      </c>
      <c r="AF421" s="45">
        <f t="shared" si="52"/>
        <v>0</v>
      </c>
      <c r="AG421" s="45">
        <f t="shared" si="52"/>
        <v>0</v>
      </c>
      <c r="AH421" s="45">
        <f t="shared" si="52"/>
        <v>0</v>
      </c>
      <c r="AI421" s="45">
        <f t="shared" si="52"/>
        <v>0</v>
      </c>
      <c r="AJ421" s="45">
        <f t="shared" si="52"/>
        <v>0</v>
      </c>
      <c r="AK421" s="45">
        <f t="shared" si="52"/>
        <v>0</v>
      </c>
      <c r="AL421" s="45">
        <f t="shared" si="52"/>
        <v>0</v>
      </c>
      <c r="AM421" s="45">
        <f t="shared" si="52"/>
        <v>0</v>
      </c>
      <c r="AN421" s="45">
        <f t="shared" si="52"/>
        <v>0</v>
      </c>
    </row>
    <row r="422" spans="1:40" x14ac:dyDescent="0.25">
      <c r="A422" s="68" t="s">
        <v>82</v>
      </c>
      <c r="B422" s="180">
        <v>65693</v>
      </c>
      <c r="C422" s="68">
        <v>2</v>
      </c>
      <c r="D422" s="1">
        <v>228</v>
      </c>
      <c r="E422" s="1">
        <v>70</v>
      </c>
      <c r="F422" s="1">
        <v>1</v>
      </c>
      <c r="G422" s="1">
        <v>299</v>
      </c>
      <c r="H422" s="177">
        <v>298</v>
      </c>
      <c r="I422" s="176">
        <v>149.5</v>
      </c>
      <c r="J422" s="178">
        <v>149</v>
      </c>
      <c r="K422" s="45">
        <f t="shared" si="53"/>
        <v>9</v>
      </c>
      <c r="L422" s="45">
        <f t="shared" si="53"/>
        <v>19</v>
      </c>
      <c r="M422" s="45">
        <f t="shared" si="53"/>
        <v>28</v>
      </c>
      <c r="N422" s="45">
        <f t="shared" si="53"/>
        <v>37</v>
      </c>
      <c r="O422" s="45">
        <f t="shared" si="53"/>
        <v>47</v>
      </c>
      <c r="P422" s="45">
        <f t="shared" si="53"/>
        <v>56</v>
      </c>
      <c r="Q422" s="45">
        <f t="shared" si="53"/>
        <v>65</v>
      </c>
      <c r="R422" s="45">
        <f t="shared" si="53"/>
        <v>75</v>
      </c>
      <c r="S422" s="45">
        <f t="shared" si="53"/>
        <v>84</v>
      </c>
      <c r="T422" s="45">
        <f t="shared" si="53"/>
        <v>93</v>
      </c>
      <c r="U422" s="45">
        <f t="shared" si="53"/>
        <v>102</v>
      </c>
      <c r="V422" s="45">
        <f t="shared" si="53"/>
        <v>112</v>
      </c>
      <c r="W422" s="45">
        <f t="shared" si="53"/>
        <v>121</v>
      </c>
      <c r="X422" s="45">
        <f t="shared" si="53"/>
        <v>130</v>
      </c>
      <c r="Y422" s="45">
        <f t="shared" si="53"/>
        <v>140</v>
      </c>
      <c r="Z422" s="45">
        <f t="shared" ref="Z422:AN437" si="54">IF($G422&gt;0,ROUND($J422*Z$3/12*0.75,0),0)</f>
        <v>149</v>
      </c>
      <c r="AA422" s="45">
        <f t="shared" si="54"/>
        <v>158</v>
      </c>
      <c r="AB422" s="45">
        <f t="shared" si="54"/>
        <v>168</v>
      </c>
      <c r="AC422" s="45">
        <f t="shared" si="54"/>
        <v>177</v>
      </c>
      <c r="AD422" s="45">
        <f t="shared" si="54"/>
        <v>186</v>
      </c>
      <c r="AE422" s="45">
        <f t="shared" si="54"/>
        <v>196</v>
      </c>
      <c r="AF422" s="45">
        <f t="shared" si="54"/>
        <v>205</v>
      </c>
      <c r="AG422" s="45">
        <f t="shared" si="54"/>
        <v>214</v>
      </c>
      <c r="AH422" s="45">
        <f t="shared" si="54"/>
        <v>224</v>
      </c>
      <c r="AI422" s="45">
        <f t="shared" si="54"/>
        <v>233</v>
      </c>
      <c r="AJ422" s="45">
        <f t="shared" si="54"/>
        <v>242</v>
      </c>
      <c r="AK422" s="45">
        <f t="shared" si="54"/>
        <v>251</v>
      </c>
      <c r="AL422" s="45">
        <f t="shared" si="54"/>
        <v>261</v>
      </c>
      <c r="AM422" s="45">
        <f t="shared" si="54"/>
        <v>270</v>
      </c>
      <c r="AN422" s="45">
        <f t="shared" si="54"/>
        <v>279</v>
      </c>
    </row>
    <row r="423" spans="1:40" x14ac:dyDescent="0.25">
      <c r="A423" s="68" t="s">
        <v>82</v>
      </c>
      <c r="B423" s="180">
        <v>90491</v>
      </c>
      <c r="C423" s="68">
        <v>4</v>
      </c>
      <c r="D423" s="1">
        <v>1428</v>
      </c>
      <c r="E423" s="1">
        <v>1741</v>
      </c>
      <c r="F423" s="1">
        <v>8</v>
      </c>
      <c r="G423" s="1">
        <v>3177</v>
      </c>
      <c r="H423" s="177">
        <v>3169</v>
      </c>
      <c r="I423" s="176">
        <v>794.25</v>
      </c>
      <c r="J423" s="178">
        <v>792.3</v>
      </c>
      <c r="K423" s="45">
        <f t="shared" ref="K423:Z438" si="55">IF($G423&gt;0,ROUND($J423*K$3/12*0.75,0),0)</f>
        <v>50</v>
      </c>
      <c r="L423" s="45">
        <f t="shared" si="55"/>
        <v>99</v>
      </c>
      <c r="M423" s="45">
        <f t="shared" si="55"/>
        <v>149</v>
      </c>
      <c r="N423" s="45">
        <f t="shared" si="55"/>
        <v>198</v>
      </c>
      <c r="O423" s="45">
        <f t="shared" si="55"/>
        <v>248</v>
      </c>
      <c r="P423" s="45">
        <f t="shared" si="55"/>
        <v>297</v>
      </c>
      <c r="Q423" s="45">
        <f t="shared" si="55"/>
        <v>347</v>
      </c>
      <c r="R423" s="45">
        <f t="shared" si="55"/>
        <v>396</v>
      </c>
      <c r="S423" s="45">
        <f t="shared" si="55"/>
        <v>446</v>
      </c>
      <c r="T423" s="45">
        <f t="shared" si="55"/>
        <v>495</v>
      </c>
      <c r="U423" s="45">
        <f t="shared" si="55"/>
        <v>545</v>
      </c>
      <c r="V423" s="45">
        <f t="shared" si="55"/>
        <v>594</v>
      </c>
      <c r="W423" s="45">
        <f t="shared" si="55"/>
        <v>644</v>
      </c>
      <c r="X423" s="45">
        <f t="shared" si="55"/>
        <v>693</v>
      </c>
      <c r="Y423" s="45">
        <f t="shared" si="55"/>
        <v>743</v>
      </c>
      <c r="Z423" s="45">
        <f t="shared" si="55"/>
        <v>792</v>
      </c>
      <c r="AA423" s="45">
        <f t="shared" si="54"/>
        <v>842</v>
      </c>
      <c r="AB423" s="45">
        <f t="shared" si="54"/>
        <v>891</v>
      </c>
      <c r="AC423" s="45">
        <f t="shared" si="54"/>
        <v>941</v>
      </c>
      <c r="AD423" s="45">
        <f t="shared" si="54"/>
        <v>990</v>
      </c>
      <c r="AE423" s="45">
        <f t="shared" si="54"/>
        <v>1040</v>
      </c>
      <c r="AF423" s="45">
        <f t="shared" si="54"/>
        <v>1089</v>
      </c>
      <c r="AG423" s="45">
        <f t="shared" si="54"/>
        <v>1139</v>
      </c>
      <c r="AH423" s="45">
        <f t="shared" si="54"/>
        <v>1188</v>
      </c>
      <c r="AI423" s="45">
        <f t="shared" si="54"/>
        <v>1238</v>
      </c>
      <c r="AJ423" s="45">
        <f t="shared" si="54"/>
        <v>1287</v>
      </c>
      <c r="AK423" s="45">
        <f t="shared" si="54"/>
        <v>1337</v>
      </c>
      <c r="AL423" s="45">
        <f t="shared" si="54"/>
        <v>1387</v>
      </c>
      <c r="AM423" s="45">
        <f t="shared" si="54"/>
        <v>1436</v>
      </c>
      <c r="AN423" s="45">
        <f t="shared" si="54"/>
        <v>1486</v>
      </c>
    </row>
    <row r="424" spans="1:40" x14ac:dyDescent="0.25">
      <c r="A424" s="68" t="s">
        <v>81</v>
      </c>
      <c r="B424" s="180">
        <v>46114</v>
      </c>
      <c r="C424" s="68">
        <v>8</v>
      </c>
      <c r="D424" s="1">
        <v>1212</v>
      </c>
      <c r="E424" s="1">
        <v>345</v>
      </c>
      <c r="F424" s="1">
        <v>1</v>
      </c>
      <c r="G424" s="1">
        <v>1558</v>
      </c>
      <c r="H424" s="177">
        <v>1557</v>
      </c>
      <c r="I424" s="176">
        <v>194.75</v>
      </c>
      <c r="J424" s="178">
        <v>194.6</v>
      </c>
      <c r="K424" s="45">
        <f t="shared" si="55"/>
        <v>12</v>
      </c>
      <c r="L424" s="45">
        <f t="shared" si="55"/>
        <v>24</v>
      </c>
      <c r="M424" s="45">
        <f t="shared" si="55"/>
        <v>36</v>
      </c>
      <c r="N424" s="45">
        <f t="shared" si="55"/>
        <v>49</v>
      </c>
      <c r="O424" s="45">
        <f t="shared" si="55"/>
        <v>61</v>
      </c>
      <c r="P424" s="45">
        <f t="shared" si="55"/>
        <v>73</v>
      </c>
      <c r="Q424" s="45">
        <f t="shared" si="55"/>
        <v>85</v>
      </c>
      <c r="R424" s="45">
        <f t="shared" si="55"/>
        <v>97</v>
      </c>
      <c r="S424" s="45">
        <f t="shared" si="55"/>
        <v>109</v>
      </c>
      <c r="T424" s="45">
        <f t="shared" si="55"/>
        <v>122</v>
      </c>
      <c r="U424" s="45">
        <f t="shared" si="55"/>
        <v>134</v>
      </c>
      <c r="V424" s="45">
        <f t="shared" si="55"/>
        <v>146</v>
      </c>
      <c r="W424" s="45">
        <f t="shared" si="55"/>
        <v>158</v>
      </c>
      <c r="X424" s="45">
        <f t="shared" si="55"/>
        <v>170</v>
      </c>
      <c r="Y424" s="45">
        <f t="shared" si="55"/>
        <v>182</v>
      </c>
      <c r="Z424" s="45">
        <f t="shared" si="55"/>
        <v>195</v>
      </c>
      <c r="AA424" s="45">
        <f t="shared" si="54"/>
        <v>207</v>
      </c>
      <c r="AB424" s="45">
        <f t="shared" si="54"/>
        <v>219</v>
      </c>
      <c r="AC424" s="45">
        <f t="shared" si="54"/>
        <v>231</v>
      </c>
      <c r="AD424" s="45">
        <f t="shared" si="54"/>
        <v>243</v>
      </c>
      <c r="AE424" s="45">
        <f t="shared" si="54"/>
        <v>255</v>
      </c>
      <c r="AF424" s="45">
        <f t="shared" si="54"/>
        <v>268</v>
      </c>
      <c r="AG424" s="45">
        <f t="shared" si="54"/>
        <v>280</v>
      </c>
      <c r="AH424" s="45">
        <f t="shared" si="54"/>
        <v>292</v>
      </c>
      <c r="AI424" s="45">
        <f t="shared" si="54"/>
        <v>304</v>
      </c>
      <c r="AJ424" s="45">
        <f t="shared" si="54"/>
        <v>316</v>
      </c>
      <c r="AK424" s="45">
        <f t="shared" si="54"/>
        <v>328</v>
      </c>
      <c r="AL424" s="45">
        <f t="shared" si="54"/>
        <v>341</v>
      </c>
      <c r="AM424" s="45">
        <f t="shared" si="54"/>
        <v>353</v>
      </c>
      <c r="AN424" s="45">
        <f t="shared" si="54"/>
        <v>365</v>
      </c>
    </row>
    <row r="425" spans="1:40" x14ac:dyDescent="0.25">
      <c r="A425" s="68" t="s">
        <v>81</v>
      </c>
      <c r="B425" s="180">
        <v>46141</v>
      </c>
      <c r="C425" s="68">
        <v>10</v>
      </c>
      <c r="D425" s="1">
        <v>1872</v>
      </c>
      <c r="E425" s="1">
        <v>292</v>
      </c>
      <c r="F425" s="1">
        <v>0</v>
      </c>
      <c r="G425" s="1">
        <v>2164</v>
      </c>
      <c r="H425" s="177">
        <v>2164</v>
      </c>
      <c r="I425" s="176">
        <v>216.4</v>
      </c>
      <c r="J425" s="178">
        <v>216.4</v>
      </c>
      <c r="K425" s="45">
        <f t="shared" si="55"/>
        <v>14</v>
      </c>
      <c r="L425" s="45">
        <f t="shared" si="55"/>
        <v>27</v>
      </c>
      <c r="M425" s="45">
        <f t="shared" si="55"/>
        <v>41</v>
      </c>
      <c r="N425" s="45">
        <f t="shared" si="55"/>
        <v>54</v>
      </c>
      <c r="O425" s="45">
        <f t="shared" si="55"/>
        <v>68</v>
      </c>
      <c r="P425" s="45">
        <f t="shared" si="55"/>
        <v>81</v>
      </c>
      <c r="Q425" s="45">
        <f t="shared" si="55"/>
        <v>95</v>
      </c>
      <c r="R425" s="45">
        <f t="shared" si="55"/>
        <v>108</v>
      </c>
      <c r="S425" s="45">
        <f t="shared" si="55"/>
        <v>122</v>
      </c>
      <c r="T425" s="45">
        <f t="shared" si="55"/>
        <v>135</v>
      </c>
      <c r="U425" s="45">
        <f t="shared" si="55"/>
        <v>149</v>
      </c>
      <c r="V425" s="45">
        <f t="shared" si="55"/>
        <v>162</v>
      </c>
      <c r="W425" s="45">
        <f t="shared" si="55"/>
        <v>176</v>
      </c>
      <c r="X425" s="45">
        <f t="shared" si="55"/>
        <v>189</v>
      </c>
      <c r="Y425" s="45">
        <f t="shared" si="55"/>
        <v>203</v>
      </c>
      <c r="Z425" s="45">
        <f t="shared" si="55"/>
        <v>216</v>
      </c>
      <c r="AA425" s="45">
        <f t="shared" si="54"/>
        <v>230</v>
      </c>
      <c r="AB425" s="45">
        <f t="shared" si="54"/>
        <v>243</v>
      </c>
      <c r="AC425" s="45">
        <f t="shared" si="54"/>
        <v>257</v>
      </c>
      <c r="AD425" s="45">
        <f t="shared" si="54"/>
        <v>271</v>
      </c>
      <c r="AE425" s="45">
        <f t="shared" si="54"/>
        <v>284</v>
      </c>
      <c r="AF425" s="45">
        <f t="shared" si="54"/>
        <v>298</v>
      </c>
      <c r="AG425" s="45">
        <f t="shared" si="54"/>
        <v>311</v>
      </c>
      <c r="AH425" s="45">
        <f t="shared" si="54"/>
        <v>325</v>
      </c>
      <c r="AI425" s="45">
        <f t="shared" si="54"/>
        <v>338</v>
      </c>
      <c r="AJ425" s="45">
        <f t="shared" si="54"/>
        <v>352</v>
      </c>
      <c r="AK425" s="45">
        <f t="shared" si="54"/>
        <v>365</v>
      </c>
      <c r="AL425" s="45">
        <f t="shared" si="54"/>
        <v>379</v>
      </c>
      <c r="AM425" s="45">
        <f t="shared" si="54"/>
        <v>392</v>
      </c>
      <c r="AN425" s="45">
        <f t="shared" si="54"/>
        <v>406</v>
      </c>
    </row>
    <row r="426" spans="1:40" x14ac:dyDescent="0.25">
      <c r="A426" s="68" t="s">
        <v>81</v>
      </c>
      <c r="B426" s="180">
        <v>46411</v>
      </c>
      <c r="C426" s="68">
        <v>4</v>
      </c>
      <c r="D426" s="1">
        <v>0</v>
      </c>
      <c r="E426" s="1">
        <v>192</v>
      </c>
      <c r="F426" s="1">
        <v>0</v>
      </c>
      <c r="G426" s="1">
        <v>192</v>
      </c>
      <c r="H426" s="177">
        <v>192</v>
      </c>
      <c r="I426" s="176">
        <v>48</v>
      </c>
      <c r="J426" s="178">
        <v>48</v>
      </c>
      <c r="K426" s="45">
        <f t="shared" si="55"/>
        <v>3</v>
      </c>
      <c r="L426" s="45">
        <f t="shared" si="55"/>
        <v>6</v>
      </c>
      <c r="M426" s="45">
        <f t="shared" si="55"/>
        <v>9</v>
      </c>
      <c r="N426" s="45">
        <f t="shared" si="55"/>
        <v>12</v>
      </c>
      <c r="O426" s="45">
        <f t="shared" si="55"/>
        <v>15</v>
      </c>
      <c r="P426" s="45">
        <f t="shared" si="55"/>
        <v>18</v>
      </c>
      <c r="Q426" s="45">
        <f t="shared" si="55"/>
        <v>21</v>
      </c>
      <c r="R426" s="45">
        <f t="shared" si="55"/>
        <v>24</v>
      </c>
      <c r="S426" s="45">
        <f t="shared" si="55"/>
        <v>27</v>
      </c>
      <c r="T426" s="45">
        <f t="shared" si="55"/>
        <v>30</v>
      </c>
      <c r="U426" s="45">
        <f t="shared" si="55"/>
        <v>33</v>
      </c>
      <c r="V426" s="45">
        <f t="shared" si="55"/>
        <v>36</v>
      </c>
      <c r="W426" s="45">
        <f t="shared" si="55"/>
        <v>39</v>
      </c>
      <c r="X426" s="45">
        <f t="shared" si="55"/>
        <v>42</v>
      </c>
      <c r="Y426" s="45">
        <f t="shared" si="55"/>
        <v>45</v>
      </c>
      <c r="Z426" s="45">
        <f t="shared" si="55"/>
        <v>48</v>
      </c>
      <c r="AA426" s="45">
        <f t="shared" si="54"/>
        <v>51</v>
      </c>
      <c r="AB426" s="45">
        <f t="shared" si="54"/>
        <v>54</v>
      </c>
      <c r="AC426" s="45">
        <f t="shared" si="54"/>
        <v>57</v>
      </c>
      <c r="AD426" s="45">
        <f t="shared" si="54"/>
        <v>60</v>
      </c>
      <c r="AE426" s="45">
        <f t="shared" si="54"/>
        <v>63</v>
      </c>
      <c r="AF426" s="45">
        <f t="shared" si="54"/>
        <v>66</v>
      </c>
      <c r="AG426" s="45">
        <f t="shared" si="54"/>
        <v>69</v>
      </c>
      <c r="AH426" s="45">
        <f t="shared" si="54"/>
        <v>72</v>
      </c>
      <c r="AI426" s="45">
        <f t="shared" si="54"/>
        <v>75</v>
      </c>
      <c r="AJ426" s="45">
        <f t="shared" si="54"/>
        <v>78</v>
      </c>
      <c r="AK426" s="45">
        <f t="shared" si="54"/>
        <v>81</v>
      </c>
      <c r="AL426" s="45">
        <f t="shared" si="54"/>
        <v>84</v>
      </c>
      <c r="AM426" s="45">
        <f t="shared" si="54"/>
        <v>87</v>
      </c>
      <c r="AN426" s="45">
        <f t="shared" si="54"/>
        <v>90</v>
      </c>
    </row>
    <row r="427" spans="1:40" x14ac:dyDescent="0.25">
      <c r="A427" s="68" t="s">
        <v>81</v>
      </c>
      <c r="B427" s="180">
        <v>90413</v>
      </c>
      <c r="C427" s="68">
        <v>0</v>
      </c>
      <c r="D427" s="1">
        <v>0</v>
      </c>
      <c r="E427" s="1">
        <v>0</v>
      </c>
      <c r="F427" s="1">
        <v>0</v>
      </c>
      <c r="G427" s="1">
        <v>0</v>
      </c>
      <c r="H427" s="177">
        <v>0</v>
      </c>
      <c r="I427" s="176">
        <v>0</v>
      </c>
      <c r="J427" s="178" t="e">
        <v>#DIV/0!</v>
      </c>
      <c r="K427" s="45">
        <f t="shared" si="55"/>
        <v>0</v>
      </c>
      <c r="L427" s="45">
        <f t="shared" si="55"/>
        <v>0</v>
      </c>
      <c r="M427" s="45">
        <f t="shared" si="55"/>
        <v>0</v>
      </c>
      <c r="N427" s="45">
        <f t="shared" si="55"/>
        <v>0</v>
      </c>
      <c r="O427" s="45">
        <f t="shared" si="55"/>
        <v>0</v>
      </c>
      <c r="P427" s="45">
        <f t="shared" si="55"/>
        <v>0</v>
      </c>
      <c r="Q427" s="45">
        <f t="shared" si="55"/>
        <v>0</v>
      </c>
      <c r="R427" s="45">
        <f t="shared" si="55"/>
        <v>0</v>
      </c>
      <c r="S427" s="45">
        <f t="shared" si="55"/>
        <v>0</v>
      </c>
      <c r="T427" s="45">
        <f t="shared" si="55"/>
        <v>0</v>
      </c>
      <c r="U427" s="45">
        <f t="shared" si="55"/>
        <v>0</v>
      </c>
      <c r="V427" s="45">
        <f t="shared" si="55"/>
        <v>0</v>
      </c>
      <c r="W427" s="45">
        <f t="shared" si="55"/>
        <v>0</v>
      </c>
      <c r="X427" s="45">
        <f t="shared" si="55"/>
        <v>0</v>
      </c>
      <c r="Y427" s="45">
        <f t="shared" si="55"/>
        <v>0</v>
      </c>
      <c r="Z427" s="45">
        <f t="shared" si="55"/>
        <v>0</v>
      </c>
      <c r="AA427" s="45">
        <f t="shared" si="54"/>
        <v>0</v>
      </c>
      <c r="AB427" s="45">
        <f t="shared" si="54"/>
        <v>0</v>
      </c>
      <c r="AC427" s="45">
        <f t="shared" si="54"/>
        <v>0</v>
      </c>
      <c r="AD427" s="45">
        <f t="shared" si="54"/>
        <v>0</v>
      </c>
      <c r="AE427" s="45">
        <f t="shared" si="54"/>
        <v>0</v>
      </c>
      <c r="AF427" s="45">
        <f t="shared" si="54"/>
        <v>0</v>
      </c>
      <c r="AG427" s="45">
        <f t="shared" si="54"/>
        <v>0</v>
      </c>
      <c r="AH427" s="45">
        <f t="shared" si="54"/>
        <v>0</v>
      </c>
      <c r="AI427" s="45">
        <f t="shared" si="54"/>
        <v>0</v>
      </c>
      <c r="AJ427" s="45">
        <f t="shared" si="54"/>
        <v>0</v>
      </c>
      <c r="AK427" s="45">
        <f t="shared" si="54"/>
        <v>0</v>
      </c>
      <c r="AL427" s="45">
        <f t="shared" si="54"/>
        <v>0</v>
      </c>
      <c r="AM427" s="45">
        <f t="shared" si="54"/>
        <v>0</v>
      </c>
      <c r="AN427" s="45">
        <f t="shared" si="54"/>
        <v>0</v>
      </c>
    </row>
    <row r="428" spans="1:40" x14ac:dyDescent="0.25">
      <c r="A428" s="68" t="s">
        <v>80</v>
      </c>
      <c r="B428" s="180">
        <v>20713</v>
      </c>
      <c r="C428" s="68">
        <v>1</v>
      </c>
      <c r="D428" s="1">
        <v>132</v>
      </c>
      <c r="E428" s="1">
        <v>-42</v>
      </c>
      <c r="F428" s="1">
        <v>0</v>
      </c>
      <c r="G428" s="1">
        <v>90</v>
      </c>
      <c r="H428" s="177">
        <v>90</v>
      </c>
      <c r="I428" s="176">
        <v>90</v>
      </c>
      <c r="J428" s="178">
        <v>90</v>
      </c>
      <c r="K428" s="45">
        <f t="shared" si="55"/>
        <v>6</v>
      </c>
      <c r="L428" s="45">
        <f t="shared" si="55"/>
        <v>11</v>
      </c>
      <c r="M428" s="45">
        <f t="shared" si="55"/>
        <v>17</v>
      </c>
      <c r="N428" s="45">
        <f t="shared" si="55"/>
        <v>23</v>
      </c>
      <c r="O428" s="45">
        <f t="shared" si="55"/>
        <v>28</v>
      </c>
      <c r="P428" s="45">
        <f t="shared" si="55"/>
        <v>34</v>
      </c>
      <c r="Q428" s="45">
        <f t="shared" si="55"/>
        <v>39</v>
      </c>
      <c r="R428" s="45">
        <f t="shared" si="55"/>
        <v>45</v>
      </c>
      <c r="S428" s="45">
        <f t="shared" si="55"/>
        <v>51</v>
      </c>
      <c r="T428" s="45">
        <f t="shared" si="55"/>
        <v>56</v>
      </c>
      <c r="U428" s="45">
        <f t="shared" si="55"/>
        <v>62</v>
      </c>
      <c r="V428" s="45">
        <f t="shared" si="55"/>
        <v>68</v>
      </c>
      <c r="W428" s="45">
        <f t="shared" si="55"/>
        <v>73</v>
      </c>
      <c r="X428" s="45">
        <f t="shared" si="55"/>
        <v>79</v>
      </c>
      <c r="Y428" s="45">
        <f t="shared" si="55"/>
        <v>84</v>
      </c>
      <c r="Z428" s="45">
        <f t="shared" si="55"/>
        <v>90</v>
      </c>
      <c r="AA428" s="45">
        <f t="shared" si="54"/>
        <v>96</v>
      </c>
      <c r="AB428" s="45">
        <f t="shared" si="54"/>
        <v>101</v>
      </c>
      <c r="AC428" s="45">
        <f t="shared" si="54"/>
        <v>107</v>
      </c>
      <c r="AD428" s="45">
        <f t="shared" si="54"/>
        <v>113</v>
      </c>
      <c r="AE428" s="45">
        <f t="shared" si="54"/>
        <v>118</v>
      </c>
      <c r="AF428" s="45">
        <f t="shared" si="54"/>
        <v>124</v>
      </c>
      <c r="AG428" s="45">
        <f t="shared" si="54"/>
        <v>129</v>
      </c>
      <c r="AH428" s="45">
        <f t="shared" si="54"/>
        <v>135</v>
      </c>
      <c r="AI428" s="45">
        <f t="shared" si="54"/>
        <v>141</v>
      </c>
      <c r="AJ428" s="45">
        <f t="shared" si="54"/>
        <v>146</v>
      </c>
      <c r="AK428" s="45">
        <f t="shared" si="54"/>
        <v>152</v>
      </c>
      <c r="AL428" s="45">
        <f t="shared" si="54"/>
        <v>158</v>
      </c>
      <c r="AM428" s="45">
        <f t="shared" si="54"/>
        <v>163</v>
      </c>
      <c r="AN428" s="45">
        <f t="shared" si="54"/>
        <v>169</v>
      </c>
    </row>
    <row r="429" spans="1:40" x14ac:dyDescent="0.25">
      <c r="A429" s="68" t="s">
        <v>80</v>
      </c>
      <c r="B429" s="180">
        <v>20906</v>
      </c>
      <c r="C429" s="68">
        <v>3</v>
      </c>
      <c r="D429" s="1">
        <v>408</v>
      </c>
      <c r="E429" s="1">
        <v>274</v>
      </c>
      <c r="F429" s="1">
        <v>0</v>
      </c>
      <c r="G429" s="1">
        <v>682</v>
      </c>
      <c r="H429" s="177">
        <v>682</v>
      </c>
      <c r="I429" s="176">
        <v>227.33330000000001</v>
      </c>
      <c r="J429" s="178">
        <v>227.3</v>
      </c>
      <c r="K429" s="45">
        <f t="shared" si="55"/>
        <v>14</v>
      </c>
      <c r="L429" s="45">
        <f t="shared" si="55"/>
        <v>28</v>
      </c>
      <c r="M429" s="45">
        <f t="shared" si="55"/>
        <v>43</v>
      </c>
      <c r="N429" s="45">
        <f t="shared" si="55"/>
        <v>57</v>
      </c>
      <c r="O429" s="45">
        <f t="shared" si="55"/>
        <v>71</v>
      </c>
      <c r="P429" s="45">
        <f t="shared" si="55"/>
        <v>85</v>
      </c>
      <c r="Q429" s="45">
        <f t="shared" si="55"/>
        <v>99</v>
      </c>
      <c r="R429" s="45">
        <f t="shared" si="55"/>
        <v>114</v>
      </c>
      <c r="S429" s="45">
        <f t="shared" si="55"/>
        <v>128</v>
      </c>
      <c r="T429" s="45">
        <f t="shared" si="55"/>
        <v>142</v>
      </c>
      <c r="U429" s="45">
        <f t="shared" si="55"/>
        <v>156</v>
      </c>
      <c r="V429" s="45">
        <f t="shared" si="55"/>
        <v>170</v>
      </c>
      <c r="W429" s="45">
        <f t="shared" si="55"/>
        <v>185</v>
      </c>
      <c r="X429" s="45">
        <f t="shared" si="55"/>
        <v>199</v>
      </c>
      <c r="Y429" s="45">
        <f t="shared" si="55"/>
        <v>213</v>
      </c>
      <c r="Z429" s="45">
        <f t="shared" si="55"/>
        <v>227</v>
      </c>
      <c r="AA429" s="45">
        <f t="shared" si="54"/>
        <v>242</v>
      </c>
      <c r="AB429" s="45">
        <f t="shared" si="54"/>
        <v>256</v>
      </c>
      <c r="AC429" s="45">
        <f t="shared" si="54"/>
        <v>270</v>
      </c>
      <c r="AD429" s="45">
        <f t="shared" si="54"/>
        <v>284</v>
      </c>
      <c r="AE429" s="45">
        <f t="shared" si="54"/>
        <v>298</v>
      </c>
      <c r="AF429" s="45">
        <f t="shared" si="54"/>
        <v>313</v>
      </c>
      <c r="AG429" s="45">
        <f t="shared" si="54"/>
        <v>327</v>
      </c>
      <c r="AH429" s="45">
        <f t="shared" si="54"/>
        <v>341</v>
      </c>
      <c r="AI429" s="45">
        <f t="shared" si="54"/>
        <v>355</v>
      </c>
      <c r="AJ429" s="45">
        <f t="shared" si="54"/>
        <v>369</v>
      </c>
      <c r="AK429" s="45">
        <f t="shared" si="54"/>
        <v>384</v>
      </c>
      <c r="AL429" s="45">
        <f t="shared" si="54"/>
        <v>398</v>
      </c>
      <c r="AM429" s="45">
        <f t="shared" si="54"/>
        <v>412</v>
      </c>
      <c r="AN429" s="45">
        <f t="shared" si="54"/>
        <v>426</v>
      </c>
    </row>
    <row r="430" spans="1:40" x14ac:dyDescent="0.25">
      <c r="A430" s="68" t="s">
        <v>80</v>
      </c>
      <c r="B430" s="180">
        <v>30705</v>
      </c>
      <c r="C430" s="68">
        <v>2</v>
      </c>
      <c r="D430" s="1">
        <v>216</v>
      </c>
      <c r="E430" s="1">
        <v>34</v>
      </c>
      <c r="F430" s="1">
        <v>2</v>
      </c>
      <c r="G430" s="1">
        <v>252</v>
      </c>
      <c r="H430" s="177">
        <v>250</v>
      </c>
      <c r="I430" s="176">
        <v>126</v>
      </c>
      <c r="J430" s="178">
        <v>125</v>
      </c>
      <c r="K430" s="45">
        <f t="shared" si="55"/>
        <v>8</v>
      </c>
      <c r="L430" s="45">
        <f t="shared" si="55"/>
        <v>16</v>
      </c>
      <c r="M430" s="45">
        <f t="shared" si="55"/>
        <v>23</v>
      </c>
      <c r="N430" s="45">
        <f t="shared" si="55"/>
        <v>31</v>
      </c>
      <c r="O430" s="45">
        <f t="shared" si="55"/>
        <v>39</v>
      </c>
      <c r="P430" s="45">
        <f t="shared" si="55"/>
        <v>47</v>
      </c>
      <c r="Q430" s="45">
        <f t="shared" si="55"/>
        <v>55</v>
      </c>
      <c r="R430" s="45">
        <f t="shared" si="55"/>
        <v>63</v>
      </c>
      <c r="S430" s="45">
        <f t="shared" si="55"/>
        <v>70</v>
      </c>
      <c r="T430" s="45">
        <f t="shared" si="55"/>
        <v>78</v>
      </c>
      <c r="U430" s="45">
        <f t="shared" si="55"/>
        <v>86</v>
      </c>
      <c r="V430" s="45">
        <f t="shared" si="55"/>
        <v>94</v>
      </c>
      <c r="W430" s="45">
        <f t="shared" si="55"/>
        <v>102</v>
      </c>
      <c r="X430" s="45">
        <f t="shared" si="55"/>
        <v>109</v>
      </c>
      <c r="Y430" s="45">
        <f t="shared" si="55"/>
        <v>117</v>
      </c>
      <c r="Z430" s="45">
        <f t="shared" si="55"/>
        <v>125</v>
      </c>
      <c r="AA430" s="45">
        <f t="shared" si="54"/>
        <v>133</v>
      </c>
      <c r="AB430" s="45">
        <f t="shared" si="54"/>
        <v>141</v>
      </c>
      <c r="AC430" s="45">
        <f t="shared" si="54"/>
        <v>148</v>
      </c>
      <c r="AD430" s="45">
        <f t="shared" si="54"/>
        <v>156</v>
      </c>
      <c r="AE430" s="45">
        <f t="shared" si="54"/>
        <v>164</v>
      </c>
      <c r="AF430" s="45">
        <f t="shared" si="54"/>
        <v>172</v>
      </c>
      <c r="AG430" s="45">
        <f t="shared" si="54"/>
        <v>180</v>
      </c>
      <c r="AH430" s="45">
        <f t="shared" si="54"/>
        <v>188</v>
      </c>
      <c r="AI430" s="45">
        <f t="shared" si="54"/>
        <v>195</v>
      </c>
      <c r="AJ430" s="45">
        <f t="shared" si="54"/>
        <v>203</v>
      </c>
      <c r="AK430" s="45">
        <f t="shared" si="54"/>
        <v>211</v>
      </c>
      <c r="AL430" s="45">
        <f t="shared" si="54"/>
        <v>219</v>
      </c>
      <c r="AM430" s="45">
        <f t="shared" si="54"/>
        <v>227</v>
      </c>
      <c r="AN430" s="45">
        <f t="shared" si="54"/>
        <v>234</v>
      </c>
    </row>
    <row r="431" spans="1:40" x14ac:dyDescent="0.25">
      <c r="A431" s="68" t="s">
        <v>80</v>
      </c>
      <c r="B431" s="180">
        <v>90264</v>
      </c>
      <c r="C431" s="68">
        <v>0</v>
      </c>
      <c r="D431" s="1">
        <v>0</v>
      </c>
      <c r="E431" s="1">
        <v>0</v>
      </c>
      <c r="F431" s="1">
        <v>0</v>
      </c>
      <c r="G431" s="1">
        <v>0</v>
      </c>
      <c r="H431" s="177">
        <v>0</v>
      </c>
      <c r="I431" s="176">
        <v>0</v>
      </c>
      <c r="J431" s="178" t="e">
        <v>#DIV/0!</v>
      </c>
      <c r="K431" s="45">
        <f t="shared" si="55"/>
        <v>0</v>
      </c>
      <c r="L431" s="45">
        <f t="shared" si="55"/>
        <v>0</v>
      </c>
      <c r="M431" s="45">
        <f t="shared" si="55"/>
        <v>0</v>
      </c>
      <c r="N431" s="45">
        <f t="shared" si="55"/>
        <v>0</v>
      </c>
      <c r="O431" s="45">
        <f t="shared" si="55"/>
        <v>0</v>
      </c>
      <c r="P431" s="45">
        <f t="shared" si="55"/>
        <v>0</v>
      </c>
      <c r="Q431" s="45">
        <f t="shared" si="55"/>
        <v>0</v>
      </c>
      <c r="R431" s="45">
        <f t="shared" si="55"/>
        <v>0</v>
      </c>
      <c r="S431" s="45">
        <f t="shared" si="55"/>
        <v>0</v>
      </c>
      <c r="T431" s="45">
        <f t="shared" si="55"/>
        <v>0</v>
      </c>
      <c r="U431" s="45">
        <f t="shared" si="55"/>
        <v>0</v>
      </c>
      <c r="V431" s="45">
        <f t="shared" si="55"/>
        <v>0</v>
      </c>
      <c r="W431" s="45">
        <f t="shared" si="55"/>
        <v>0</v>
      </c>
      <c r="X431" s="45">
        <f t="shared" si="55"/>
        <v>0</v>
      </c>
      <c r="Y431" s="45">
        <f t="shared" si="55"/>
        <v>0</v>
      </c>
      <c r="Z431" s="45">
        <f t="shared" si="55"/>
        <v>0</v>
      </c>
      <c r="AA431" s="45">
        <f t="shared" si="54"/>
        <v>0</v>
      </c>
      <c r="AB431" s="45">
        <f t="shared" si="54"/>
        <v>0</v>
      </c>
      <c r="AC431" s="45">
        <f t="shared" si="54"/>
        <v>0</v>
      </c>
      <c r="AD431" s="45">
        <f t="shared" si="54"/>
        <v>0</v>
      </c>
      <c r="AE431" s="45">
        <f t="shared" si="54"/>
        <v>0</v>
      </c>
      <c r="AF431" s="45">
        <f t="shared" si="54"/>
        <v>0</v>
      </c>
      <c r="AG431" s="45">
        <f t="shared" si="54"/>
        <v>0</v>
      </c>
      <c r="AH431" s="45">
        <f t="shared" si="54"/>
        <v>0</v>
      </c>
      <c r="AI431" s="45">
        <f t="shared" si="54"/>
        <v>0</v>
      </c>
      <c r="AJ431" s="45">
        <f t="shared" si="54"/>
        <v>0</v>
      </c>
      <c r="AK431" s="45">
        <f t="shared" si="54"/>
        <v>0</v>
      </c>
      <c r="AL431" s="45">
        <f t="shared" si="54"/>
        <v>0</v>
      </c>
      <c r="AM431" s="45">
        <f t="shared" si="54"/>
        <v>0</v>
      </c>
      <c r="AN431" s="45">
        <f t="shared" si="54"/>
        <v>0</v>
      </c>
    </row>
    <row r="432" spans="1:40" x14ac:dyDescent="0.25">
      <c r="A432" s="68" t="s">
        <v>196</v>
      </c>
      <c r="B432" s="180">
        <v>30017</v>
      </c>
      <c r="C432" s="68">
        <v>4</v>
      </c>
      <c r="D432" s="1">
        <v>1740</v>
      </c>
      <c r="E432" s="1">
        <v>-278</v>
      </c>
      <c r="F432" s="1">
        <v>16</v>
      </c>
      <c r="G432" s="1">
        <v>1478</v>
      </c>
      <c r="H432" s="177">
        <v>1462</v>
      </c>
      <c r="I432" s="176">
        <v>369.5</v>
      </c>
      <c r="J432" s="178">
        <v>365.5</v>
      </c>
      <c r="K432" s="45">
        <f t="shared" si="55"/>
        <v>23</v>
      </c>
      <c r="L432" s="45">
        <f t="shared" si="55"/>
        <v>46</v>
      </c>
      <c r="M432" s="45">
        <f t="shared" si="55"/>
        <v>69</v>
      </c>
      <c r="N432" s="45">
        <f t="shared" si="55"/>
        <v>91</v>
      </c>
      <c r="O432" s="45">
        <f t="shared" si="55"/>
        <v>114</v>
      </c>
      <c r="P432" s="45">
        <f t="shared" si="55"/>
        <v>137</v>
      </c>
      <c r="Q432" s="45">
        <f t="shared" si="55"/>
        <v>160</v>
      </c>
      <c r="R432" s="45">
        <f t="shared" si="55"/>
        <v>183</v>
      </c>
      <c r="S432" s="45">
        <f t="shared" si="55"/>
        <v>206</v>
      </c>
      <c r="T432" s="45">
        <f t="shared" si="55"/>
        <v>228</v>
      </c>
      <c r="U432" s="45">
        <f t="shared" si="55"/>
        <v>251</v>
      </c>
      <c r="V432" s="45">
        <f t="shared" si="55"/>
        <v>274</v>
      </c>
      <c r="W432" s="45">
        <f t="shared" si="55"/>
        <v>297</v>
      </c>
      <c r="X432" s="45">
        <f t="shared" si="55"/>
        <v>320</v>
      </c>
      <c r="Y432" s="45">
        <f t="shared" si="55"/>
        <v>343</v>
      </c>
      <c r="Z432" s="45">
        <f t="shared" si="55"/>
        <v>366</v>
      </c>
      <c r="AA432" s="45">
        <f t="shared" si="54"/>
        <v>388</v>
      </c>
      <c r="AB432" s="45">
        <f t="shared" si="54"/>
        <v>411</v>
      </c>
      <c r="AC432" s="45">
        <f t="shared" si="54"/>
        <v>434</v>
      </c>
      <c r="AD432" s="45">
        <f t="shared" si="54"/>
        <v>457</v>
      </c>
      <c r="AE432" s="45">
        <f t="shared" si="54"/>
        <v>480</v>
      </c>
      <c r="AF432" s="45">
        <f t="shared" si="54"/>
        <v>503</v>
      </c>
      <c r="AG432" s="45">
        <f t="shared" si="54"/>
        <v>525</v>
      </c>
      <c r="AH432" s="45">
        <f t="shared" si="54"/>
        <v>548</v>
      </c>
      <c r="AI432" s="45">
        <f t="shared" si="54"/>
        <v>571</v>
      </c>
      <c r="AJ432" s="45">
        <f t="shared" si="54"/>
        <v>594</v>
      </c>
      <c r="AK432" s="45">
        <f t="shared" si="54"/>
        <v>617</v>
      </c>
      <c r="AL432" s="45">
        <f t="shared" si="54"/>
        <v>640</v>
      </c>
      <c r="AM432" s="45">
        <f t="shared" si="54"/>
        <v>662</v>
      </c>
      <c r="AN432" s="45">
        <f t="shared" si="54"/>
        <v>685</v>
      </c>
    </row>
    <row r="433" spans="1:40" x14ac:dyDescent="0.25">
      <c r="A433" s="68" t="s">
        <v>196</v>
      </c>
      <c r="B433" s="180">
        <v>30056</v>
      </c>
      <c r="C433" s="68">
        <v>2</v>
      </c>
      <c r="D433" s="1">
        <v>372</v>
      </c>
      <c r="E433" s="1">
        <v>14</v>
      </c>
      <c r="F433" s="1">
        <v>0</v>
      </c>
      <c r="G433" s="1">
        <v>386</v>
      </c>
      <c r="H433" s="177">
        <v>386</v>
      </c>
      <c r="I433" s="176">
        <v>193</v>
      </c>
      <c r="J433" s="178">
        <v>193</v>
      </c>
      <c r="K433" s="45">
        <f t="shared" si="55"/>
        <v>12</v>
      </c>
      <c r="L433" s="45">
        <f t="shared" si="55"/>
        <v>24</v>
      </c>
      <c r="M433" s="45">
        <f t="shared" si="55"/>
        <v>36</v>
      </c>
      <c r="N433" s="45">
        <f t="shared" si="55"/>
        <v>48</v>
      </c>
      <c r="O433" s="45">
        <f t="shared" si="55"/>
        <v>60</v>
      </c>
      <c r="P433" s="45">
        <f t="shared" si="55"/>
        <v>72</v>
      </c>
      <c r="Q433" s="45">
        <f t="shared" si="55"/>
        <v>84</v>
      </c>
      <c r="R433" s="45">
        <f t="shared" si="55"/>
        <v>97</v>
      </c>
      <c r="S433" s="45">
        <f t="shared" si="55"/>
        <v>109</v>
      </c>
      <c r="T433" s="45">
        <f t="shared" si="55"/>
        <v>121</v>
      </c>
      <c r="U433" s="45">
        <f t="shared" si="55"/>
        <v>133</v>
      </c>
      <c r="V433" s="45">
        <f t="shared" si="55"/>
        <v>145</v>
      </c>
      <c r="W433" s="45">
        <f t="shared" si="55"/>
        <v>157</v>
      </c>
      <c r="X433" s="45">
        <f t="shared" si="55"/>
        <v>169</v>
      </c>
      <c r="Y433" s="45">
        <f t="shared" si="55"/>
        <v>181</v>
      </c>
      <c r="Z433" s="45">
        <f t="shared" si="55"/>
        <v>193</v>
      </c>
      <c r="AA433" s="45">
        <f t="shared" si="54"/>
        <v>205</v>
      </c>
      <c r="AB433" s="45">
        <f t="shared" si="54"/>
        <v>217</v>
      </c>
      <c r="AC433" s="45">
        <f t="shared" si="54"/>
        <v>229</v>
      </c>
      <c r="AD433" s="45">
        <f t="shared" si="54"/>
        <v>241</v>
      </c>
      <c r="AE433" s="45">
        <f t="shared" si="54"/>
        <v>253</v>
      </c>
      <c r="AF433" s="45">
        <f t="shared" si="54"/>
        <v>265</v>
      </c>
      <c r="AG433" s="45">
        <f t="shared" si="54"/>
        <v>277</v>
      </c>
      <c r="AH433" s="45">
        <f t="shared" si="54"/>
        <v>290</v>
      </c>
      <c r="AI433" s="45">
        <f t="shared" si="54"/>
        <v>302</v>
      </c>
      <c r="AJ433" s="45">
        <f t="shared" si="54"/>
        <v>314</v>
      </c>
      <c r="AK433" s="45">
        <f t="shared" si="54"/>
        <v>326</v>
      </c>
      <c r="AL433" s="45">
        <f t="shared" si="54"/>
        <v>338</v>
      </c>
      <c r="AM433" s="45">
        <f t="shared" si="54"/>
        <v>350</v>
      </c>
      <c r="AN433" s="45">
        <f t="shared" si="54"/>
        <v>362</v>
      </c>
    </row>
    <row r="434" spans="1:40" x14ac:dyDescent="0.25">
      <c r="A434" s="68" t="s">
        <v>196</v>
      </c>
      <c r="B434" s="180">
        <v>30133</v>
      </c>
      <c r="C434" s="68">
        <v>9</v>
      </c>
      <c r="D434" s="1">
        <v>1176</v>
      </c>
      <c r="E434" s="1">
        <v>652</v>
      </c>
      <c r="F434" s="1">
        <v>14</v>
      </c>
      <c r="G434" s="1">
        <v>1842</v>
      </c>
      <c r="H434" s="177">
        <v>1828</v>
      </c>
      <c r="I434" s="176">
        <v>204.66669999999999</v>
      </c>
      <c r="J434" s="178">
        <v>203.1</v>
      </c>
      <c r="K434" s="45">
        <f t="shared" si="55"/>
        <v>13</v>
      </c>
      <c r="L434" s="45">
        <f t="shared" si="55"/>
        <v>25</v>
      </c>
      <c r="M434" s="45">
        <f t="shared" si="55"/>
        <v>38</v>
      </c>
      <c r="N434" s="45">
        <f t="shared" si="55"/>
        <v>51</v>
      </c>
      <c r="O434" s="45">
        <f t="shared" si="55"/>
        <v>63</v>
      </c>
      <c r="P434" s="45">
        <f t="shared" si="55"/>
        <v>76</v>
      </c>
      <c r="Q434" s="45">
        <f t="shared" si="55"/>
        <v>89</v>
      </c>
      <c r="R434" s="45">
        <f t="shared" si="55"/>
        <v>102</v>
      </c>
      <c r="S434" s="45">
        <f t="shared" si="55"/>
        <v>114</v>
      </c>
      <c r="T434" s="45">
        <f t="shared" si="55"/>
        <v>127</v>
      </c>
      <c r="U434" s="45">
        <f t="shared" si="55"/>
        <v>140</v>
      </c>
      <c r="V434" s="45">
        <f t="shared" si="55"/>
        <v>152</v>
      </c>
      <c r="W434" s="45">
        <f t="shared" si="55"/>
        <v>165</v>
      </c>
      <c r="X434" s="45">
        <f t="shared" si="55"/>
        <v>178</v>
      </c>
      <c r="Y434" s="45">
        <f t="shared" si="55"/>
        <v>190</v>
      </c>
      <c r="Z434" s="45">
        <f t="shared" si="55"/>
        <v>203</v>
      </c>
      <c r="AA434" s="45">
        <f t="shared" si="54"/>
        <v>216</v>
      </c>
      <c r="AB434" s="45">
        <f t="shared" si="54"/>
        <v>228</v>
      </c>
      <c r="AC434" s="45">
        <f t="shared" si="54"/>
        <v>241</v>
      </c>
      <c r="AD434" s="45">
        <f t="shared" si="54"/>
        <v>254</v>
      </c>
      <c r="AE434" s="45">
        <f t="shared" si="54"/>
        <v>267</v>
      </c>
      <c r="AF434" s="45">
        <f t="shared" si="54"/>
        <v>279</v>
      </c>
      <c r="AG434" s="45">
        <f t="shared" si="54"/>
        <v>292</v>
      </c>
      <c r="AH434" s="45">
        <f t="shared" si="54"/>
        <v>305</v>
      </c>
      <c r="AI434" s="45">
        <f t="shared" si="54"/>
        <v>317</v>
      </c>
      <c r="AJ434" s="45">
        <f t="shared" si="54"/>
        <v>330</v>
      </c>
      <c r="AK434" s="45">
        <f t="shared" si="54"/>
        <v>343</v>
      </c>
      <c r="AL434" s="45">
        <f t="shared" si="54"/>
        <v>355</v>
      </c>
      <c r="AM434" s="45">
        <f t="shared" si="54"/>
        <v>368</v>
      </c>
      <c r="AN434" s="45">
        <f t="shared" si="54"/>
        <v>381</v>
      </c>
    </row>
    <row r="435" spans="1:40" x14ac:dyDescent="0.25">
      <c r="A435" s="68" t="s">
        <v>196</v>
      </c>
      <c r="B435" s="180">
        <v>30305</v>
      </c>
      <c r="C435" s="68">
        <v>5</v>
      </c>
      <c r="D435" s="1">
        <v>228</v>
      </c>
      <c r="E435" s="1">
        <v>354</v>
      </c>
      <c r="F435" s="1">
        <v>2</v>
      </c>
      <c r="G435" s="1">
        <v>584</v>
      </c>
      <c r="H435" s="177">
        <v>582</v>
      </c>
      <c r="I435" s="176">
        <v>116.8</v>
      </c>
      <c r="J435" s="178">
        <v>116.4</v>
      </c>
      <c r="K435" s="45">
        <f t="shared" si="55"/>
        <v>7</v>
      </c>
      <c r="L435" s="45">
        <f t="shared" si="55"/>
        <v>15</v>
      </c>
      <c r="M435" s="45">
        <f t="shared" si="55"/>
        <v>22</v>
      </c>
      <c r="N435" s="45">
        <f t="shared" si="55"/>
        <v>29</v>
      </c>
      <c r="O435" s="45">
        <f t="shared" si="55"/>
        <v>36</v>
      </c>
      <c r="P435" s="45">
        <f t="shared" si="55"/>
        <v>44</v>
      </c>
      <c r="Q435" s="45">
        <f t="shared" si="55"/>
        <v>51</v>
      </c>
      <c r="R435" s="45">
        <f t="shared" si="55"/>
        <v>58</v>
      </c>
      <c r="S435" s="45">
        <f t="shared" si="55"/>
        <v>65</v>
      </c>
      <c r="T435" s="45">
        <f t="shared" si="55"/>
        <v>73</v>
      </c>
      <c r="U435" s="45">
        <f t="shared" si="55"/>
        <v>80</v>
      </c>
      <c r="V435" s="45">
        <f t="shared" si="55"/>
        <v>87</v>
      </c>
      <c r="W435" s="45">
        <f t="shared" si="55"/>
        <v>95</v>
      </c>
      <c r="X435" s="45">
        <f t="shared" si="55"/>
        <v>102</v>
      </c>
      <c r="Y435" s="45">
        <f t="shared" si="55"/>
        <v>109</v>
      </c>
      <c r="Z435" s="45">
        <f t="shared" si="55"/>
        <v>116</v>
      </c>
      <c r="AA435" s="45">
        <f t="shared" si="54"/>
        <v>124</v>
      </c>
      <c r="AB435" s="45">
        <f t="shared" si="54"/>
        <v>131</v>
      </c>
      <c r="AC435" s="45">
        <f t="shared" si="54"/>
        <v>138</v>
      </c>
      <c r="AD435" s="45">
        <f t="shared" si="54"/>
        <v>146</v>
      </c>
      <c r="AE435" s="45">
        <f t="shared" si="54"/>
        <v>153</v>
      </c>
      <c r="AF435" s="45">
        <f t="shared" si="54"/>
        <v>160</v>
      </c>
      <c r="AG435" s="45">
        <f t="shared" si="54"/>
        <v>167</v>
      </c>
      <c r="AH435" s="45">
        <f t="shared" si="54"/>
        <v>175</v>
      </c>
      <c r="AI435" s="45">
        <f t="shared" si="54"/>
        <v>182</v>
      </c>
      <c r="AJ435" s="45">
        <f t="shared" si="54"/>
        <v>189</v>
      </c>
      <c r="AK435" s="45">
        <f t="shared" si="54"/>
        <v>196</v>
      </c>
      <c r="AL435" s="45">
        <f t="shared" si="54"/>
        <v>204</v>
      </c>
      <c r="AM435" s="45">
        <f t="shared" si="54"/>
        <v>211</v>
      </c>
      <c r="AN435" s="45">
        <f t="shared" si="54"/>
        <v>218</v>
      </c>
    </row>
    <row r="436" spans="1:40" x14ac:dyDescent="0.25">
      <c r="A436" s="68" t="s">
        <v>196</v>
      </c>
      <c r="B436" s="180">
        <v>30315</v>
      </c>
      <c r="C436" s="68">
        <v>4</v>
      </c>
      <c r="D436" s="1">
        <v>2808</v>
      </c>
      <c r="E436" s="1">
        <v>564</v>
      </c>
      <c r="F436" s="1">
        <v>2</v>
      </c>
      <c r="G436" s="1">
        <v>3374</v>
      </c>
      <c r="H436" s="177">
        <v>3372</v>
      </c>
      <c r="I436" s="176">
        <v>843.5</v>
      </c>
      <c r="J436" s="178">
        <v>843</v>
      </c>
      <c r="K436" s="45">
        <f t="shared" si="55"/>
        <v>53</v>
      </c>
      <c r="L436" s="45">
        <f t="shared" si="55"/>
        <v>105</v>
      </c>
      <c r="M436" s="45">
        <f t="shared" si="55"/>
        <v>158</v>
      </c>
      <c r="N436" s="45">
        <f t="shared" si="55"/>
        <v>211</v>
      </c>
      <c r="O436" s="45">
        <f t="shared" si="55"/>
        <v>263</v>
      </c>
      <c r="P436" s="45">
        <f t="shared" si="55"/>
        <v>316</v>
      </c>
      <c r="Q436" s="45">
        <f t="shared" si="55"/>
        <v>369</v>
      </c>
      <c r="R436" s="45">
        <f t="shared" si="55"/>
        <v>422</v>
      </c>
      <c r="S436" s="45">
        <f t="shared" si="55"/>
        <v>474</v>
      </c>
      <c r="T436" s="45">
        <f t="shared" si="55"/>
        <v>527</v>
      </c>
      <c r="U436" s="45">
        <f t="shared" si="55"/>
        <v>580</v>
      </c>
      <c r="V436" s="45">
        <f t="shared" si="55"/>
        <v>632</v>
      </c>
      <c r="W436" s="45">
        <f t="shared" si="55"/>
        <v>685</v>
      </c>
      <c r="X436" s="45">
        <f t="shared" si="55"/>
        <v>738</v>
      </c>
      <c r="Y436" s="45">
        <f t="shared" si="55"/>
        <v>790</v>
      </c>
      <c r="Z436" s="45">
        <f t="shared" si="55"/>
        <v>843</v>
      </c>
      <c r="AA436" s="45">
        <f t="shared" si="54"/>
        <v>896</v>
      </c>
      <c r="AB436" s="45">
        <f t="shared" si="54"/>
        <v>948</v>
      </c>
      <c r="AC436" s="45">
        <f t="shared" si="54"/>
        <v>1001</v>
      </c>
      <c r="AD436" s="45">
        <f t="shared" si="54"/>
        <v>1054</v>
      </c>
      <c r="AE436" s="45">
        <f t="shared" si="54"/>
        <v>1106</v>
      </c>
      <c r="AF436" s="45">
        <f t="shared" si="54"/>
        <v>1159</v>
      </c>
      <c r="AG436" s="45">
        <f t="shared" si="54"/>
        <v>1212</v>
      </c>
      <c r="AH436" s="45">
        <f t="shared" si="54"/>
        <v>1265</v>
      </c>
      <c r="AI436" s="45">
        <f t="shared" si="54"/>
        <v>1317</v>
      </c>
      <c r="AJ436" s="45">
        <f t="shared" si="54"/>
        <v>1370</v>
      </c>
      <c r="AK436" s="45">
        <f t="shared" si="54"/>
        <v>1423</v>
      </c>
      <c r="AL436" s="45">
        <f t="shared" si="54"/>
        <v>1475</v>
      </c>
      <c r="AM436" s="45">
        <f t="shared" si="54"/>
        <v>1528</v>
      </c>
      <c r="AN436" s="45">
        <f t="shared" si="54"/>
        <v>1581</v>
      </c>
    </row>
    <row r="437" spans="1:40" x14ac:dyDescent="0.25">
      <c r="A437" s="68" t="s">
        <v>196</v>
      </c>
      <c r="B437" s="180">
        <v>30320</v>
      </c>
      <c r="C437" s="68">
        <v>4</v>
      </c>
      <c r="D437" s="1">
        <v>2100</v>
      </c>
      <c r="E437" s="1">
        <v>527</v>
      </c>
      <c r="F437" s="1">
        <v>1</v>
      </c>
      <c r="G437" s="1">
        <v>2628</v>
      </c>
      <c r="H437" s="177">
        <v>2627</v>
      </c>
      <c r="I437" s="176">
        <v>657</v>
      </c>
      <c r="J437" s="178">
        <v>656.8</v>
      </c>
      <c r="K437" s="45">
        <f t="shared" si="55"/>
        <v>41</v>
      </c>
      <c r="L437" s="45">
        <f t="shared" si="55"/>
        <v>82</v>
      </c>
      <c r="M437" s="45">
        <f t="shared" si="55"/>
        <v>123</v>
      </c>
      <c r="N437" s="45">
        <f t="shared" si="55"/>
        <v>164</v>
      </c>
      <c r="O437" s="45">
        <f t="shared" si="55"/>
        <v>205</v>
      </c>
      <c r="P437" s="45">
        <f t="shared" si="55"/>
        <v>246</v>
      </c>
      <c r="Q437" s="45">
        <f t="shared" si="55"/>
        <v>287</v>
      </c>
      <c r="R437" s="45">
        <f t="shared" si="55"/>
        <v>328</v>
      </c>
      <c r="S437" s="45">
        <f t="shared" si="55"/>
        <v>369</v>
      </c>
      <c r="T437" s="45">
        <f t="shared" si="55"/>
        <v>411</v>
      </c>
      <c r="U437" s="45">
        <f t="shared" si="55"/>
        <v>452</v>
      </c>
      <c r="V437" s="45">
        <f t="shared" si="55"/>
        <v>493</v>
      </c>
      <c r="W437" s="45">
        <f t="shared" si="55"/>
        <v>534</v>
      </c>
      <c r="X437" s="45">
        <f t="shared" si="55"/>
        <v>575</v>
      </c>
      <c r="Y437" s="45">
        <f t="shared" si="55"/>
        <v>616</v>
      </c>
      <c r="Z437" s="45">
        <f t="shared" si="55"/>
        <v>657</v>
      </c>
      <c r="AA437" s="45">
        <f t="shared" si="54"/>
        <v>698</v>
      </c>
      <c r="AB437" s="45">
        <f t="shared" si="54"/>
        <v>739</v>
      </c>
      <c r="AC437" s="45">
        <f t="shared" si="54"/>
        <v>780</v>
      </c>
      <c r="AD437" s="45">
        <f t="shared" si="54"/>
        <v>821</v>
      </c>
      <c r="AE437" s="45">
        <f t="shared" si="54"/>
        <v>862</v>
      </c>
      <c r="AF437" s="45">
        <f t="shared" si="54"/>
        <v>903</v>
      </c>
      <c r="AG437" s="45">
        <f t="shared" si="54"/>
        <v>944</v>
      </c>
      <c r="AH437" s="45">
        <f t="shared" si="54"/>
        <v>985</v>
      </c>
      <c r="AI437" s="45">
        <f t="shared" si="54"/>
        <v>1026</v>
      </c>
      <c r="AJ437" s="45">
        <f t="shared" si="54"/>
        <v>1067</v>
      </c>
      <c r="AK437" s="45">
        <f t="shared" si="54"/>
        <v>1108</v>
      </c>
      <c r="AL437" s="45">
        <f t="shared" si="54"/>
        <v>1149</v>
      </c>
      <c r="AM437" s="45">
        <f t="shared" si="54"/>
        <v>1190</v>
      </c>
      <c r="AN437" s="45">
        <f t="shared" si="54"/>
        <v>1232</v>
      </c>
    </row>
    <row r="438" spans="1:40" x14ac:dyDescent="0.25">
      <c r="A438" s="68" t="s">
        <v>196</v>
      </c>
      <c r="B438" s="180">
        <v>30416</v>
      </c>
      <c r="C438" s="68">
        <v>15</v>
      </c>
      <c r="D438" s="1">
        <v>7476</v>
      </c>
      <c r="E438" s="1">
        <v>891</v>
      </c>
      <c r="F438" s="1">
        <v>90</v>
      </c>
      <c r="G438" s="1">
        <v>8457</v>
      </c>
      <c r="H438" s="177">
        <v>8367</v>
      </c>
      <c r="I438" s="176">
        <v>563.79999999999995</v>
      </c>
      <c r="J438" s="178">
        <v>557.79999999999995</v>
      </c>
      <c r="K438" s="45">
        <f t="shared" si="55"/>
        <v>35</v>
      </c>
      <c r="L438" s="45">
        <f t="shared" si="55"/>
        <v>70</v>
      </c>
      <c r="M438" s="45">
        <f t="shared" si="55"/>
        <v>105</v>
      </c>
      <c r="N438" s="45">
        <f t="shared" si="55"/>
        <v>139</v>
      </c>
      <c r="O438" s="45">
        <f t="shared" si="55"/>
        <v>174</v>
      </c>
      <c r="P438" s="45">
        <f t="shared" si="55"/>
        <v>209</v>
      </c>
      <c r="Q438" s="45">
        <f t="shared" si="55"/>
        <v>244</v>
      </c>
      <c r="R438" s="45">
        <f t="shared" si="55"/>
        <v>279</v>
      </c>
      <c r="S438" s="45">
        <f t="shared" si="55"/>
        <v>314</v>
      </c>
      <c r="T438" s="45">
        <f t="shared" si="55"/>
        <v>349</v>
      </c>
      <c r="U438" s="45">
        <f t="shared" si="55"/>
        <v>383</v>
      </c>
      <c r="V438" s="45">
        <f t="shared" si="55"/>
        <v>418</v>
      </c>
      <c r="W438" s="45">
        <f t="shared" si="55"/>
        <v>453</v>
      </c>
      <c r="X438" s="45">
        <f t="shared" si="55"/>
        <v>488</v>
      </c>
      <c r="Y438" s="45">
        <f t="shared" si="55"/>
        <v>523</v>
      </c>
      <c r="Z438" s="45">
        <f t="shared" ref="Z438:AN453" si="56">IF($G438&gt;0,ROUND($J438*Z$3/12*0.75,0),0)</f>
        <v>558</v>
      </c>
      <c r="AA438" s="45">
        <f t="shared" si="56"/>
        <v>593</v>
      </c>
      <c r="AB438" s="45">
        <f t="shared" si="56"/>
        <v>628</v>
      </c>
      <c r="AC438" s="45">
        <f t="shared" si="56"/>
        <v>662</v>
      </c>
      <c r="AD438" s="45">
        <f t="shared" si="56"/>
        <v>697</v>
      </c>
      <c r="AE438" s="45">
        <f t="shared" si="56"/>
        <v>732</v>
      </c>
      <c r="AF438" s="45">
        <f t="shared" si="56"/>
        <v>767</v>
      </c>
      <c r="AG438" s="45">
        <f t="shared" si="56"/>
        <v>802</v>
      </c>
      <c r="AH438" s="45">
        <f t="shared" si="56"/>
        <v>837</v>
      </c>
      <c r="AI438" s="45">
        <f t="shared" si="56"/>
        <v>872</v>
      </c>
      <c r="AJ438" s="45">
        <f t="shared" si="56"/>
        <v>906</v>
      </c>
      <c r="AK438" s="45">
        <f t="shared" si="56"/>
        <v>941</v>
      </c>
      <c r="AL438" s="45">
        <f t="shared" si="56"/>
        <v>976</v>
      </c>
      <c r="AM438" s="45">
        <f t="shared" si="56"/>
        <v>1011</v>
      </c>
      <c r="AN438" s="45">
        <f t="shared" si="56"/>
        <v>1046</v>
      </c>
    </row>
    <row r="439" spans="1:40" x14ac:dyDescent="0.25">
      <c r="A439" s="68" t="s">
        <v>196</v>
      </c>
      <c r="B439" s="180">
        <v>30555</v>
      </c>
      <c r="C439" s="68">
        <v>8</v>
      </c>
      <c r="D439" s="1">
        <v>2352</v>
      </c>
      <c r="E439" s="1">
        <v>2656</v>
      </c>
      <c r="F439" s="1">
        <v>19</v>
      </c>
      <c r="G439" s="1">
        <v>5027</v>
      </c>
      <c r="H439" s="177">
        <v>5008</v>
      </c>
      <c r="I439" s="176">
        <v>628.375</v>
      </c>
      <c r="J439" s="178">
        <v>626</v>
      </c>
      <c r="K439" s="45">
        <f t="shared" ref="K439:Z454" si="57">IF($G439&gt;0,ROUND($J439*K$3/12*0.75,0),0)</f>
        <v>39</v>
      </c>
      <c r="L439" s="45">
        <f t="shared" si="57"/>
        <v>78</v>
      </c>
      <c r="M439" s="45">
        <f t="shared" si="57"/>
        <v>117</v>
      </c>
      <c r="N439" s="45">
        <f t="shared" si="57"/>
        <v>157</v>
      </c>
      <c r="O439" s="45">
        <f t="shared" si="57"/>
        <v>196</v>
      </c>
      <c r="P439" s="45">
        <f t="shared" si="57"/>
        <v>235</v>
      </c>
      <c r="Q439" s="45">
        <f t="shared" si="57"/>
        <v>274</v>
      </c>
      <c r="R439" s="45">
        <f t="shared" si="57"/>
        <v>313</v>
      </c>
      <c r="S439" s="45">
        <f t="shared" si="57"/>
        <v>352</v>
      </c>
      <c r="T439" s="45">
        <f t="shared" si="57"/>
        <v>391</v>
      </c>
      <c r="U439" s="45">
        <f t="shared" si="57"/>
        <v>430</v>
      </c>
      <c r="V439" s="45">
        <f t="shared" si="57"/>
        <v>470</v>
      </c>
      <c r="W439" s="45">
        <f t="shared" si="57"/>
        <v>509</v>
      </c>
      <c r="X439" s="45">
        <f t="shared" si="57"/>
        <v>548</v>
      </c>
      <c r="Y439" s="45">
        <f t="shared" si="57"/>
        <v>587</v>
      </c>
      <c r="Z439" s="45">
        <f t="shared" si="57"/>
        <v>626</v>
      </c>
      <c r="AA439" s="45">
        <f t="shared" si="56"/>
        <v>665</v>
      </c>
      <c r="AB439" s="45">
        <f t="shared" si="56"/>
        <v>704</v>
      </c>
      <c r="AC439" s="45">
        <f t="shared" si="56"/>
        <v>743</v>
      </c>
      <c r="AD439" s="45">
        <f t="shared" si="56"/>
        <v>783</v>
      </c>
      <c r="AE439" s="45">
        <f t="shared" si="56"/>
        <v>822</v>
      </c>
      <c r="AF439" s="45">
        <f t="shared" si="56"/>
        <v>861</v>
      </c>
      <c r="AG439" s="45">
        <f t="shared" si="56"/>
        <v>900</v>
      </c>
      <c r="AH439" s="45">
        <f t="shared" si="56"/>
        <v>939</v>
      </c>
      <c r="AI439" s="45">
        <f t="shared" si="56"/>
        <v>978</v>
      </c>
      <c r="AJ439" s="45">
        <f t="shared" si="56"/>
        <v>1017</v>
      </c>
      <c r="AK439" s="45">
        <f t="shared" si="56"/>
        <v>1056</v>
      </c>
      <c r="AL439" s="45">
        <f t="shared" si="56"/>
        <v>1096</v>
      </c>
      <c r="AM439" s="45">
        <f t="shared" si="56"/>
        <v>1135</v>
      </c>
      <c r="AN439" s="45">
        <f t="shared" si="56"/>
        <v>1174</v>
      </c>
    </row>
    <row r="440" spans="1:40" x14ac:dyDescent="0.25">
      <c r="A440" s="68" t="s">
        <v>196</v>
      </c>
      <c r="B440" s="180">
        <v>30682</v>
      </c>
      <c r="C440" s="68">
        <v>2</v>
      </c>
      <c r="D440" s="1">
        <v>312</v>
      </c>
      <c r="E440" s="1">
        <v>273</v>
      </c>
      <c r="F440" s="1">
        <v>1</v>
      </c>
      <c r="G440" s="1">
        <v>586</v>
      </c>
      <c r="H440" s="177">
        <v>585</v>
      </c>
      <c r="I440" s="176">
        <v>293</v>
      </c>
      <c r="J440" s="178">
        <v>292.5</v>
      </c>
      <c r="K440" s="45">
        <f t="shared" si="57"/>
        <v>18</v>
      </c>
      <c r="L440" s="45">
        <f t="shared" si="57"/>
        <v>37</v>
      </c>
      <c r="M440" s="45">
        <f t="shared" si="57"/>
        <v>55</v>
      </c>
      <c r="N440" s="45">
        <f t="shared" si="57"/>
        <v>73</v>
      </c>
      <c r="O440" s="45">
        <f t="shared" si="57"/>
        <v>91</v>
      </c>
      <c r="P440" s="45">
        <f t="shared" si="57"/>
        <v>110</v>
      </c>
      <c r="Q440" s="45">
        <f t="shared" si="57"/>
        <v>128</v>
      </c>
      <c r="R440" s="45">
        <f t="shared" si="57"/>
        <v>146</v>
      </c>
      <c r="S440" s="45">
        <f t="shared" si="57"/>
        <v>165</v>
      </c>
      <c r="T440" s="45">
        <f t="shared" si="57"/>
        <v>183</v>
      </c>
      <c r="U440" s="45">
        <f t="shared" si="57"/>
        <v>201</v>
      </c>
      <c r="V440" s="45">
        <f t="shared" si="57"/>
        <v>219</v>
      </c>
      <c r="W440" s="45">
        <f t="shared" si="57"/>
        <v>238</v>
      </c>
      <c r="X440" s="45">
        <f t="shared" si="57"/>
        <v>256</v>
      </c>
      <c r="Y440" s="45">
        <f t="shared" si="57"/>
        <v>274</v>
      </c>
      <c r="Z440" s="45">
        <f t="shared" si="57"/>
        <v>293</v>
      </c>
      <c r="AA440" s="45">
        <f t="shared" si="56"/>
        <v>311</v>
      </c>
      <c r="AB440" s="45">
        <f t="shared" si="56"/>
        <v>329</v>
      </c>
      <c r="AC440" s="45">
        <f t="shared" si="56"/>
        <v>347</v>
      </c>
      <c r="AD440" s="45">
        <f t="shared" si="56"/>
        <v>366</v>
      </c>
      <c r="AE440" s="45">
        <f t="shared" si="56"/>
        <v>384</v>
      </c>
      <c r="AF440" s="45">
        <f t="shared" si="56"/>
        <v>402</v>
      </c>
      <c r="AG440" s="45">
        <f t="shared" si="56"/>
        <v>420</v>
      </c>
      <c r="AH440" s="45">
        <f t="shared" si="56"/>
        <v>439</v>
      </c>
      <c r="AI440" s="45">
        <f t="shared" si="56"/>
        <v>457</v>
      </c>
      <c r="AJ440" s="45">
        <f t="shared" si="56"/>
        <v>475</v>
      </c>
      <c r="AK440" s="45">
        <f t="shared" si="56"/>
        <v>494</v>
      </c>
      <c r="AL440" s="45">
        <f t="shared" si="56"/>
        <v>512</v>
      </c>
      <c r="AM440" s="45">
        <f t="shared" si="56"/>
        <v>530</v>
      </c>
      <c r="AN440" s="45">
        <f t="shared" si="56"/>
        <v>548</v>
      </c>
    </row>
    <row r="441" spans="1:40" x14ac:dyDescent="0.25">
      <c r="A441" s="68" t="s">
        <v>196</v>
      </c>
      <c r="B441" s="180">
        <v>30880</v>
      </c>
      <c r="C441" s="68">
        <v>8</v>
      </c>
      <c r="D441" s="1">
        <v>3624</v>
      </c>
      <c r="E441" s="1">
        <v>1516</v>
      </c>
      <c r="F441" s="1">
        <v>36</v>
      </c>
      <c r="G441" s="1">
        <v>5176</v>
      </c>
      <c r="H441" s="177">
        <v>5140</v>
      </c>
      <c r="I441" s="176">
        <v>647</v>
      </c>
      <c r="J441" s="178">
        <v>642.5</v>
      </c>
      <c r="K441" s="45">
        <f t="shared" si="57"/>
        <v>40</v>
      </c>
      <c r="L441" s="45">
        <f t="shared" si="57"/>
        <v>80</v>
      </c>
      <c r="M441" s="45">
        <f t="shared" si="57"/>
        <v>120</v>
      </c>
      <c r="N441" s="45">
        <f t="shared" si="57"/>
        <v>161</v>
      </c>
      <c r="O441" s="45">
        <f t="shared" si="57"/>
        <v>201</v>
      </c>
      <c r="P441" s="45">
        <f t="shared" si="57"/>
        <v>241</v>
      </c>
      <c r="Q441" s="45">
        <f t="shared" si="57"/>
        <v>281</v>
      </c>
      <c r="R441" s="45">
        <f t="shared" si="57"/>
        <v>321</v>
      </c>
      <c r="S441" s="45">
        <f t="shared" si="57"/>
        <v>361</v>
      </c>
      <c r="T441" s="45">
        <f t="shared" si="57"/>
        <v>402</v>
      </c>
      <c r="U441" s="45">
        <f t="shared" si="57"/>
        <v>442</v>
      </c>
      <c r="V441" s="45">
        <f t="shared" si="57"/>
        <v>482</v>
      </c>
      <c r="W441" s="45">
        <f t="shared" si="57"/>
        <v>522</v>
      </c>
      <c r="X441" s="45">
        <f t="shared" si="57"/>
        <v>562</v>
      </c>
      <c r="Y441" s="45">
        <f t="shared" si="57"/>
        <v>602</v>
      </c>
      <c r="Z441" s="45">
        <f t="shared" si="57"/>
        <v>643</v>
      </c>
      <c r="AA441" s="45">
        <f t="shared" si="56"/>
        <v>683</v>
      </c>
      <c r="AB441" s="45">
        <f t="shared" si="56"/>
        <v>723</v>
      </c>
      <c r="AC441" s="45">
        <f t="shared" si="56"/>
        <v>763</v>
      </c>
      <c r="AD441" s="45">
        <f t="shared" si="56"/>
        <v>803</v>
      </c>
      <c r="AE441" s="45">
        <f t="shared" si="56"/>
        <v>843</v>
      </c>
      <c r="AF441" s="45">
        <f t="shared" si="56"/>
        <v>883</v>
      </c>
      <c r="AG441" s="45">
        <f t="shared" si="56"/>
        <v>924</v>
      </c>
      <c r="AH441" s="45">
        <f t="shared" si="56"/>
        <v>964</v>
      </c>
      <c r="AI441" s="45">
        <f t="shared" si="56"/>
        <v>1004</v>
      </c>
      <c r="AJ441" s="45">
        <f t="shared" si="56"/>
        <v>1044</v>
      </c>
      <c r="AK441" s="45">
        <f t="shared" si="56"/>
        <v>1084</v>
      </c>
      <c r="AL441" s="45">
        <f t="shared" si="56"/>
        <v>1124</v>
      </c>
      <c r="AM441" s="45">
        <f t="shared" si="56"/>
        <v>1165</v>
      </c>
      <c r="AN441" s="45">
        <f t="shared" si="56"/>
        <v>1205</v>
      </c>
    </row>
    <row r="442" spans="1:40" x14ac:dyDescent="0.25">
      <c r="A442" s="68" t="s">
        <v>196</v>
      </c>
      <c r="B442" s="180">
        <v>30892</v>
      </c>
      <c r="C442" s="68">
        <v>9</v>
      </c>
      <c r="D442" s="1">
        <v>3036</v>
      </c>
      <c r="E442" s="1">
        <v>1044</v>
      </c>
      <c r="F442" s="1">
        <v>30</v>
      </c>
      <c r="G442" s="1">
        <v>4110</v>
      </c>
      <c r="H442" s="177">
        <v>4080</v>
      </c>
      <c r="I442" s="176">
        <v>456.66669999999999</v>
      </c>
      <c r="J442" s="178">
        <v>453.3</v>
      </c>
      <c r="K442" s="45">
        <f t="shared" si="57"/>
        <v>28</v>
      </c>
      <c r="L442" s="45">
        <f t="shared" si="57"/>
        <v>57</v>
      </c>
      <c r="M442" s="45">
        <f t="shared" si="57"/>
        <v>85</v>
      </c>
      <c r="N442" s="45">
        <f t="shared" si="57"/>
        <v>113</v>
      </c>
      <c r="O442" s="45">
        <f t="shared" si="57"/>
        <v>142</v>
      </c>
      <c r="P442" s="45">
        <f t="shared" si="57"/>
        <v>170</v>
      </c>
      <c r="Q442" s="45">
        <f t="shared" si="57"/>
        <v>198</v>
      </c>
      <c r="R442" s="45">
        <f t="shared" si="57"/>
        <v>227</v>
      </c>
      <c r="S442" s="45">
        <f t="shared" si="57"/>
        <v>255</v>
      </c>
      <c r="T442" s="45">
        <f t="shared" si="57"/>
        <v>283</v>
      </c>
      <c r="U442" s="45">
        <f t="shared" si="57"/>
        <v>312</v>
      </c>
      <c r="V442" s="45">
        <f t="shared" si="57"/>
        <v>340</v>
      </c>
      <c r="W442" s="45">
        <f t="shared" si="57"/>
        <v>368</v>
      </c>
      <c r="X442" s="45">
        <f t="shared" si="57"/>
        <v>397</v>
      </c>
      <c r="Y442" s="45">
        <f t="shared" si="57"/>
        <v>425</v>
      </c>
      <c r="Z442" s="45">
        <f t="shared" si="57"/>
        <v>453</v>
      </c>
      <c r="AA442" s="45">
        <f t="shared" si="56"/>
        <v>482</v>
      </c>
      <c r="AB442" s="45">
        <f t="shared" si="56"/>
        <v>510</v>
      </c>
      <c r="AC442" s="45">
        <f t="shared" si="56"/>
        <v>538</v>
      </c>
      <c r="AD442" s="45">
        <f t="shared" si="56"/>
        <v>567</v>
      </c>
      <c r="AE442" s="45">
        <f t="shared" si="56"/>
        <v>595</v>
      </c>
      <c r="AF442" s="45">
        <f t="shared" si="56"/>
        <v>623</v>
      </c>
      <c r="AG442" s="45">
        <f t="shared" si="56"/>
        <v>652</v>
      </c>
      <c r="AH442" s="45">
        <f t="shared" si="56"/>
        <v>680</v>
      </c>
      <c r="AI442" s="45">
        <f t="shared" si="56"/>
        <v>708</v>
      </c>
      <c r="AJ442" s="45">
        <f t="shared" si="56"/>
        <v>737</v>
      </c>
      <c r="AK442" s="45">
        <f t="shared" si="56"/>
        <v>765</v>
      </c>
      <c r="AL442" s="45">
        <f t="shared" si="56"/>
        <v>793</v>
      </c>
      <c r="AM442" s="45">
        <f t="shared" si="56"/>
        <v>822</v>
      </c>
      <c r="AN442" s="45">
        <f t="shared" si="56"/>
        <v>850</v>
      </c>
    </row>
    <row r="443" spans="1:40" x14ac:dyDescent="0.25">
      <c r="A443" s="68" t="s">
        <v>196</v>
      </c>
      <c r="B443" s="180">
        <v>30970</v>
      </c>
      <c r="C443" s="68">
        <v>10</v>
      </c>
      <c r="D443" s="1">
        <v>4500</v>
      </c>
      <c r="E443" s="1">
        <v>1746</v>
      </c>
      <c r="F443" s="1">
        <v>55</v>
      </c>
      <c r="G443" s="1">
        <v>6301</v>
      </c>
      <c r="H443" s="177">
        <v>6246</v>
      </c>
      <c r="I443" s="176">
        <v>630.1</v>
      </c>
      <c r="J443" s="178">
        <v>624.6</v>
      </c>
      <c r="K443" s="45">
        <f t="shared" si="57"/>
        <v>39</v>
      </c>
      <c r="L443" s="45">
        <f t="shared" si="57"/>
        <v>78</v>
      </c>
      <c r="M443" s="45">
        <f t="shared" si="57"/>
        <v>117</v>
      </c>
      <c r="N443" s="45">
        <f t="shared" si="57"/>
        <v>156</v>
      </c>
      <c r="O443" s="45">
        <f t="shared" si="57"/>
        <v>195</v>
      </c>
      <c r="P443" s="45">
        <f t="shared" si="57"/>
        <v>234</v>
      </c>
      <c r="Q443" s="45">
        <f t="shared" si="57"/>
        <v>273</v>
      </c>
      <c r="R443" s="45">
        <f t="shared" si="57"/>
        <v>312</v>
      </c>
      <c r="S443" s="45">
        <f t="shared" si="57"/>
        <v>351</v>
      </c>
      <c r="T443" s="45">
        <f t="shared" si="57"/>
        <v>390</v>
      </c>
      <c r="U443" s="45">
        <f t="shared" si="57"/>
        <v>429</v>
      </c>
      <c r="V443" s="45">
        <f t="shared" si="57"/>
        <v>468</v>
      </c>
      <c r="W443" s="45">
        <f t="shared" si="57"/>
        <v>507</v>
      </c>
      <c r="X443" s="45">
        <f t="shared" si="57"/>
        <v>547</v>
      </c>
      <c r="Y443" s="45">
        <f t="shared" si="57"/>
        <v>586</v>
      </c>
      <c r="Z443" s="45">
        <f t="shared" si="57"/>
        <v>625</v>
      </c>
      <c r="AA443" s="45">
        <f t="shared" si="56"/>
        <v>664</v>
      </c>
      <c r="AB443" s="45">
        <f t="shared" si="56"/>
        <v>703</v>
      </c>
      <c r="AC443" s="45">
        <f t="shared" si="56"/>
        <v>742</v>
      </c>
      <c r="AD443" s="45">
        <f t="shared" si="56"/>
        <v>781</v>
      </c>
      <c r="AE443" s="45">
        <f t="shared" si="56"/>
        <v>820</v>
      </c>
      <c r="AF443" s="45">
        <f t="shared" si="56"/>
        <v>859</v>
      </c>
      <c r="AG443" s="45">
        <f t="shared" si="56"/>
        <v>898</v>
      </c>
      <c r="AH443" s="45">
        <f t="shared" si="56"/>
        <v>937</v>
      </c>
      <c r="AI443" s="45">
        <f t="shared" si="56"/>
        <v>976</v>
      </c>
      <c r="AJ443" s="45">
        <f t="shared" si="56"/>
        <v>1015</v>
      </c>
      <c r="AK443" s="45">
        <f t="shared" si="56"/>
        <v>1054</v>
      </c>
      <c r="AL443" s="45">
        <f t="shared" si="56"/>
        <v>1093</v>
      </c>
      <c r="AM443" s="45">
        <f t="shared" si="56"/>
        <v>1132</v>
      </c>
      <c r="AN443" s="45">
        <f t="shared" si="56"/>
        <v>1171</v>
      </c>
    </row>
    <row r="444" spans="1:40" x14ac:dyDescent="0.25">
      <c r="A444" s="68" t="s">
        <v>196</v>
      </c>
      <c r="B444" s="180">
        <v>31026</v>
      </c>
      <c r="C444" s="68">
        <v>4</v>
      </c>
      <c r="D444" s="1">
        <v>3696</v>
      </c>
      <c r="E444" s="1">
        <v>1421</v>
      </c>
      <c r="F444" s="1">
        <v>30</v>
      </c>
      <c r="G444" s="1">
        <v>5147</v>
      </c>
      <c r="H444" s="177">
        <v>5117</v>
      </c>
      <c r="I444" s="176">
        <v>1286.75</v>
      </c>
      <c r="J444" s="178">
        <v>1279.3</v>
      </c>
      <c r="K444" s="45">
        <f t="shared" si="57"/>
        <v>80</v>
      </c>
      <c r="L444" s="45">
        <f t="shared" si="57"/>
        <v>160</v>
      </c>
      <c r="M444" s="45">
        <f t="shared" si="57"/>
        <v>240</v>
      </c>
      <c r="N444" s="45">
        <f t="shared" si="57"/>
        <v>320</v>
      </c>
      <c r="O444" s="45">
        <f t="shared" si="57"/>
        <v>400</v>
      </c>
      <c r="P444" s="45">
        <f t="shared" si="57"/>
        <v>480</v>
      </c>
      <c r="Q444" s="45">
        <f t="shared" si="57"/>
        <v>560</v>
      </c>
      <c r="R444" s="45">
        <f t="shared" si="57"/>
        <v>640</v>
      </c>
      <c r="S444" s="45">
        <f t="shared" si="57"/>
        <v>720</v>
      </c>
      <c r="T444" s="45">
        <f t="shared" si="57"/>
        <v>800</v>
      </c>
      <c r="U444" s="45">
        <f t="shared" si="57"/>
        <v>880</v>
      </c>
      <c r="V444" s="45">
        <f t="shared" si="57"/>
        <v>959</v>
      </c>
      <c r="W444" s="45">
        <f t="shared" si="57"/>
        <v>1039</v>
      </c>
      <c r="X444" s="45">
        <f t="shared" si="57"/>
        <v>1119</v>
      </c>
      <c r="Y444" s="45">
        <f t="shared" si="57"/>
        <v>1199</v>
      </c>
      <c r="Z444" s="45">
        <f t="shared" si="57"/>
        <v>1279</v>
      </c>
      <c r="AA444" s="45">
        <f t="shared" si="56"/>
        <v>1359</v>
      </c>
      <c r="AB444" s="45">
        <f t="shared" si="56"/>
        <v>1439</v>
      </c>
      <c r="AC444" s="45">
        <f t="shared" si="56"/>
        <v>1519</v>
      </c>
      <c r="AD444" s="45">
        <f t="shared" si="56"/>
        <v>1599</v>
      </c>
      <c r="AE444" s="45">
        <f t="shared" si="56"/>
        <v>1679</v>
      </c>
      <c r="AF444" s="45">
        <f t="shared" si="56"/>
        <v>1759</v>
      </c>
      <c r="AG444" s="45">
        <f t="shared" si="56"/>
        <v>1839</v>
      </c>
      <c r="AH444" s="45">
        <f t="shared" si="56"/>
        <v>1919</v>
      </c>
      <c r="AI444" s="45">
        <f t="shared" si="56"/>
        <v>1999</v>
      </c>
      <c r="AJ444" s="45">
        <f t="shared" si="56"/>
        <v>2079</v>
      </c>
      <c r="AK444" s="45">
        <f t="shared" si="56"/>
        <v>2159</v>
      </c>
      <c r="AL444" s="45">
        <f t="shared" si="56"/>
        <v>2239</v>
      </c>
      <c r="AM444" s="45">
        <f t="shared" si="56"/>
        <v>2319</v>
      </c>
      <c r="AN444" s="45">
        <f t="shared" si="56"/>
        <v>2399</v>
      </c>
    </row>
    <row r="445" spans="1:40" x14ac:dyDescent="0.25">
      <c r="A445" s="68" t="s">
        <v>196</v>
      </c>
      <c r="B445" s="180">
        <v>33001</v>
      </c>
      <c r="C445" s="68">
        <v>8</v>
      </c>
      <c r="D445" s="1">
        <v>1176</v>
      </c>
      <c r="E445" s="1">
        <v>1569</v>
      </c>
      <c r="F445" s="1">
        <v>24</v>
      </c>
      <c r="G445" s="1">
        <v>2769</v>
      </c>
      <c r="H445" s="177">
        <v>2745</v>
      </c>
      <c r="I445" s="176">
        <v>346.125</v>
      </c>
      <c r="J445" s="178">
        <v>343.1</v>
      </c>
      <c r="K445" s="45">
        <f t="shared" si="57"/>
        <v>21</v>
      </c>
      <c r="L445" s="45">
        <f t="shared" si="57"/>
        <v>43</v>
      </c>
      <c r="M445" s="45">
        <f t="shared" si="57"/>
        <v>64</v>
      </c>
      <c r="N445" s="45">
        <f t="shared" si="57"/>
        <v>86</v>
      </c>
      <c r="O445" s="45">
        <f t="shared" si="57"/>
        <v>107</v>
      </c>
      <c r="P445" s="45">
        <f t="shared" si="57"/>
        <v>129</v>
      </c>
      <c r="Q445" s="45">
        <f t="shared" si="57"/>
        <v>150</v>
      </c>
      <c r="R445" s="45">
        <f t="shared" si="57"/>
        <v>172</v>
      </c>
      <c r="S445" s="45">
        <f t="shared" si="57"/>
        <v>193</v>
      </c>
      <c r="T445" s="45">
        <f t="shared" si="57"/>
        <v>214</v>
      </c>
      <c r="U445" s="45">
        <f t="shared" si="57"/>
        <v>236</v>
      </c>
      <c r="V445" s="45">
        <f t="shared" si="57"/>
        <v>257</v>
      </c>
      <c r="W445" s="45">
        <f t="shared" si="57"/>
        <v>279</v>
      </c>
      <c r="X445" s="45">
        <f t="shared" si="57"/>
        <v>300</v>
      </c>
      <c r="Y445" s="45">
        <f t="shared" si="57"/>
        <v>322</v>
      </c>
      <c r="Z445" s="45">
        <f t="shared" si="57"/>
        <v>343</v>
      </c>
      <c r="AA445" s="45">
        <f t="shared" si="56"/>
        <v>365</v>
      </c>
      <c r="AB445" s="45">
        <f t="shared" si="56"/>
        <v>386</v>
      </c>
      <c r="AC445" s="45">
        <f t="shared" si="56"/>
        <v>407</v>
      </c>
      <c r="AD445" s="45">
        <f t="shared" si="56"/>
        <v>429</v>
      </c>
      <c r="AE445" s="45">
        <f t="shared" si="56"/>
        <v>450</v>
      </c>
      <c r="AF445" s="45">
        <f t="shared" si="56"/>
        <v>472</v>
      </c>
      <c r="AG445" s="45">
        <f t="shared" si="56"/>
        <v>493</v>
      </c>
      <c r="AH445" s="45">
        <f t="shared" si="56"/>
        <v>515</v>
      </c>
      <c r="AI445" s="45">
        <f t="shared" si="56"/>
        <v>536</v>
      </c>
      <c r="AJ445" s="45">
        <f t="shared" si="56"/>
        <v>558</v>
      </c>
      <c r="AK445" s="45">
        <f t="shared" si="56"/>
        <v>579</v>
      </c>
      <c r="AL445" s="45">
        <f t="shared" si="56"/>
        <v>600</v>
      </c>
      <c r="AM445" s="45">
        <f t="shared" si="56"/>
        <v>622</v>
      </c>
      <c r="AN445" s="45">
        <f t="shared" si="56"/>
        <v>643</v>
      </c>
    </row>
    <row r="446" spans="1:40" x14ac:dyDescent="0.25">
      <c r="A446" s="68" t="s">
        <v>196</v>
      </c>
      <c r="B446" s="180">
        <v>33003</v>
      </c>
      <c r="C446" s="68">
        <v>11</v>
      </c>
      <c r="D446" s="1">
        <v>2916</v>
      </c>
      <c r="E446" s="1">
        <v>46</v>
      </c>
      <c r="F446" s="1">
        <v>78</v>
      </c>
      <c r="G446" s="1">
        <v>3040</v>
      </c>
      <c r="H446" s="177">
        <v>2962</v>
      </c>
      <c r="I446" s="176">
        <v>276.36360000000002</v>
      </c>
      <c r="J446" s="178">
        <v>269.3</v>
      </c>
      <c r="K446" s="45">
        <f t="shared" si="57"/>
        <v>17</v>
      </c>
      <c r="L446" s="45">
        <f t="shared" si="57"/>
        <v>34</v>
      </c>
      <c r="M446" s="45">
        <f t="shared" si="57"/>
        <v>50</v>
      </c>
      <c r="N446" s="45">
        <f t="shared" si="57"/>
        <v>67</v>
      </c>
      <c r="O446" s="45">
        <f t="shared" si="57"/>
        <v>84</v>
      </c>
      <c r="P446" s="45">
        <f t="shared" si="57"/>
        <v>101</v>
      </c>
      <c r="Q446" s="45">
        <f t="shared" si="57"/>
        <v>118</v>
      </c>
      <c r="R446" s="45">
        <f t="shared" si="57"/>
        <v>135</v>
      </c>
      <c r="S446" s="45">
        <f t="shared" si="57"/>
        <v>151</v>
      </c>
      <c r="T446" s="45">
        <f t="shared" si="57"/>
        <v>168</v>
      </c>
      <c r="U446" s="45">
        <f t="shared" si="57"/>
        <v>185</v>
      </c>
      <c r="V446" s="45">
        <f t="shared" si="57"/>
        <v>202</v>
      </c>
      <c r="W446" s="45">
        <f t="shared" si="57"/>
        <v>219</v>
      </c>
      <c r="X446" s="45">
        <f t="shared" si="57"/>
        <v>236</v>
      </c>
      <c r="Y446" s="45">
        <f t="shared" si="57"/>
        <v>252</v>
      </c>
      <c r="Z446" s="45">
        <f t="shared" si="57"/>
        <v>269</v>
      </c>
      <c r="AA446" s="45">
        <f t="shared" si="56"/>
        <v>286</v>
      </c>
      <c r="AB446" s="45">
        <f t="shared" si="56"/>
        <v>303</v>
      </c>
      <c r="AC446" s="45">
        <f t="shared" si="56"/>
        <v>320</v>
      </c>
      <c r="AD446" s="45">
        <f t="shared" si="56"/>
        <v>337</v>
      </c>
      <c r="AE446" s="45">
        <f t="shared" si="56"/>
        <v>353</v>
      </c>
      <c r="AF446" s="45">
        <f t="shared" si="56"/>
        <v>370</v>
      </c>
      <c r="AG446" s="45">
        <f t="shared" si="56"/>
        <v>387</v>
      </c>
      <c r="AH446" s="45">
        <f t="shared" si="56"/>
        <v>404</v>
      </c>
      <c r="AI446" s="45">
        <f t="shared" si="56"/>
        <v>421</v>
      </c>
      <c r="AJ446" s="45">
        <f t="shared" si="56"/>
        <v>438</v>
      </c>
      <c r="AK446" s="45">
        <f t="shared" si="56"/>
        <v>454</v>
      </c>
      <c r="AL446" s="45">
        <f t="shared" si="56"/>
        <v>471</v>
      </c>
      <c r="AM446" s="45">
        <f t="shared" si="56"/>
        <v>488</v>
      </c>
      <c r="AN446" s="45">
        <f t="shared" si="56"/>
        <v>505</v>
      </c>
    </row>
    <row r="447" spans="1:40" x14ac:dyDescent="0.25">
      <c r="A447" s="68" t="s">
        <v>196</v>
      </c>
      <c r="B447" s="180">
        <v>33009</v>
      </c>
      <c r="C447" s="68">
        <v>7</v>
      </c>
      <c r="D447" s="1">
        <v>1620</v>
      </c>
      <c r="E447" s="1">
        <v>2115</v>
      </c>
      <c r="F447" s="1">
        <v>24</v>
      </c>
      <c r="G447" s="1">
        <v>3759</v>
      </c>
      <c r="H447" s="177">
        <v>3735</v>
      </c>
      <c r="I447" s="176">
        <v>537</v>
      </c>
      <c r="J447" s="178">
        <v>533.6</v>
      </c>
      <c r="K447" s="45">
        <f t="shared" si="57"/>
        <v>33</v>
      </c>
      <c r="L447" s="45">
        <f t="shared" si="57"/>
        <v>67</v>
      </c>
      <c r="M447" s="45">
        <f t="shared" si="57"/>
        <v>100</v>
      </c>
      <c r="N447" s="45">
        <f t="shared" si="57"/>
        <v>133</v>
      </c>
      <c r="O447" s="45">
        <f t="shared" si="57"/>
        <v>167</v>
      </c>
      <c r="P447" s="45">
        <f t="shared" si="57"/>
        <v>200</v>
      </c>
      <c r="Q447" s="45">
        <f t="shared" si="57"/>
        <v>233</v>
      </c>
      <c r="R447" s="45">
        <f t="shared" si="57"/>
        <v>267</v>
      </c>
      <c r="S447" s="45">
        <f t="shared" si="57"/>
        <v>300</v>
      </c>
      <c r="T447" s="45">
        <f t="shared" si="57"/>
        <v>334</v>
      </c>
      <c r="U447" s="45">
        <f t="shared" si="57"/>
        <v>367</v>
      </c>
      <c r="V447" s="45">
        <f t="shared" si="57"/>
        <v>400</v>
      </c>
      <c r="W447" s="45">
        <f t="shared" si="57"/>
        <v>434</v>
      </c>
      <c r="X447" s="45">
        <f t="shared" si="57"/>
        <v>467</v>
      </c>
      <c r="Y447" s="45">
        <f t="shared" si="57"/>
        <v>500</v>
      </c>
      <c r="Z447" s="45">
        <f t="shared" si="57"/>
        <v>534</v>
      </c>
      <c r="AA447" s="45">
        <f t="shared" si="56"/>
        <v>567</v>
      </c>
      <c r="AB447" s="45">
        <f t="shared" si="56"/>
        <v>600</v>
      </c>
      <c r="AC447" s="45">
        <f t="shared" si="56"/>
        <v>634</v>
      </c>
      <c r="AD447" s="45">
        <f t="shared" si="56"/>
        <v>667</v>
      </c>
      <c r="AE447" s="45">
        <f t="shared" si="56"/>
        <v>700</v>
      </c>
      <c r="AF447" s="45">
        <f t="shared" si="56"/>
        <v>734</v>
      </c>
      <c r="AG447" s="45">
        <f t="shared" si="56"/>
        <v>767</v>
      </c>
      <c r="AH447" s="45">
        <f t="shared" si="56"/>
        <v>800</v>
      </c>
      <c r="AI447" s="45">
        <f t="shared" si="56"/>
        <v>834</v>
      </c>
      <c r="AJ447" s="45">
        <f t="shared" si="56"/>
        <v>867</v>
      </c>
      <c r="AK447" s="45">
        <f t="shared" si="56"/>
        <v>900</v>
      </c>
      <c r="AL447" s="45">
        <f t="shared" si="56"/>
        <v>934</v>
      </c>
      <c r="AM447" s="45">
        <f t="shared" si="56"/>
        <v>967</v>
      </c>
      <c r="AN447" s="45">
        <f t="shared" si="56"/>
        <v>1001</v>
      </c>
    </row>
    <row r="448" spans="1:40" x14ac:dyDescent="0.25">
      <c r="A448" s="68" t="s">
        <v>196</v>
      </c>
      <c r="B448" s="180">
        <v>33020</v>
      </c>
      <c r="C448" s="68">
        <v>5</v>
      </c>
      <c r="D448" s="1">
        <v>708</v>
      </c>
      <c r="E448" s="1">
        <v>1613</v>
      </c>
      <c r="F448" s="1">
        <v>32</v>
      </c>
      <c r="G448" s="1">
        <v>2353</v>
      </c>
      <c r="H448" s="177">
        <v>2321</v>
      </c>
      <c r="I448" s="176">
        <v>470.6</v>
      </c>
      <c r="J448" s="178">
        <v>464.2</v>
      </c>
      <c r="K448" s="45">
        <f t="shared" si="57"/>
        <v>29</v>
      </c>
      <c r="L448" s="45">
        <f t="shared" si="57"/>
        <v>58</v>
      </c>
      <c r="M448" s="45">
        <f t="shared" si="57"/>
        <v>87</v>
      </c>
      <c r="N448" s="45">
        <f t="shared" si="57"/>
        <v>116</v>
      </c>
      <c r="O448" s="45">
        <f t="shared" si="57"/>
        <v>145</v>
      </c>
      <c r="P448" s="45">
        <f t="shared" si="57"/>
        <v>174</v>
      </c>
      <c r="Q448" s="45">
        <f t="shared" si="57"/>
        <v>203</v>
      </c>
      <c r="R448" s="45">
        <f t="shared" si="57"/>
        <v>232</v>
      </c>
      <c r="S448" s="45">
        <f t="shared" si="57"/>
        <v>261</v>
      </c>
      <c r="T448" s="45">
        <f t="shared" si="57"/>
        <v>290</v>
      </c>
      <c r="U448" s="45">
        <f t="shared" si="57"/>
        <v>319</v>
      </c>
      <c r="V448" s="45">
        <f t="shared" si="57"/>
        <v>348</v>
      </c>
      <c r="W448" s="45">
        <f t="shared" si="57"/>
        <v>377</v>
      </c>
      <c r="X448" s="45">
        <f t="shared" si="57"/>
        <v>406</v>
      </c>
      <c r="Y448" s="45">
        <f t="shared" si="57"/>
        <v>435</v>
      </c>
      <c r="Z448" s="45">
        <f t="shared" si="57"/>
        <v>464</v>
      </c>
      <c r="AA448" s="45">
        <f t="shared" si="56"/>
        <v>493</v>
      </c>
      <c r="AB448" s="45">
        <f t="shared" si="56"/>
        <v>522</v>
      </c>
      <c r="AC448" s="45">
        <f t="shared" si="56"/>
        <v>551</v>
      </c>
      <c r="AD448" s="45">
        <f t="shared" si="56"/>
        <v>580</v>
      </c>
      <c r="AE448" s="45">
        <f t="shared" si="56"/>
        <v>609</v>
      </c>
      <c r="AF448" s="45">
        <f t="shared" si="56"/>
        <v>638</v>
      </c>
      <c r="AG448" s="45">
        <f t="shared" si="56"/>
        <v>667</v>
      </c>
      <c r="AH448" s="45">
        <f t="shared" si="56"/>
        <v>696</v>
      </c>
      <c r="AI448" s="45">
        <f t="shared" si="56"/>
        <v>725</v>
      </c>
      <c r="AJ448" s="45">
        <f t="shared" si="56"/>
        <v>754</v>
      </c>
      <c r="AK448" s="45">
        <f t="shared" si="56"/>
        <v>783</v>
      </c>
      <c r="AL448" s="45">
        <f t="shared" si="56"/>
        <v>812</v>
      </c>
      <c r="AM448" s="45">
        <f t="shared" si="56"/>
        <v>841</v>
      </c>
      <c r="AN448" s="45">
        <f t="shared" si="56"/>
        <v>870</v>
      </c>
    </row>
    <row r="449" spans="1:40" x14ac:dyDescent="0.25">
      <c r="A449" s="68" t="s">
        <v>196</v>
      </c>
      <c r="B449" s="180">
        <v>33023</v>
      </c>
      <c r="C449" s="68">
        <v>13</v>
      </c>
      <c r="D449" s="1">
        <v>2784</v>
      </c>
      <c r="E449" s="1">
        <v>469</v>
      </c>
      <c r="F449" s="1">
        <v>37</v>
      </c>
      <c r="G449" s="1">
        <v>3290</v>
      </c>
      <c r="H449" s="177">
        <v>3253</v>
      </c>
      <c r="I449" s="176">
        <v>253.07689999999999</v>
      </c>
      <c r="J449" s="178">
        <v>250.2</v>
      </c>
      <c r="K449" s="45">
        <f t="shared" si="57"/>
        <v>16</v>
      </c>
      <c r="L449" s="45">
        <f t="shared" si="57"/>
        <v>31</v>
      </c>
      <c r="M449" s="45">
        <f t="shared" si="57"/>
        <v>47</v>
      </c>
      <c r="N449" s="45">
        <f t="shared" si="57"/>
        <v>63</v>
      </c>
      <c r="O449" s="45">
        <f t="shared" si="57"/>
        <v>78</v>
      </c>
      <c r="P449" s="45">
        <f t="shared" si="57"/>
        <v>94</v>
      </c>
      <c r="Q449" s="45">
        <f t="shared" si="57"/>
        <v>109</v>
      </c>
      <c r="R449" s="45">
        <f t="shared" si="57"/>
        <v>125</v>
      </c>
      <c r="S449" s="45">
        <f t="shared" si="57"/>
        <v>141</v>
      </c>
      <c r="T449" s="45">
        <f t="shared" si="57"/>
        <v>156</v>
      </c>
      <c r="U449" s="45">
        <f t="shared" si="57"/>
        <v>172</v>
      </c>
      <c r="V449" s="45">
        <f t="shared" si="57"/>
        <v>188</v>
      </c>
      <c r="W449" s="45">
        <f t="shared" si="57"/>
        <v>203</v>
      </c>
      <c r="X449" s="45">
        <f t="shared" si="57"/>
        <v>219</v>
      </c>
      <c r="Y449" s="45">
        <f t="shared" si="57"/>
        <v>235</v>
      </c>
      <c r="Z449" s="45">
        <f t="shared" si="57"/>
        <v>250</v>
      </c>
      <c r="AA449" s="45">
        <f t="shared" si="56"/>
        <v>266</v>
      </c>
      <c r="AB449" s="45">
        <f t="shared" si="56"/>
        <v>281</v>
      </c>
      <c r="AC449" s="45">
        <f t="shared" si="56"/>
        <v>297</v>
      </c>
      <c r="AD449" s="45">
        <f t="shared" si="56"/>
        <v>313</v>
      </c>
      <c r="AE449" s="45">
        <f t="shared" si="56"/>
        <v>328</v>
      </c>
      <c r="AF449" s="45">
        <f t="shared" si="56"/>
        <v>344</v>
      </c>
      <c r="AG449" s="45">
        <f t="shared" si="56"/>
        <v>360</v>
      </c>
      <c r="AH449" s="45">
        <f t="shared" si="56"/>
        <v>375</v>
      </c>
      <c r="AI449" s="45">
        <f t="shared" si="56"/>
        <v>391</v>
      </c>
      <c r="AJ449" s="45">
        <f t="shared" si="56"/>
        <v>407</v>
      </c>
      <c r="AK449" s="45">
        <f t="shared" si="56"/>
        <v>422</v>
      </c>
      <c r="AL449" s="45">
        <f t="shared" si="56"/>
        <v>438</v>
      </c>
      <c r="AM449" s="45">
        <f t="shared" si="56"/>
        <v>453</v>
      </c>
      <c r="AN449" s="45">
        <f t="shared" si="56"/>
        <v>469</v>
      </c>
    </row>
    <row r="450" spans="1:40" x14ac:dyDescent="0.25">
      <c r="A450" s="68" t="s">
        <v>196</v>
      </c>
      <c r="B450" s="180">
        <v>33028</v>
      </c>
      <c r="C450" s="68">
        <v>13</v>
      </c>
      <c r="D450" s="1">
        <v>4176</v>
      </c>
      <c r="E450" s="1">
        <v>1988</v>
      </c>
      <c r="F450" s="1">
        <v>41</v>
      </c>
      <c r="G450" s="1">
        <v>6205</v>
      </c>
      <c r="H450" s="177">
        <v>6164</v>
      </c>
      <c r="I450" s="176">
        <v>477.30770000000001</v>
      </c>
      <c r="J450" s="178">
        <v>474.2</v>
      </c>
      <c r="K450" s="45">
        <f t="shared" si="57"/>
        <v>30</v>
      </c>
      <c r="L450" s="45">
        <f t="shared" si="57"/>
        <v>59</v>
      </c>
      <c r="M450" s="45">
        <f t="shared" si="57"/>
        <v>89</v>
      </c>
      <c r="N450" s="45">
        <f t="shared" si="57"/>
        <v>119</v>
      </c>
      <c r="O450" s="45">
        <f t="shared" si="57"/>
        <v>148</v>
      </c>
      <c r="P450" s="45">
        <f t="shared" si="57"/>
        <v>178</v>
      </c>
      <c r="Q450" s="45">
        <f t="shared" si="57"/>
        <v>207</v>
      </c>
      <c r="R450" s="45">
        <f t="shared" si="57"/>
        <v>237</v>
      </c>
      <c r="S450" s="45">
        <f t="shared" si="57"/>
        <v>267</v>
      </c>
      <c r="T450" s="45">
        <f t="shared" si="57"/>
        <v>296</v>
      </c>
      <c r="U450" s="45">
        <f t="shared" si="57"/>
        <v>326</v>
      </c>
      <c r="V450" s="45">
        <f t="shared" si="57"/>
        <v>356</v>
      </c>
      <c r="W450" s="45">
        <f t="shared" si="57"/>
        <v>385</v>
      </c>
      <c r="X450" s="45">
        <f t="shared" si="57"/>
        <v>415</v>
      </c>
      <c r="Y450" s="45">
        <f t="shared" si="57"/>
        <v>445</v>
      </c>
      <c r="Z450" s="45">
        <f t="shared" si="57"/>
        <v>474</v>
      </c>
      <c r="AA450" s="45">
        <f t="shared" si="56"/>
        <v>504</v>
      </c>
      <c r="AB450" s="45">
        <f t="shared" si="56"/>
        <v>533</v>
      </c>
      <c r="AC450" s="45">
        <f t="shared" si="56"/>
        <v>563</v>
      </c>
      <c r="AD450" s="45">
        <f t="shared" si="56"/>
        <v>593</v>
      </c>
      <c r="AE450" s="45">
        <f t="shared" si="56"/>
        <v>622</v>
      </c>
      <c r="AF450" s="45">
        <f t="shared" si="56"/>
        <v>652</v>
      </c>
      <c r="AG450" s="45">
        <f t="shared" si="56"/>
        <v>682</v>
      </c>
      <c r="AH450" s="45">
        <f t="shared" si="56"/>
        <v>711</v>
      </c>
      <c r="AI450" s="45">
        <f t="shared" si="56"/>
        <v>741</v>
      </c>
      <c r="AJ450" s="45">
        <f t="shared" si="56"/>
        <v>771</v>
      </c>
      <c r="AK450" s="45">
        <f t="shared" si="56"/>
        <v>800</v>
      </c>
      <c r="AL450" s="45">
        <f t="shared" si="56"/>
        <v>830</v>
      </c>
      <c r="AM450" s="45">
        <f t="shared" si="56"/>
        <v>859</v>
      </c>
      <c r="AN450" s="45">
        <f t="shared" si="56"/>
        <v>889</v>
      </c>
    </row>
    <row r="451" spans="1:40" x14ac:dyDescent="0.25">
      <c r="A451" s="68" t="s">
        <v>196</v>
      </c>
      <c r="B451" s="180">
        <v>33032</v>
      </c>
      <c r="C451" s="68">
        <v>8</v>
      </c>
      <c r="D451" s="1">
        <v>4524</v>
      </c>
      <c r="E451" s="1">
        <v>-685</v>
      </c>
      <c r="F451" s="1">
        <v>5</v>
      </c>
      <c r="G451" s="1">
        <v>3844</v>
      </c>
      <c r="H451" s="177">
        <v>3839</v>
      </c>
      <c r="I451" s="176">
        <v>480.5</v>
      </c>
      <c r="J451" s="178">
        <v>479.9</v>
      </c>
      <c r="K451" s="45">
        <f t="shared" si="57"/>
        <v>30</v>
      </c>
      <c r="L451" s="45">
        <f t="shared" si="57"/>
        <v>60</v>
      </c>
      <c r="M451" s="45">
        <f t="shared" si="57"/>
        <v>90</v>
      </c>
      <c r="N451" s="45">
        <f t="shared" si="57"/>
        <v>120</v>
      </c>
      <c r="O451" s="45">
        <f t="shared" si="57"/>
        <v>150</v>
      </c>
      <c r="P451" s="45">
        <f t="shared" si="57"/>
        <v>180</v>
      </c>
      <c r="Q451" s="45">
        <f t="shared" si="57"/>
        <v>210</v>
      </c>
      <c r="R451" s="45">
        <f t="shared" si="57"/>
        <v>240</v>
      </c>
      <c r="S451" s="45">
        <f t="shared" si="57"/>
        <v>270</v>
      </c>
      <c r="T451" s="45">
        <f t="shared" si="57"/>
        <v>300</v>
      </c>
      <c r="U451" s="45">
        <f t="shared" si="57"/>
        <v>330</v>
      </c>
      <c r="V451" s="45">
        <f t="shared" si="57"/>
        <v>360</v>
      </c>
      <c r="W451" s="45">
        <f t="shared" si="57"/>
        <v>390</v>
      </c>
      <c r="X451" s="45">
        <f t="shared" si="57"/>
        <v>420</v>
      </c>
      <c r="Y451" s="45">
        <f t="shared" si="57"/>
        <v>450</v>
      </c>
      <c r="Z451" s="45">
        <f t="shared" si="57"/>
        <v>480</v>
      </c>
      <c r="AA451" s="45">
        <f t="shared" si="56"/>
        <v>510</v>
      </c>
      <c r="AB451" s="45">
        <f t="shared" si="56"/>
        <v>540</v>
      </c>
      <c r="AC451" s="45">
        <f t="shared" si="56"/>
        <v>570</v>
      </c>
      <c r="AD451" s="45">
        <f t="shared" si="56"/>
        <v>600</v>
      </c>
      <c r="AE451" s="45">
        <f t="shared" si="56"/>
        <v>630</v>
      </c>
      <c r="AF451" s="45">
        <f t="shared" si="56"/>
        <v>660</v>
      </c>
      <c r="AG451" s="45">
        <f t="shared" si="56"/>
        <v>690</v>
      </c>
      <c r="AH451" s="45">
        <f t="shared" si="56"/>
        <v>720</v>
      </c>
      <c r="AI451" s="45">
        <f t="shared" si="56"/>
        <v>750</v>
      </c>
      <c r="AJ451" s="45">
        <f t="shared" si="56"/>
        <v>780</v>
      </c>
      <c r="AK451" s="45">
        <f t="shared" si="56"/>
        <v>810</v>
      </c>
      <c r="AL451" s="45">
        <f t="shared" si="56"/>
        <v>840</v>
      </c>
      <c r="AM451" s="45">
        <f t="shared" si="56"/>
        <v>870</v>
      </c>
      <c r="AN451" s="45">
        <f t="shared" si="56"/>
        <v>900</v>
      </c>
    </row>
    <row r="452" spans="1:40" x14ac:dyDescent="0.25">
      <c r="A452" s="68" t="s">
        <v>196</v>
      </c>
      <c r="B452" s="180">
        <v>33034</v>
      </c>
      <c r="C452" s="68">
        <v>4</v>
      </c>
      <c r="D452" s="1">
        <v>588</v>
      </c>
      <c r="E452" s="1">
        <v>338</v>
      </c>
      <c r="F452" s="1">
        <v>1</v>
      </c>
      <c r="G452" s="1">
        <v>927</v>
      </c>
      <c r="H452" s="177">
        <v>926</v>
      </c>
      <c r="I452" s="176">
        <v>231.75</v>
      </c>
      <c r="J452" s="178">
        <v>231.5</v>
      </c>
      <c r="K452" s="45">
        <f t="shared" si="57"/>
        <v>14</v>
      </c>
      <c r="L452" s="45">
        <f t="shared" si="57"/>
        <v>29</v>
      </c>
      <c r="M452" s="45">
        <f t="shared" si="57"/>
        <v>43</v>
      </c>
      <c r="N452" s="45">
        <f t="shared" si="57"/>
        <v>58</v>
      </c>
      <c r="O452" s="45">
        <f t="shared" si="57"/>
        <v>72</v>
      </c>
      <c r="P452" s="45">
        <f t="shared" si="57"/>
        <v>87</v>
      </c>
      <c r="Q452" s="45">
        <f t="shared" si="57"/>
        <v>101</v>
      </c>
      <c r="R452" s="45">
        <f t="shared" si="57"/>
        <v>116</v>
      </c>
      <c r="S452" s="45">
        <f t="shared" si="57"/>
        <v>130</v>
      </c>
      <c r="T452" s="45">
        <f t="shared" si="57"/>
        <v>145</v>
      </c>
      <c r="U452" s="45">
        <f t="shared" si="57"/>
        <v>159</v>
      </c>
      <c r="V452" s="45">
        <f t="shared" si="57"/>
        <v>174</v>
      </c>
      <c r="W452" s="45">
        <f t="shared" si="57"/>
        <v>188</v>
      </c>
      <c r="X452" s="45">
        <f t="shared" si="57"/>
        <v>203</v>
      </c>
      <c r="Y452" s="45">
        <f t="shared" si="57"/>
        <v>217</v>
      </c>
      <c r="Z452" s="45">
        <f t="shared" si="57"/>
        <v>232</v>
      </c>
      <c r="AA452" s="45">
        <f t="shared" si="56"/>
        <v>246</v>
      </c>
      <c r="AB452" s="45">
        <f t="shared" si="56"/>
        <v>260</v>
      </c>
      <c r="AC452" s="45">
        <f t="shared" si="56"/>
        <v>275</v>
      </c>
      <c r="AD452" s="45">
        <f t="shared" si="56"/>
        <v>289</v>
      </c>
      <c r="AE452" s="45">
        <f t="shared" si="56"/>
        <v>304</v>
      </c>
      <c r="AF452" s="45">
        <f t="shared" si="56"/>
        <v>318</v>
      </c>
      <c r="AG452" s="45">
        <f t="shared" si="56"/>
        <v>333</v>
      </c>
      <c r="AH452" s="45">
        <f t="shared" si="56"/>
        <v>347</v>
      </c>
      <c r="AI452" s="45">
        <f t="shared" si="56"/>
        <v>362</v>
      </c>
      <c r="AJ452" s="45">
        <f t="shared" si="56"/>
        <v>376</v>
      </c>
      <c r="AK452" s="45">
        <f t="shared" si="56"/>
        <v>391</v>
      </c>
      <c r="AL452" s="45">
        <f t="shared" si="56"/>
        <v>405</v>
      </c>
      <c r="AM452" s="45">
        <f t="shared" si="56"/>
        <v>420</v>
      </c>
      <c r="AN452" s="45">
        <f t="shared" si="56"/>
        <v>434</v>
      </c>
    </row>
    <row r="453" spans="1:40" x14ac:dyDescent="0.25">
      <c r="A453" s="68" t="s">
        <v>196</v>
      </c>
      <c r="B453" s="180">
        <v>33035</v>
      </c>
      <c r="C453" s="68">
        <v>7</v>
      </c>
      <c r="D453" s="1">
        <v>732</v>
      </c>
      <c r="E453" s="1">
        <v>1840</v>
      </c>
      <c r="F453" s="1">
        <v>21</v>
      </c>
      <c r="G453" s="1">
        <v>2593</v>
      </c>
      <c r="H453" s="177">
        <v>2572</v>
      </c>
      <c r="I453" s="176">
        <v>370.42860000000002</v>
      </c>
      <c r="J453" s="178">
        <v>367.4</v>
      </c>
      <c r="K453" s="45">
        <f t="shared" si="57"/>
        <v>23</v>
      </c>
      <c r="L453" s="45">
        <f t="shared" si="57"/>
        <v>46</v>
      </c>
      <c r="M453" s="45">
        <f t="shared" si="57"/>
        <v>69</v>
      </c>
      <c r="N453" s="45">
        <f t="shared" si="57"/>
        <v>92</v>
      </c>
      <c r="O453" s="45">
        <f t="shared" si="57"/>
        <v>115</v>
      </c>
      <c r="P453" s="45">
        <f t="shared" si="57"/>
        <v>138</v>
      </c>
      <c r="Q453" s="45">
        <f t="shared" si="57"/>
        <v>161</v>
      </c>
      <c r="R453" s="45">
        <f t="shared" si="57"/>
        <v>184</v>
      </c>
      <c r="S453" s="45">
        <f t="shared" si="57"/>
        <v>207</v>
      </c>
      <c r="T453" s="45">
        <f t="shared" si="57"/>
        <v>230</v>
      </c>
      <c r="U453" s="45">
        <f t="shared" si="57"/>
        <v>253</v>
      </c>
      <c r="V453" s="45">
        <f t="shared" si="57"/>
        <v>276</v>
      </c>
      <c r="W453" s="45">
        <f t="shared" si="57"/>
        <v>299</v>
      </c>
      <c r="X453" s="45">
        <f t="shared" si="57"/>
        <v>321</v>
      </c>
      <c r="Y453" s="45">
        <f t="shared" si="57"/>
        <v>344</v>
      </c>
      <c r="Z453" s="45">
        <f t="shared" si="57"/>
        <v>367</v>
      </c>
      <c r="AA453" s="45">
        <f t="shared" si="56"/>
        <v>390</v>
      </c>
      <c r="AB453" s="45">
        <f t="shared" si="56"/>
        <v>413</v>
      </c>
      <c r="AC453" s="45">
        <f t="shared" si="56"/>
        <v>436</v>
      </c>
      <c r="AD453" s="45">
        <f t="shared" si="56"/>
        <v>459</v>
      </c>
      <c r="AE453" s="45">
        <f t="shared" si="56"/>
        <v>482</v>
      </c>
      <c r="AF453" s="45">
        <f t="shared" si="56"/>
        <v>505</v>
      </c>
      <c r="AG453" s="45">
        <f t="shared" si="56"/>
        <v>528</v>
      </c>
      <c r="AH453" s="45">
        <f t="shared" si="56"/>
        <v>551</v>
      </c>
      <c r="AI453" s="45">
        <f t="shared" si="56"/>
        <v>574</v>
      </c>
      <c r="AJ453" s="45">
        <f t="shared" si="56"/>
        <v>597</v>
      </c>
      <c r="AK453" s="45">
        <f t="shared" si="56"/>
        <v>620</v>
      </c>
      <c r="AL453" s="45">
        <f t="shared" si="56"/>
        <v>643</v>
      </c>
      <c r="AM453" s="45">
        <f t="shared" si="56"/>
        <v>666</v>
      </c>
      <c r="AN453" s="45">
        <f t="shared" si="56"/>
        <v>689</v>
      </c>
    </row>
    <row r="454" spans="1:40" x14ac:dyDescent="0.25">
      <c r="A454" s="68" t="s">
        <v>196</v>
      </c>
      <c r="B454" s="180">
        <v>33042</v>
      </c>
      <c r="C454" s="68">
        <v>3</v>
      </c>
      <c r="D454" s="1">
        <v>3780</v>
      </c>
      <c r="E454" s="1">
        <v>-1084</v>
      </c>
      <c r="F454" s="1">
        <v>54</v>
      </c>
      <c r="G454" s="1">
        <v>2750</v>
      </c>
      <c r="H454" s="177">
        <v>2696</v>
      </c>
      <c r="I454" s="176">
        <v>916.66669999999999</v>
      </c>
      <c r="J454" s="178">
        <v>898.7</v>
      </c>
      <c r="K454" s="45">
        <f t="shared" si="57"/>
        <v>56</v>
      </c>
      <c r="L454" s="45">
        <f t="shared" si="57"/>
        <v>112</v>
      </c>
      <c r="M454" s="45">
        <f t="shared" si="57"/>
        <v>169</v>
      </c>
      <c r="N454" s="45">
        <f t="shared" si="57"/>
        <v>225</v>
      </c>
      <c r="O454" s="45">
        <f t="shared" si="57"/>
        <v>281</v>
      </c>
      <c r="P454" s="45">
        <f t="shared" si="57"/>
        <v>337</v>
      </c>
      <c r="Q454" s="45">
        <f t="shared" si="57"/>
        <v>393</v>
      </c>
      <c r="R454" s="45">
        <f t="shared" si="57"/>
        <v>449</v>
      </c>
      <c r="S454" s="45">
        <f t="shared" si="57"/>
        <v>506</v>
      </c>
      <c r="T454" s="45">
        <f t="shared" si="57"/>
        <v>562</v>
      </c>
      <c r="U454" s="45">
        <f t="shared" si="57"/>
        <v>618</v>
      </c>
      <c r="V454" s="45">
        <f t="shared" si="57"/>
        <v>674</v>
      </c>
      <c r="W454" s="45">
        <f t="shared" si="57"/>
        <v>730</v>
      </c>
      <c r="X454" s="45">
        <f t="shared" si="57"/>
        <v>786</v>
      </c>
      <c r="Y454" s="45">
        <f t="shared" si="57"/>
        <v>843</v>
      </c>
      <c r="Z454" s="45">
        <f t="shared" ref="Z454:AN469" si="58">IF($G454&gt;0,ROUND($J454*Z$3/12*0.75,0),0)</f>
        <v>899</v>
      </c>
      <c r="AA454" s="45">
        <f t="shared" si="58"/>
        <v>955</v>
      </c>
      <c r="AB454" s="45">
        <f t="shared" si="58"/>
        <v>1011</v>
      </c>
      <c r="AC454" s="45">
        <f t="shared" si="58"/>
        <v>1067</v>
      </c>
      <c r="AD454" s="45">
        <f t="shared" si="58"/>
        <v>1123</v>
      </c>
      <c r="AE454" s="45">
        <f t="shared" si="58"/>
        <v>1180</v>
      </c>
      <c r="AF454" s="45">
        <f t="shared" si="58"/>
        <v>1236</v>
      </c>
      <c r="AG454" s="45">
        <f t="shared" si="58"/>
        <v>1292</v>
      </c>
      <c r="AH454" s="45">
        <f t="shared" si="58"/>
        <v>1348</v>
      </c>
      <c r="AI454" s="45">
        <f t="shared" si="58"/>
        <v>1404</v>
      </c>
      <c r="AJ454" s="45">
        <f t="shared" si="58"/>
        <v>1460</v>
      </c>
      <c r="AK454" s="45">
        <f t="shared" si="58"/>
        <v>1517</v>
      </c>
      <c r="AL454" s="45">
        <f t="shared" si="58"/>
        <v>1573</v>
      </c>
      <c r="AM454" s="45">
        <f t="shared" si="58"/>
        <v>1629</v>
      </c>
      <c r="AN454" s="45">
        <f t="shared" si="58"/>
        <v>1685</v>
      </c>
    </row>
    <row r="455" spans="1:40" x14ac:dyDescent="0.25">
      <c r="A455" s="68" t="s">
        <v>196</v>
      </c>
      <c r="B455" s="180">
        <v>34020</v>
      </c>
      <c r="C455" s="68">
        <v>5</v>
      </c>
      <c r="D455" s="1">
        <v>1536</v>
      </c>
      <c r="E455" s="1">
        <v>192</v>
      </c>
      <c r="F455" s="1">
        <v>8</v>
      </c>
      <c r="G455" s="1">
        <v>1736</v>
      </c>
      <c r="H455" s="177">
        <v>1728</v>
      </c>
      <c r="I455" s="176">
        <v>347.2</v>
      </c>
      <c r="J455" s="178">
        <v>345.6</v>
      </c>
      <c r="K455" s="45">
        <f t="shared" ref="K455:Z470" si="59">IF($G455&gt;0,ROUND($J455*K$3/12*0.75,0),0)</f>
        <v>22</v>
      </c>
      <c r="L455" s="45">
        <f t="shared" si="59"/>
        <v>43</v>
      </c>
      <c r="M455" s="45">
        <f t="shared" si="59"/>
        <v>65</v>
      </c>
      <c r="N455" s="45">
        <f t="shared" si="59"/>
        <v>86</v>
      </c>
      <c r="O455" s="45">
        <f t="shared" si="59"/>
        <v>108</v>
      </c>
      <c r="P455" s="45">
        <f t="shared" si="59"/>
        <v>130</v>
      </c>
      <c r="Q455" s="45">
        <f t="shared" si="59"/>
        <v>151</v>
      </c>
      <c r="R455" s="45">
        <f t="shared" si="59"/>
        <v>173</v>
      </c>
      <c r="S455" s="45">
        <f t="shared" si="59"/>
        <v>194</v>
      </c>
      <c r="T455" s="45">
        <f t="shared" si="59"/>
        <v>216</v>
      </c>
      <c r="U455" s="45">
        <f t="shared" si="59"/>
        <v>238</v>
      </c>
      <c r="V455" s="45">
        <f t="shared" si="59"/>
        <v>259</v>
      </c>
      <c r="W455" s="45">
        <f t="shared" si="59"/>
        <v>281</v>
      </c>
      <c r="X455" s="45">
        <f t="shared" si="59"/>
        <v>302</v>
      </c>
      <c r="Y455" s="45">
        <f t="shared" si="59"/>
        <v>324</v>
      </c>
      <c r="Z455" s="45">
        <f t="shared" si="59"/>
        <v>346</v>
      </c>
      <c r="AA455" s="45">
        <f t="shared" si="58"/>
        <v>367</v>
      </c>
      <c r="AB455" s="45">
        <f t="shared" si="58"/>
        <v>389</v>
      </c>
      <c r="AC455" s="45">
        <f t="shared" si="58"/>
        <v>410</v>
      </c>
      <c r="AD455" s="45">
        <f t="shared" si="58"/>
        <v>432</v>
      </c>
      <c r="AE455" s="45">
        <f t="shared" si="58"/>
        <v>454</v>
      </c>
      <c r="AF455" s="45">
        <f t="shared" si="58"/>
        <v>475</v>
      </c>
      <c r="AG455" s="45">
        <f t="shared" si="58"/>
        <v>497</v>
      </c>
      <c r="AH455" s="45">
        <f t="shared" si="58"/>
        <v>518</v>
      </c>
      <c r="AI455" s="45">
        <f t="shared" si="58"/>
        <v>540</v>
      </c>
      <c r="AJ455" s="45">
        <f t="shared" si="58"/>
        <v>562</v>
      </c>
      <c r="AK455" s="45">
        <f t="shared" si="58"/>
        <v>583</v>
      </c>
      <c r="AL455" s="45">
        <f t="shared" si="58"/>
        <v>605</v>
      </c>
      <c r="AM455" s="45">
        <f t="shared" si="58"/>
        <v>626</v>
      </c>
      <c r="AN455" s="45">
        <f t="shared" si="58"/>
        <v>648</v>
      </c>
    </row>
    <row r="456" spans="1:40" x14ac:dyDescent="0.25">
      <c r="A456" s="68" t="s">
        <v>196</v>
      </c>
      <c r="B456" s="180">
        <v>90295</v>
      </c>
      <c r="C456" s="68">
        <v>1</v>
      </c>
      <c r="D456" s="1">
        <v>0</v>
      </c>
      <c r="E456" s="1">
        <v>15</v>
      </c>
      <c r="F456" s="1">
        <v>0</v>
      </c>
      <c r="G456" s="1">
        <v>15</v>
      </c>
      <c r="H456" s="177">
        <v>15</v>
      </c>
      <c r="I456" s="176">
        <v>15</v>
      </c>
      <c r="J456" s="178">
        <v>15</v>
      </c>
      <c r="K456" s="45">
        <f t="shared" si="59"/>
        <v>1</v>
      </c>
      <c r="L456" s="45">
        <f t="shared" si="59"/>
        <v>2</v>
      </c>
      <c r="M456" s="45">
        <f t="shared" si="59"/>
        <v>3</v>
      </c>
      <c r="N456" s="45">
        <f t="shared" si="59"/>
        <v>4</v>
      </c>
      <c r="O456" s="45">
        <f t="shared" si="59"/>
        <v>5</v>
      </c>
      <c r="P456" s="45">
        <f t="shared" si="59"/>
        <v>6</v>
      </c>
      <c r="Q456" s="45">
        <f t="shared" si="59"/>
        <v>7</v>
      </c>
      <c r="R456" s="45">
        <f t="shared" si="59"/>
        <v>8</v>
      </c>
      <c r="S456" s="45">
        <f t="shared" si="59"/>
        <v>8</v>
      </c>
      <c r="T456" s="45">
        <f t="shared" si="59"/>
        <v>9</v>
      </c>
      <c r="U456" s="45">
        <f t="shared" si="59"/>
        <v>10</v>
      </c>
      <c r="V456" s="45">
        <f t="shared" si="59"/>
        <v>11</v>
      </c>
      <c r="W456" s="45">
        <f t="shared" si="59"/>
        <v>12</v>
      </c>
      <c r="X456" s="45">
        <f t="shared" si="59"/>
        <v>13</v>
      </c>
      <c r="Y456" s="45">
        <f t="shared" si="59"/>
        <v>14</v>
      </c>
      <c r="Z456" s="45">
        <f t="shared" si="59"/>
        <v>15</v>
      </c>
      <c r="AA456" s="45">
        <f t="shared" si="58"/>
        <v>16</v>
      </c>
      <c r="AB456" s="45">
        <f t="shared" si="58"/>
        <v>17</v>
      </c>
      <c r="AC456" s="45">
        <f t="shared" si="58"/>
        <v>18</v>
      </c>
      <c r="AD456" s="45">
        <f t="shared" si="58"/>
        <v>19</v>
      </c>
      <c r="AE456" s="45">
        <f t="shared" si="58"/>
        <v>20</v>
      </c>
      <c r="AF456" s="45">
        <f t="shared" si="58"/>
        <v>21</v>
      </c>
      <c r="AG456" s="45">
        <f t="shared" si="58"/>
        <v>22</v>
      </c>
      <c r="AH456" s="45">
        <f t="shared" si="58"/>
        <v>23</v>
      </c>
      <c r="AI456" s="45">
        <f t="shared" si="58"/>
        <v>23</v>
      </c>
      <c r="AJ456" s="45">
        <f t="shared" si="58"/>
        <v>24</v>
      </c>
      <c r="AK456" s="45">
        <f t="shared" si="58"/>
        <v>25</v>
      </c>
      <c r="AL456" s="45">
        <f t="shared" si="58"/>
        <v>26</v>
      </c>
      <c r="AM456" s="45">
        <f t="shared" si="58"/>
        <v>27</v>
      </c>
      <c r="AN456" s="45">
        <f t="shared" si="58"/>
        <v>28</v>
      </c>
    </row>
    <row r="457" spans="1:40" x14ac:dyDescent="0.25">
      <c r="A457" s="68" t="s">
        <v>187</v>
      </c>
      <c r="B457" s="180">
        <v>40259</v>
      </c>
      <c r="C457" s="68">
        <v>0</v>
      </c>
      <c r="D457" s="1">
        <v>0</v>
      </c>
      <c r="E457" s="1">
        <v>0</v>
      </c>
      <c r="F457" s="1">
        <v>0</v>
      </c>
      <c r="G457" s="1">
        <v>0</v>
      </c>
      <c r="H457" s="177">
        <v>0</v>
      </c>
      <c r="I457" s="176">
        <v>0</v>
      </c>
      <c r="J457" s="178" t="e">
        <v>#DIV/0!</v>
      </c>
      <c r="K457" s="45">
        <f t="shared" si="59"/>
        <v>0</v>
      </c>
      <c r="L457" s="45">
        <f t="shared" si="59"/>
        <v>0</v>
      </c>
      <c r="M457" s="45">
        <f t="shared" si="59"/>
        <v>0</v>
      </c>
      <c r="N457" s="45">
        <f t="shared" si="59"/>
        <v>0</v>
      </c>
      <c r="O457" s="45">
        <f t="shared" si="59"/>
        <v>0</v>
      </c>
      <c r="P457" s="45">
        <f t="shared" si="59"/>
        <v>0</v>
      </c>
      <c r="Q457" s="45">
        <f t="shared" si="59"/>
        <v>0</v>
      </c>
      <c r="R457" s="45">
        <f t="shared" si="59"/>
        <v>0</v>
      </c>
      <c r="S457" s="45">
        <f t="shared" si="59"/>
        <v>0</v>
      </c>
      <c r="T457" s="45">
        <f t="shared" si="59"/>
        <v>0</v>
      </c>
      <c r="U457" s="45">
        <f t="shared" si="59"/>
        <v>0</v>
      </c>
      <c r="V457" s="45">
        <f t="shared" si="59"/>
        <v>0</v>
      </c>
      <c r="W457" s="45">
        <f t="shared" si="59"/>
        <v>0</v>
      </c>
      <c r="X457" s="45">
        <f t="shared" si="59"/>
        <v>0</v>
      </c>
      <c r="Y457" s="45">
        <f t="shared" si="59"/>
        <v>0</v>
      </c>
      <c r="Z457" s="45">
        <f t="shared" si="59"/>
        <v>0</v>
      </c>
      <c r="AA457" s="45">
        <f t="shared" si="58"/>
        <v>0</v>
      </c>
      <c r="AB457" s="45">
        <f t="shared" si="58"/>
        <v>0</v>
      </c>
      <c r="AC457" s="45">
        <f t="shared" si="58"/>
        <v>0</v>
      </c>
      <c r="AD457" s="45">
        <f t="shared" si="58"/>
        <v>0</v>
      </c>
      <c r="AE457" s="45">
        <f t="shared" si="58"/>
        <v>0</v>
      </c>
      <c r="AF457" s="45">
        <f t="shared" si="58"/>
        <v>0</v>
      </c>
      <c r="AG457" s="45">
        <f t="shared" si="58"/>
        <v>0</v>
      </c>
      <c r="AH457" s="45">
        <f t="shared" si="58"/>
        <v>0</v>
      </c>
      <c r="AI457" s="45">
        <f t="shared" si="58"/>
        <v>0</v>
      </c>
      <c r="AJ457" s="45">
        <f t="shared" si="58"/>
        <v>0</v>
      </c>
      <c r="AK457" s="45">
        <f t="shared" si="58"/>
        <v>0</v>
      </c>
      <c r="AL457" s="45">
        <f t="shared" si="58"/>
        <v>0</v>
      </c>
      <c r="AM457" s="45">
        <f t="shared" si="58"/>
        <v>0</v>
      </c>
      <c r="AN457" s="45">
        <f t="shared" si="58"/>
        <v>0</v>
      </c>
    </row>
    <row r="458" spans="1:40" x14ac:dyDescent="0.25">
      <c r="A458" s="68" t="s">
        <v>187</v>
      </c>
      <c r="B458" s="180">
        <v>40724</v>
      </c>
      <c r="C458" s="68">
        <v>8</v>
      </c>
      <c r="D458" s="1">
        <v>2364</v>
      </c>
      <c r="E458" s="1">
        <v>953</v>
      </c>
      <c r="F458" s="1">
        <v>29</v>
      </c>
      <c r="G458" s="1">
        <v>3346</v>
      </c>
      <c r="H458" s="177">
        <v>3317</v>
      </c>
      <c r="I458" s="176">
        <v>418.25</v>
      </c>
      <c r="J458" s="178">
        <v>414.6</v>
      </c>
      <c r="K458" s="45">
        <f t="shared" si="59"/>
        <v>26</v>
      </c>
      <c r="L458" s="45">
        <f t="shared" si="59"/>
        <v>52</v>
      </c>
      <c r="M458" s="45">
        <f t="shared" si="59"/>
        <v>78</v>
      </c>
      <c r="N458" s="45">
        <f t="shared" si="59"/>
        <v>104</v>
      </c>
      <c r="O458" s="45">
        <f t="shared" si="59"/>
        <v>130</v>
      </c>
      <c r="P458" s="45">
        <f t="shared" si="59"/>
        <v>155</v>
      </c>
      <c r="Q458" s="45">
        <f t="shared" si="59"/>
        <v>181</v>
      </c>
      <c r="R458" s="45">
        <f t="shared" si="59"/>
        <v>207</v>
      </c>
      <c r="S458" s="45">
        <f t="shared" si="59"/>
        <v>233</v>
      </c>
      <c r="T458" s="45">
        <f t="shared" si="59"/>
        <v>259</v>
      </c>
      <c r="U458" s="45">
        <f t="shared" si="59"/>
        <v>285</v>
      </c>
      <c r="V458" s="45">
        <f t="shared" si="59"/>
        <v>311</v>
      </c>
      <c r="W458" s="45">
        <f t="shared" si="59"/>
        <v>337</v>
      </c>
      <c r="X458" s="45">
        <f t="shared" si="59"/>
        <v>363</v>
      </c>
      <c r="Y458" s="45">
        <f t="shared" si="59"/>
        <v>389</v>
      </c>
      <c r="Z458" s="45">
        <f t="shared" si="59"/>
        <v>415</v>
      </c>
      <c r="AA458" s="45">
        <f t="shared" si="58"/>
        <v>441</v>
      </c>
      <c r="AB458" s="45">
        <f t="shared" si="58"/>
        <v>466</v>
      </c>
      <c r="AC458" s="45">
        <f t="shared" si="58"/>
        <v>492</v>
      </c>
      <c r="AD458" s="45">
        <f t="shared" si="58"/>
        <v>518</v>
      </c>
      <c r="AE458" s="45">
        <f t="shared" si="58"/>
        <v>544</v>
      </c>
      <c r="AF458" s="45">
        <f t="shared" si="58"/>
        <v>570</v>
      </c>
      <c r="AG458" s="45">
        <f t="shared" si="58"/>
        <v>596</v>
      </c>
      <c r="AH458" s="45">
        <f t="shared" si="58"/>
        <v>622</v>
      </c>
      <c r="AI458" s="45">
        <f t="shared" si="58"/>
        <v>648</v>
      </c>
      <c r="AJ458" s="45">
        <f t="shared" si="58"/>
        <v>674</v>
      </c>
      <c r="AK458" s="45">
        <f t="shared" si="58"/>
        <v>700</v>
      </c>
      <c r="AL458" s="45">
        <f t="shared" si="58"/>
        <v>726</v>
      </c>
      <c r="AM458" s="45">
        <f t="shared" si="58"/>
        <v>751</v>
      </c>
      <c r="AN458" s="45">
        <f t="shared" si="58"/>
        <v>777</v>
      </c>
    </row>
    <row r="459" spans="1:40" x14ac:dyDescent="0.25">
      <c r="A459" s="68" t="s">
        <v>187</v>
      </c>
      <c r="B459" s="180">
        <v>40731</v>
      </c>
      <c r="C459" s="68">
        <v>3</v>
      </c>
      <c r="D459" s="1">
        <v>1212</v>
      </c>
      <c r="E459" s="1">
        <v>1366</v>
      </c>
      <c r="F459" s="1">
        <v>0</v>
      </c>
      <c r="G459" s="1">
        <v>2578</v>
      </c>
      <c r="H459" s="177">
        <v>2578</v>
      </c>
      <c r="I459" s="176">
        <v>859.33330000000001</v>
      </c>
      <c r="J459" s="178">
        <v>859.3</v>
      </c>
      <c r="K459" s="45">
        <f t="shared" si="59"/>
        <v>54</v>
      </c>
      <c r="L459" s="45">
        <f t="shared" si="59"/>
        <v>107</v>
      </c>
      <c r="M459" s="45">
        <f t="shared" si="59"/>
        <v>161</v>
      </c>
      <c r="N459" s="45">
        <f t="shared" si="59"/>
        <v>215</v>
      </c>
      <c r="O459" s="45">
        <f t="shared" si="59"/>
        <v>269</v>
      </c>
      <c r="P459" s="45">
        <f t="shared" si="59"/>
        <v>322</v>
      </c>
      <c r="Q459" s="45">
        <f t="shared" si="59"/>
        <v>376</v>
      </c>
      <c r="R459" s="45">
        <f t="shared" si="59"/>
        <v>430</v>
      </c>
      <c r="S459" s="45">
        <f t="shared" si="59"/>
        <v>483</v>
      </c>
      <c r="T459" s="45">
        <f t="shared" si="59"/>
        <v>537</v>
      </c>
      <c r="U459" s="45">
        <f t="shared" si="59"/>
        <v>591</v>
      </c>
      <c r="V459" s="45">
        <f t="shared" si="59"/>
        <v>644</v>
      </c>
      <c r="W459" s="45">
        <f t="shared" si="59"/>
        <v>698</v>
      </c>
      <c r="X459" s="45">
        <f t="shared" si="59"/>
        <v>752</v>
      </c>
      <c r="Y459" s="45">
        <f t="shared" si="59"/>
        <v>806</v>
      </c>
      <c r="Z459" s="45">
        <f t="shared" si="59"/>
        <v>859</v>
      </c>
      <c r="AA459" s="45">
        <f t="shared" si="58"/>
        <v>913</v>
      </c>
      <c r="AB459" s="45">
        <f t="shared" si="58"/>
        <v>967</v>
      </c>
      <c r="AC459" s="45">
        <f t="shared" si="58"/>
        <v>1020</v>
      </c>
      <c r="AD459" s="45">
        <f t="shared" si="58"/>
        <v>1074</v>
      </c>
      <c r="AE459" s="45">
        <f t="shared" si="58"/>
        <v>1128</v>
      </c>
      <c r="AF459" s="45">
        <f t="shared" si="58"/>
        <v>1182</v>
      </c>
      <c r="AG459" s="45">
        <f t="shared" si="58"/>
        <v>1235</v>
      </c>
      <c r="AH459" s="45">
        <f t="shared" si="58"/>
        <v>1289</v>
      </c>
      <c r="AI459" s="45">
        <f t="shared" si="58"/>
        <v>1343</v>
      </c>
      <c r="AJ459" s="45">
        <f t="shared" si="58"/>
        <v>1396</v>
      </c>
      <c r="AK459" s="45">
        <f t="shared" si="58"/>
        <v>1450</v>
      </c>
      <c r="AL459" s="45">
        <f t="shared" si="58"/>
        <v>1504</v>
      </c>
      <c r="AM459" s="45">
        <f t="shared" si="58"/>
        <v>1557</v>
      </c>
      <c r="AN459" s="45">
        <f t="shared" si="58"/>
        <v>1611</v>
      </c>
    </row>
    <row r="460" spans="1:40" x14ac:dyDescent="0.25">
      <c r="A460" s="68" t="s">
        <v>187</v>
      </c>
      <c r="B460" s="180">
        <v>40743</v>
      </c>
      <c r="C460" s="68">
        <v>0</v>
      </c>
      <c r="D460" s="1">
        <v>0</v>
      </c>
      <c r="E460" s="1">
        <v>0</v>
      </c>
      <c r="F460" s="1">
        <v>0</v>
      </c>
      <c r="G460" s="1">
        <v>0</v>
      </c>
      <c r="H460" s="177">
        <v>0</v>
      </c>
      <c r="I460" s="176">
        <v>0</v>
      </c>
      <c r="J460" s="178" t="e">
        <v>#DIV/0!</v>
      </c>
      <c r="K460" s="45">
        <f t="shared" si="59"/>
        <v>0</v>
      </c>
      <c r="L460" s="45">
        <f t="shared" si="59"/>
        <v>0</v>
      </c>
      <c r="M460" s="45">
        <f t="shared" si="59"/>
        <v>0</v>
      </c>
      <c r="N460" s="45">
        <f t="shared" si="59"/>
        <v>0</v>
      </c>
      <c r="O460" s="45">
        <f t="shared" si="59"/>
        <v>0</v>
      </c>
      <c r="P460" s="45">
        <f t="shared" si="59"/>
        <v>0</v>
      </c>
      <c r="Q460" s="45">
        <f t="shared" si="59"/>
        <v>0</v>
      </c>
      <c r="R460" s="45">
        <f t="shared" si="59"/>
        <v>0</v>
      </c>
      <c r="S460" s="45">
        <f t="shared" si="59"/>
        <v>0</v>
      </c>
      <c r="T460" s="45">
        <f t="shared" si="59"/>
        <v>0</v>
      </c>
      <c r="U460" s="45">
        <f t="shared" si="59"/>
        <v>0</v>
      </c>
      <c r="V460" s="45">
        <f t="shared" si="59"/>
        <v>0</v>
      </c>
      <c r="W460" s="45">
        <f t="shared" si="59"/>
        <v>0</v>
      </c>
      <c r="X460" s="45">
        <f t="shared" si="59"/>
        <v>0</v>
      </c>
      <c r="Y460" s="45">
        <f t="shared" si="59"/>
        <v>0</v>
      </c>
      <c r="Z460" s="45">
        <f t="shared" si="59"/>
        <v>0</v>
      </c>
      <c r="AA460" s="45">
        <f t="shared" si="58"/>
        <v>0</v>
      </c>
      <c r="AB460" s="45">
        <f t="shared" si="58"/>
        <v>0</v>
      </c>
      <c r="AC460" s="45">
        <f t="shared" si="58"/>
        <v>0</v>
      </c>
      <c r="AD460" s="45">
        <f t="shared" si="58"/>
        <v>0</v>
      </c>
      <c r="AE460" s="45">
        <f t="shared" si="58"/>
        <v>0</v>
      </c>
      <c r="AF460" s="45">
        <f t="shared" si="58"/>
        <v>0</v>
      </c>
      <c r="AG460" s="45">
        <f t="shared" si="58"/>
        <v>0</v>
      </c>
      <c r="AH460" s="45">
        <f t="shared" si="58"/>
        <v>0</v>
      </c>
      <c r="AI460" s="45">
        <f t="shared" si="58"/>
        <v>0</v>
      </c>
      <c r="AJ460" s="45">
        <f t="shared" si="58"/>
        <v>0</v>
      </c>
      <c r="AK460" s="45">
        <f t="shared" si="58"/>
        <v>0</v>
      </c>
      <c r="AL460" s="45">
        <f t="shared" si="58"/>
        <v>0</v>
      </c>
      <c r="AM460" s="45">
        <f t="shared" si="58"/>
        <v>0</v>
      </c>
      <c r="AN460" s="45">
        <f t="shared" si="58"/>
        <v>0</v>
      </c>
    </row>
    <row r="461" spans="1:40" x14ac:dyDescent="0.25">
      <c r="A461" s="68" t="s">
        <v>187</v>
      </c>
      <c r="B461" s="180">
        <v>40903</v>
      </c>
      <c r="C461" s="68">
        <v>2</v>
      </c>
      <c r="D461" s="1">
        <v>816</v>
      </c>
      <c r="E461" s="1">
        <v>107</v>
      </c>
      <c r="F461" s="1">
        <v>1</v>
      </c>
      <c r="G461" s="1">
        <v>924</v>
      </c>
      <c r="H461" s="177">
        <v>923</v>
      </c>
      <c r="I461" s="176">
        <v>462</v>
      </c>
      <c r="J461" s="178">
        <v>461.5</v>
      </c>
      <c r="K461" s="45">
        <f t="shared" si="59"/>
        <v>29</v>
      </c>
      <c r="L461" s="45">
        <f t="shared" si="59"/>
        <v>58</v>
      </c>
      <c r="M461" s="45">
        <f t="shared" si="59"/>
        <v>87</v>
      </c>
      <c r="N461" s="45">
        <f t="shared" si="59"/>
        <v>115</v>
      </c>
      <c r="O461" s="45">
        <f t="shared" si="59"/>
        <v>144</v>
      </c>
      <c r="P461" s="45">
        <f t="shared" si="59"/>
        <v>173</v>
      </c>
      <c r="Q461" s="45">
        <f t="shared" si="59"/>
        <v>202</v>
      </c>
      <c r="R461" s="45">
        <f t="shared" si="59"/>
        <v>231</v>
      </c>
      <c r="S461" s="45">
        <f t="shared" si="59"/>
        <v>260</v>
      </c>
      <c r="T461" s="45">
        <f t="shared" si="59"/>
        <v>288</v>
      </c>
      <c r="U461" s="45">
        <f t="shared" si="59"/>
        <v>317</v>
      </c>
      <c r="V461" s="45">
        <f t="shared" si="59"/>
        <v>346</v>
      </c>
      <c r="W461" s="45">
        <f t="shared" si="59"/>
        <v>375</v>
      </c>
      <c r="X461" s="45">
        <f t="shared" si="59"/>
        <v>404</v>
      </c>
      <c r="Y461" s="45">
        <f t="shared" si="59"/>
        <v>433</v>
      </c>
      <c r="Z461" s="45">
        <f t="shared" si="59"/>
        <v>462</v>
      </c>
      <c r="AA461" s="45">
        <f t="shared" si="58"/>
        <v>490</v>
      </c>
      <c r="AB461" s="45">
        <f t="shared" si="58"/>
        <v>519</v>
      </c>
      <c r="AC461" s="45">
        <f t="shared" si="58"/>
        <v>548</v>
      </c>
      <c r="AD461" s="45">
        <f t="shared" si="58"/>
        <v>577</v>
      </c>
      <c r="AE461" s="45">
        <f t="shared" si="58"/>
        <v>606</v>
      </c>
      <c r="AF461" s="45">
        <f t="shared" si="58"/>
        <v>635</v>
      </c>
      <c r="AG461" s="45">
        <f t="shared" si="58"/>
        <v>663</v>
      </c>
      <c r="AH461" s="45">
        <f t="shared" si="58"/>
        <v>692</v>
      </c>
      <c r="AI461" s="45">
        <f t="shared" si="58"/>
        <v>721</v>
      </c>
      <c r="AJ461" s="45">
        <f t="shared" si="58"/>
        <v>750</v>
      </c>
      <c r="AK461" s="45">
        <f t="shared" si="58"/>
        <v>779</v>
      </c>
      <c r="AL461" s="45">
        <f t="shared" si="58"/>
        <v>808</v>
      </c>
      <c r="AM461" s="45">
        <f t="shared" si="58"/>
        <v>836</v>
      </c>
      <c r="AN461" s="45">
        <f t="shared" si="58"/>
        <v>865</v>
      </c>
    </row>
    <row r="462" spans="1:40" x14ac:dyDescent="0.25">
      <c r="A462" s="68" t="s">
        <v>187</v>
      </c>
      <c r="B462" s="180">
        <v>40907</v>
      </c>
      <c r="C462" s="68">
        <v>10</v>
      </c>
      <c r="D462" s="1">
        <v>1440</v>
      </c>
      <c r="E462" s="1">
        <v>579</v>
      </c>
      <c r="F462" s="1">
        <v>17</v>
      </c>
      <c r="G462" s="1">
        <v>2036</v>
      </c>
      <c r="H462" s="177">
        <v>2019</v>
      </c>
      <c r="I462" s="176">
        <v>203.6</v>
      </c>
      <c r="J462" s="178">
        <v>201.9</v>
      </c>
      <c r="K462" s="45">
        <f t="shared" si="59"/>
        <v>13</v>
      </c>
      <c r="L462" s="45">
        <f t="shared" si="59"/>
        <v>25</v>
      </c>
      <c r="M462" s="45">
        <f t="shared" si="59"/>
        <v>38</v>
      </c>
      <c r="N462" s="45">
        <f t="shared" si="59"/>
        <v>50</v>
      </c>
      <c r="O462" s="45">
        <f t="shared" si="59"/>
        <v>63</v>
      </c>
      <c r="P462" s="45">
        <f t="shared" si="59"/>
        <v>76</v>
      </c>
      <c r="Q462" s="45">
        <f t="shared" si="59"/>
        <v>88</v>
      </c>
      <c r="R462" s="45">
        <f t="shared" si="59"/>
        <v>101</v>
      </c>
      <c r="S462" s="45">
        <f t="shared" si="59"/>
        <v>114</v>
      </c>
      <c r="T462" s="45">
        <f t="shared" si="59"/>
        <v>126</v>
      </c>
      <c r="U462" s="45">
        <f t="shared" si="59"/>
        <v>139</v>
      </c>
      <c r="V462" s="45">
        <f t="shared" si="59"/>
        <v>151</v>
      </c>
      <c r="W462" s="45">
        <f t="shared" si="59"/>
        <v>164</v>
      </c>
      <c r="X462" s="45">
        <f t="shared" si="59"/>
        <v>177</v>
      </c>
      <c r="Y462" s="45">
        <f t="shared" si="59"/>
        <v>189</v>
      </c>
      <c r="Z462" s="45">
        <f t="shared" si="59"/>
        <v>202</v>
      </c>
      <c r="AA462" s="45">
        <f t="shared" si="58"/>
        <v>215</v>
      </c>
      <c r="AB462" s="45">
        <f t="shared" si="58"/>
        <v>227</v>
      </c>
      <c r="AC462" s="45">
        <f t="shared" si="58"/>
        <v>240</v>
      </c>
      <c r="AD462" s="45">
        <f t="shared" si="58"/>
        <v>252</v>
      </c>
      <c r="AE462" s="45">
        <f t="shared" si="58"/>
        <v>265</v>
      </c>
      <c r="AF462" s="45">
        <f t="shared" si="58"/>
        <v>278</v>
      </c>
      <c r="AG462" s="45">
        <f t="shared" si="58"/>
        <v>290</v>
      </c>
      <c r="AH462" s="45">
        <f t="shared" si="58"/>
        <v>303</v>
      </c>
      <c r="AI462" s="45">
        <f t="shared" si="58"/>
        <v>315</v>
      </c>
      <c r="AJ462" s="45">
        <f t="shared" si="58"/>
        <v>328</v>
      </c>
      <c r="AK462" s="45">
        <f t="shared" si="58"/>
        <v>341</v>
      </c>
      <c r="AL462" s="45">
        <f t="shared" si="58"/>
        <v>353</v>
      </c>
      <c r="AM462" s="45">
        <f t="shared" si="58"/>
        <v>366</v>
      </c>
      <c r="AN462" s="45">
        <f t="shared" si="58"/>
        <v>379</v>
      </c>
    </row>
    <row r="463" spans="1:40" x14ac:dyDescent="0.25">
      <c r="A463" s="68" t="s">
        <v>187</v>
      </c>
      <c r="B463" s="180">
        <v>40923</v>
      </c>
      <c r="C463" s="68">
        <v>11</v>
      </c>
      <c r="D463" s="1">
        <v>4980</v>
      </c>
      <c r="E463" s="1">
        <v>846</v>
      </c>
      <c r="F463" s="1">
        <v>76</v>
      </c>
      <c r="G463" s="1">
        <v>5902</v>
      </c>
      <c r="H463" s="177">
        <v>5826</v>
      </c>
      <c r="I463" s="176">
        <v>536.54549999999995</v>
      </c>
      <c r="J463" s="178">
        <v>529.6</v>
      </c>
      <c r="K463" s="45">
        <f t="shared" si="59"/>
        <v>33</v>
      </c>
      <c r="L463" s="45">
        <f t="shared" si="59"/>
        <v>66</v>
      </c>
      <c r="M463" s="45">
        <f t="shared" si="59"/>
        <v>99</v>
      </c>
      <c r="N463" s="45">
        <f t="shared" si="59"/>
        <v>132</v>
      </c>
      <c r="O463" s="45">
        <f t="shared" si="59"/>
        <v>166</v>
      </c>
      <c r="P463" s="45">
        <f t="shared" si="59"/>
        <v>199</v>
      </c>
      <c r="Q463" s="45">
        <f t="shared" si="59"/>
        <v>232</v>
      </c>
      <c r="R463" s="45">
        <f t="shared" si="59"/>
        <v>265</v>
      </c>
      <c r="S463" s="45">
        <f t="shared" si="59"/>
        <v>298</v>
      </c>
      <c r="T463" s="45">
        <f t="shared" si="59"/>
        <v>331</v>
      </c>
      <c r="U463" s="45">
        <f t="shared" si="59"/>
        <v>364</v>
      </c>
      <c r="V463" s="45">
        <f t="shared" si="59"/>
        <v>397</v>
      </c>
      <c r="W463" s="45">
        <f t="shared" si="59"/>
        <v>430</v>
      </c>
      <c r="X463" s="45">
        <f t="shared" si="59"/>
        <v>463</v>
      </c>
      <c r="Y463" s="45">
        <f t="shared" si="59"/>
        <v>497</v>
      </c>
      <c r="Z463" s="45">
        <f t="shared" si="59"/>
        <v>530</v>
      </c>
      <c r="AA463" s="45">
        <f t="shared" si="58"/>
        <v>563</v>
      </c>
      <c r="AB463" s="45">
        <f t="shared" si="58"/>
        <v>596</v>
      </c>
      <c r="AC463" s="45">
        <f t="shared" si="58"/>
        <v>629</v>
      </c>
      <c r="AD463" s="45">
        <f t="shared" si="58"/>
        <v>662</v>
      </c>
      <c r="AE463" s="45">
        <f t="shared" si="58"/>
        <v>695</v>
      </c>
      <c r="AF463" s="45">
        <f t="shared" si="58"/>
        <v>728</v>
      </c>
      <c r="AG463" s="45">
        <f t="shared" si="58"/>
        <v>761</v>
      </c>
      <c r="AH463" s="45">
        <f t="shared" si="58"/>
        <v>794</v>
      </c>
      <c r="AI463" s="45">
        <f t="shared" si="58"/>
        <v>828</v>
      </c>
      <c r="AJ463" s="45">
        <f t="shared" si="58"/>
        <v>861</v>
      </c>
      <c r="AK463" s="45">
        <f t="shared" si="58"/>
        <v>894</v>
      </c>
      <c r="AL463" s="45">
        <f t="shared" si="58"/>
        <v>927</v>
      </c>
      <c r="AM463" s="45">
        <f t="shared" si="58"/>
        <v>960</v>
      </c>
      <c r="AN463" s="45">
        <f t="shared" si="58"/>
        <v>993</v>
      </c>
    </row>
    <row r="464" spans="1:40" x14ac:dyDescent="0.25">
      <c r="A464" s="68" t="s">
        <v>187</v>
      </c>
      <c r="B464" s="180">
        <v>40931</v>
      </c>
      <c r="C464" s="68">
        <v>2</v>
      </c>
      <c r="D464" s="1">
        <v>876</v>
      </c>
      <c r="E464" s="1">
        <v>1162</v>
      </c>
      <c r="F464" s="1">
        <v>0</v>
      </c>
      <c r="G464" s="1">
        <v>2038</v>
      </c>
      <c r="H464" s="177">
        <v>2038</v>
      </c>
      <c r="I464" s="176">
        <v>1019</v>
      </c>
      <c r="J464" s="178">
        <v>1019</v>
      </c>
      <c r="K464" s="45">
        <f t="shared" si="59"/>
        <v>64</v>
      </c>
      <c r="L464" s="45">
        <f t="shared" si="59"/>
        <v>127</v>
      </c>
      <c r="M464" s="45">
        <f t="shared" si="59"/>
        <v>191</v>
      </c>
      <c r="N464" s="45">
        <f t="shared" si="59"/>
        <v>255</v>
      </c>
      <c r="O464" s="45">
        <f t="shared" si="59"/>
        <v>318</v>
      </c>
      <c r="P464" s="45">
        <f t="shared" si="59"/>
        <v>382</v>
      </c>
      <c r="Q464" s="45">
        <f t="shared" si="59"/>
        <v>446</v>
      </c>
      <c r="R464" s="45">
        <f t="shared" si="59"/>
        <v>510</v>
      </c>
      <c r="S464" s="45">
        <f t="shared" si="59"/>
        <v>573</v>
      </c>
      <c r="T464" s="45">
        <f t="shared" si="59"/>
        <v>637</v>
      </c>
      <c r="U464" s="45">
        <f t="shared" si="59"/>
        <v>701</v>
      </c>
      <c r="V464" s="45">
        <f t="shared" si="59"/>
        <v>764</v>
      </c>
      <c r="W464" s="45">
        <f t="shared" si="59"/>
        <v>828</v>
      </c>
      <c r="X464" s="45">
        <f t="shared" si="59"/>
        <v>892</v>
      </c>
      <c r="Y464" s="45">
        <f t="shared" si="59"/>
        <v>955</v>
      </c>
      <c r="Z464" s="45">
        <f t="shared" si="59"/>
        <v>1019</v>
      </c>
      <c r="AA464" s="45">
        <f t="shared" si="58"/>
        <v>1083</v>
      </c>
      <c r="AB464" s="45">
        <f t="shared" si="58"/>
        <v>1146</v>
      </c>
      <c r="AC464" s="45">
        <f t="shared" si="58"/>
        <v>1210</v>
      </c>
      <c r="AD464" s="45">
        <f t="shared" si="58"/>
        <v>1274</v>
      </c>
      <c r="AE464" s="45">
        <f t="shared" si="58"/>
        <v>1337</v>
      </c>
      <c r="AF464" s="45">
        <f t="shared" si="58"/>
        <v>1401</v>
      </c>
      <c r="AG464" s="45">
        <f t="shared" si="58"/>
        <v>1465</v>
      </c>
      <c r="AH464" s="45">
        <f t="shared" si="58"/>
        <v>1529</v>
      </c>
      <c r="AI464" s="45">
        <f t="shared" si="58"/>
        <v>1592</v>
      </c>
      <c r="AJ464" s="45">
        <f t="shared" si="58"/>
        <v>1656</v>
      </c>
      <c r="AK464" s="45">
        <f t="shared" si="58"/>
        <v>1720</v>
      </c>
      <c r="AL464" s="45">
        <f t="shared" si="58"/>
        <v>1783</v>
      </c>
      <c r="AM464" s="45">
        <f t="shared" si="58"/>
        <v>1847</v>
      </c>
      <c r="AN464" s="45">
        <f t="shared" si="58"/>
        <v>1911</v>
      </c>
    </row>
    <row r="465" spans="1:40" x14ac:dyDescent="0.25">
      <c r="A465" s="68" t="s">
        <v>187</v>
      </c>
      <c r="B465" s="180">
        <v>40939</v>
      </c>
      <c r="C465" s="68">
        <v>10</v>
      </c>
      <c r="D465" s="1">
        <v>3636</v>
      </c>
      <c r="E465" s="1">
        <v>771</v>
      </c>
      <c r="F465" s="1">
        <v>15</v>
      </c>
      <c r="G465" s="1">
        <v>4422</v>
      </c>
      <c r="H465" s="177">
        <v>4407</v>
      </c>
      <c r="I465" s="176">
        <v>442.2</v>
      </c>
      <c r="J465" s="178">
        <v>440.7</v>
      </c>
      <c r="K465" s="45">
        <f t="shared" si="59"/>
        <v>28</v>
      </c>
      <c r="L465" s="45">
        <f t="shared" si="59"/>
        <v>55</v>
      </c>
      <c r="M465" s="45">
        <f t="shared" si="59"/>
        <v>83</v>
      </c>
      <c r="N465" s="45">
        <f t="shared" si="59"/>
        <v>110</v>
      </c>
      <c r="O465" s="45">
        <f t="shared" si="59"/>
        <v>138</v>
      </c>
      <c r="P465" s="45">
        <f t="shared" si="59"/>
        <v>165</v>
      </c>
      <c r="Q465" s="45">
        <f t="shared" si="59"/>
        <v>193</v>
      </c>
      <c r="R465" s="45">
        <f t="shared" si="59"/>
        <v>220</v>
      </c>
      <c r="S465" s="45">
        <f t="shared" si="59"/>
        <v>248</v>
      </c>
      <c r="T465" s="45">
        <f t="shared" si="59"/>
        <v>275</v>
      </c>
      <c r="U465" s="45">
        <f t="shared" si="59"/>
        <v>303</v>
      </c>
      <c r="V465" s="45">
        <f t="shared" si="59"/>
        <v>331</v>
      </c>
      <c r="W465" s="45">
        <f t="shared" si="59"/>
        <v>358</v>
      </c>
      <c r="X465" s="45">
        <f t="shared" si="59"/>
        <v>386</v>
      </c>
      <c r="Y465" s="45">
        <f t="shared" si="59"/>
        <v>413</v>
      </c>
      <c r="Z465" s="45">
        <f t="shared" si="59"/>
        <v>441</v>
      </c>
      <c r="AA465" s="45">
        <f t="shared" si="58"/>
        <v>468</v>
      </c>
      <c r="AB465" s="45">
        <f t="shared" si="58"/>
        <v>496</v>
      </c>
      <c r="AC465" s="45">
        <f t="shared" si="58"/>
        <v>523</v>
      </c>
      <c r="AD465" s="45">
        <f t="shared" si="58"/>
        <v>551</v>
      </c>
      <c r="AE465" s="45">
        <f t="shared" si="58"/>
        <v>578</v>
      </c>
      <c r="AF465" s="45">
        <f t="shared" si="58"/>
        <v>606</v>
      </c>
      <c r="AG465" s="45">
        <f t="shared" si="58"/>
        <v>634</v>
      </c>
      <c r="AH465" s="45">
        <f t="shared" si="58"/>
        <v>661</v>
      </c>
      <c r="AI465" s="45">
        <f t="shared" si="58"/>
        <v>689</v>
      </c>
      <c r="AJ465" s="45">
        <f t="shared" si="58"/>
        <v>716</v>
      </c>
      <c r="AK465" s="45">
        <f t="shared" si="58"/>
        <v>744</v>
      </c>
      <c r="AL465" s="45">
        <f t="shared" si="58"/>
        <v>771</v>
      </c>
      <c r="AM465" s="45">
        <f t="shared" si="58"/>
        <v>799</v>
      </c>
      <c r="AN465" s="45">
        <f t="shared" si="58"/>
        <v>826</v>
      </c>
    </row>
    <row r="466" spans="1:40" x14ac:dyDescent="0.25">
      <c r="A466" s="68" t="s">
        <v>187</v>
      </c>
      <c r="B466" s="180">
        <v>40940</v>
      </c>
      <c r="C466" s="68">
        <v>5</v>
      </c>
      <c r="D466" s="1">
        <v>1224</v>
      </c>
      <c r="E466" s="1">
        <v>989</v>
      </c>
      <c r="F466" s="1">
        <v>51</v>
      </c>
      <c r="G466" s="1">
        <v>2264</v>
      </c>
      <c r="H466" s="177">
        <v>2213</v>
      </c>
      <c r="I466" s="176">
        <v>452.8</v>
      </c>
      <c r="J466" s="178">
        <v>442.6</v>
      </c>
      <c r="K466" s="45">
        <f t="shared" si="59"/>
        <v>28</v>
      </c>
      <c r="L466" s="45">
        <f t="shared" si="59"/>
        <v>55</v>
      </c>
      <c r="M466" s="45">
        <f t="shared" si="59"/>
        <v>83</v>
      </c>
      <c r="N466" s="45">
        <f t="shared" si="59"/>
        <v>111</v>
      </c>
      <c r="O466" s="45">
        <f t="shared" si="59"/>
        <v>138</v>
      </c>
      <c r="P466" s="45">
        <f t="shared" si="59"/>
        <v>166</v>
      </c>
      <c r="Q466" s="45">
        <f t="shared" si="59"/>
        <v>194</v>
      </c>
      <c r="R466" s="45">
        <f t="shared" si="59"/>
        <v>221</v>
      </c>
      <c r="S466" s="45">
        <f t="shared" si="59"/>
        <v>249</v>
      </c>
      <c r="T466" s="45">
        <f t="shared" si="59"/>
        <v>277</v>
      </c>
      <c r="U466" s="45">
        <f t="shared" si="59"/>
        <v>304</v>
      </c>
      <c r="V466" s="45">
        <f t="shared" si="59"/>
        <v>332</v>
      </c>
      <c r="W466" s="45">
        <f t="shared" si="59"/>
        <v>360</v>
      </c>
      <c r="X466" s="45">
        <f t="shared" si="59"/>
        <v>387</v>
      </c>
      <c r="Y466" s="45">
        <f t="shared" si="59"/>
        <v>415</v>
      </c>
      <c r="Z466" s="45">
        <f t="shared" si="59"/>
        <v>443</v>
      </c>
      <c r="AA466" s="45">
        <f t="shared" si="58"/>
        <v>470</v>
      </c>
      <c r="AB466" s="45">
        <f t="shared" si="58"/>
        <v>498</v>
      </c>
      <c r="AC466" s="45">
        <f t="shared" si="58"/>
        <v>526</v>
      </c>
      <c r="AD466" s="45">
        <f t="shared" si="58"/>
        <v>553</v>
      </c>
      <c r="AE466" s="45">
        <f t="shared" si="58"/>
        <v>581</v>
      </c>
      <c r="AF466" s="45">
        <f t="shared" si="58"/>
        <v>609</v>
      </c>
      <c r="AG466" s="45">
        <f t="shared" si="58"/>
        <v>636</v>
      </c>
      <c r="AH466" s="45">
        <f t="shared" si="58"/>
        <v>664</v>
      </c>
      <c r="AI466" s="45">
        <f t="shared" si="58"/>
        <v>692</v>
      </c>
      <c r="AJ466" s="45">
        <f t="shared" si="58"/>
        <v>719</v>
      </c>
      <c r="AK466" s="45">
        <f t="shared" si="58"/>
        <v>747</v>
      </c>
      <c r="AL466" s="45">
        <f t="shared" si="58"/>
        <v>775</v>
      </c>
      <c r="AM466" s="45">
        <f t="shared" si="58"/>
        <v>802</v>
      </c>
      <c r="AN466" s="45">
        <f t="shared" si="58"/>
        <v>830</v>
      </c>
    </row>
    <row r="467" spans="1:40" x14ac:dyDescent="0.25">
      <c r="A467" s="68" t="s">
        <v>187</v>
      </c>
      <c r="B467" s="180">
        <v>41200</v>
      </c>
      <c r="C467" s="68">
        <v>5</v>
      </c>
      <c r="D467" s="1">
        <v>1728</v>
      </c>
      <c r="E467" s="1">
        <v>1522</v>
      </c>
      <c r="F467" s="1">
        <v>158</v>
      </c>
      <c r="G467" s="1">
        <v>3408</v>
      </c>
      <c r="H467" s="177">
        <v>3250</v>
      </c>
      <c r="I467" s="176">
        <v>681.6</v>
      </c>
      <c r="J467" s="178">
        <v>650</v>
      </c>
      <c r="K467" s="45">
        <f t="shared" si="59"/>
        <v>41</v>
      </c>
      <c r="L467" s="45">
        <f t="shared" si="59"/>
        <v>81</v>
      </c>
      <c r="M467" s="45">
        <f t="shared" si="59"/>
        <v>122</v>
      </c>
      <c r="N467" s="45">
        <f t="shared" si="59"/>
        <v>163</v>
      </c>
      <c r="O467" s="45">
        <f t="shared" si="59"/>
        <v>203</v>
      </c>
      <c r="P467" s="45">
        <f t="shared" si="59"/>
        <v>244</v>
      </c>
      <c r="Q467" s="45">
        <f t="shared" si="59"/>
        <v>284</v>
      </c>
      <c r="R467" s="45">
        <f t="shared" si="59"/>
        <v>325</v>
      </c>
      <c r="S467" s="45">
        <f t="shared" si="59"/>
        <v>366</v>
      </c>
      <c r="T467" s="45">
        <f t="shared" si="59"/>
        <v>406</v>
      </c>
      <c r="U467" s="45">
        <f t="shared" si="59"/>
        <v>447</v>
      </c>
      <c r="V467" s="45">
        <f t="shared" si="59"/>
        <v>488</v>
      </c>
      <c r="W467" s="45">
        <f t="shared" si="59"/>
        <v>528</v>
      </c>
      <c r="X467" s="45">
        <f t="shared" si="59"/>
        <v>569</v>
      </c>
      <c r="Y467" s="45">
        <f t="shared" si="59"/>
        <v>609</v>
      </c>
      <c r="Z467" s="45">
        <f t="shared" si="59"/>
        <v>650</v>
      </c>
      <c r="AA467" s="45">
        <f t="shared" si="58"/>
        <v>691</v>
      </c>
      <c r="AB467" s="45">
        <f t="shared" si="58"/>
        <v>731</v>
      </c>
      <c r="AC467" s="45">
        <f t="shared" si="58"/>
        <v>772</v>
      </c>
      <c r="AD467" s="45">
        <f t="shared" si="58"/>
        <v>813</v>
      </c>
      <c r="AE467" s="45">
        <f t="shared" si="58"/>
        <v>853</v>
      </c>
      <c r="AF467" s="45">
        <f t="shared" si="58"/>
        <v>894</v>
      </c>
      <c r="AG467" s="45">
        <f t="shared" si="58"/>
        <v>934</v>
      </c>
      <c r="AH467" s="45">
        <f t="shared" si="58"/>
        <v>975</v>
      </c>
      <c r="AI467" s="45">
        <f t="shared" si="58"/>
        <v>1016</v>
      </c>
      <c r="AJ467" s="45">
        <f t="shared" si="58"/>
        <v>1056</v>
      </c>
      <c r="AK467" s="45">
        <f t="shared" si="58"/>
        <v>1097</v>
      </c>
      <c r="AL467" s="45">
        <f t="shared" si="58"/>
        <v>1138</v>
      </c>
      <c r="AM467" s="45">
        <f t="shared" si="58"/>
        <v>1178</v>
      </c>
      <c r="AN467" s="45">
        <f t="shared" si="58"/>
        <v>1219</v>
      </c>
    </row>
    <row r="468" spans="1:40" x14ac:dyDescent="0.25">
      <c r="A468" s="68" t="s">
        <v>187</v>
      </c>
      <c r="B468" s="180">
        <v>41207</v>
      </c>
      <c r="C468" s="68">
        <v>12</v>
      </c>
      <c r="D468" s="1">
        <v>3300</v>
      </c>
      <c r="E468" s="1">
        <v>1490</v>
      </c>
      <c r="F468" s="1">
        <v>191</v>
      </c>
      <c r="G468" s="1">
        <v>4981</v>
      </c>
      <c r="H468" s="177">
        <v>4790</v>
      </c>
      <c r="I468" s="176">
        <v>415.08330000000001</v>
      </c>
      <c r="J468" s="178">
        <v>399.2</v>
      </c>
      <c r="K468" s="45">
        <f t="shared" si="59"/>
        <v>25</v>
      </c>
      <c r="L468" s="45">
        <f t="shared" si="59"/>
        <v>50</v>
      </c>
      <c r="M468" s="45">
        <f t="shared" si="59"/>
        <v>75</v>
      </c>
      <c r="N468" s="45">
        <f t="shared" si="59"/>
        <v>100</v>
      </c>
      <c r="O468" s="45">
        <f t="shared" si="59"/>
        <v>125</v>
      </c>
      <c r="P468" s="45">
        <f t="shared" si="59"/>
        <v>150</v>
      </c>
      <c r="Q468" s="45">
        <f t="shared" si="59"/>
        <v>175</v>
      </c>
      <c r="R468" s="45">
        <f t="shared" si="59"/>
        <v>200</v>
      </c>
      <c r="S468" s="45">
        <f t="shared" si="59"/>
        <v>225</v>
      </c>
      <c r="T468" s="45">
        <f t="shared" si="59"/>
        <v>250</v>
      </c>
      <c r="U468" s="45">
        <f t="shared" si="59"/>
        <v>274</v>
      </c>
      <c r="V468" s="45">
        <f t="shared" si="59"/>
        <v>299</v>
      </c>
      <c r="W468" s="45">
        <f t="shared" si="59"/>
        <v>324</v>
      </c>
      <c r="X468" s="45">
        <f t="shared" si="59"/>
        <v>349</v>
      </c>
      <c r="Y468" s="45">
        <f t="shared" si="59"/>
        <v>374</v>
      </c>
      <c r="Z468" s="45">
        <f t="shared" si="59"/>
        <v>399</v>
      </c>
      <c r="AA468" s="45">
        <f t="shared" si="58"/>
        <v>424</v>
      </c>
      <c r="AB468" s="45">
        <f t="shared" si="58"/>
        <v>449</v>
      </c>
      <c r="AC468" s="45">
        <f t="shared" si="58"/>
        <v>474</v>
      </c>
      <c r="AD468" s="45">
        <f t="shared" si="58"/>
        <v>499</v>
      </c>
      <c r="AE468" s="45">
        <f t="shared" si="58"/>
        <v>524</v>
      </c>
      <c r="AF468" s="45">
        <f t="shared" si="58"/>
        <v>549</v>
      </c>
      <c r="AG468" s="45">
        <f t="shared" si="58"/>
        <v>574</v>
      </c>
      <c r="AH468" s="45">
        <f t="shared" si="58"/>
        <v>599</v>
      </c>
      <c r="AI468" s="45">
        <f t="shared" si="58"/>
        <v>624</v>
      </c>
      <c r="AJ468" s="45">
        <f t="shared" si="58"/>
        <v>649</v>
      </c>
      <c r="AK468" s="45">
        <f t="shared" si="58"/>
        <v>674</v>
      </c>
      <c r="AL468" s="45">
        <f t="shared" si="58"/>
        <v>699</v>
      </c>
      <c r="AM468" s="45">
        <f t="shared" si="58"/>
        <v>724</v>
      </c>
      <c r="AN468" s="45">
        <f t="shared" si="58"/>
        <v>749</v>
      </c>
    </row>
    <row r="469" spans="1:40" x14ac:dyDescent="0.25">
      <c r="A469" s="68" t="s">
        <v>187</v>
      </c>
      <c r="B469" s="180">
        <v>41402</v>
      </c>
      <c r="C469" s="68">
        <v>7</v>
      </c>
      <c r="D469" s="1">
        <v>1932</v>
      </c>
      <c r="E469" s="1">
        <v>915</v>
      </c>
      <c r="F469" s="1">
        <v>10</v>
      </c>
      <c r="G469" s="1">
        <v>2857</v>
      </c>
      <c r="H469" s="177">
        <v>2847</v>
      </c>
      <c r="I469" s="176">
        <v>408.1429</v>
      </c>
      <c r="J469" s="178">
        <v>406.7</v>
      </c>
      <c r="K469" s="45">
        <f t="shared" si="59"/>
        <v>25</v>
      </c>
      <c r="L469" s="45">
        <f t="shared" si="59"/>
        <v>51</v>
      </c>
      <c r="M469" s="45">
        <f t="shared" si="59"/>
        <v>76</v>
      </c>
      <c r="N469" s="45">
        <f t="shared" si="59"/>
        <v>102</v>
      </c>
      <c r="O469" s="45">
        <f t="shared" si="59"/>
        <v>127</v>
      </c>
      <c r="P469" s="45">
        <f t="shared" si="59"/>
        <v>153</v>
      </c>
      <c r="Q469" s="45">
        <f t="shared" si="59"/>
        <v>178</v>
      </c>
      <c r="R469" s="45">
        <f t="shared" si="59"/>
        <v>203</v>
      </c>
      <c r="S469" s="45">
        <f t="shared" si="59"/>
        <v>229</v>
      </c>
      <c r="T469" s="45">
        <f t="shared" si="59"/>
        <v>254</v>
      </c>
      <c r="U469" s="45">
        <f t="shared" si="59"/>
        <v>280</v>
      </c>
      <c r="V469" s="45">
        <f t="shared" si="59"/>
        <v>305</v>
      </c>
      <c r="W469" s="45">
        <f t="shared" si="59"/>
        <v>330</v>
      </c>
      <c r="X469" s="45">
        <f t="shared" si="59"/>
        <v>356</v>
      </c>
      <c r="Y469" s="45">
        <f t="shared" si="59"/>
        <v>381</v>
      </c>
      <c r="Z469" s="45">
        <f t="shared" si="59"/>
        <v>407</v>
      </c>
      <c r="AA469" s="45">
        <f t="shared" si="58"/>
        <v>432</v>
      </c>
      <c r="AB469" s="45">
        <f t="shared" si="58"/>
        <v>458</v>
      </c>
      <c r="AC469" s="45">
        <f t="shared" si="58"/>
        <v>483</v>
      </c>
      <c r="AD469" s="45">
        <f t="shared" si="58"/>
        <v>508</v>
      </c>
      <c r="AE469" s="45">
        <f t="shared" si="58"/>
        <v>534</v>
      </c>
      <c r="AF469" s="45">
        <f t="shared" si="58"/>
        <v>559</v>
      </c>
      <c r="AG469" s="45">
        <f t="shared" si="58"/>
        <v>585</v>
      </c>
      <c r="AH469" s="45">
        <f t="shared" si="58"/>
        <v>610</v>
      </c>
      <c r="AI469" s="45">
        <f t="shared" si="58"/>
        <v>635</v>
      </c>
      <c r="AJ469" s="45">
        <f t="shared" si="58"/>
        <v>661</v>
      </c>
      <c r="AK469" s="45">
        <f t="shared" si="58"/>
        <v>686</v>
      </c>
      <c r="AL469" s="45">
        <f t="shared" si="58"/>
        <v>712</v>
      </c>
      <c r="AM469" s="45">
        <f t="shared" si="58"/>
        <v>737</v>
      </c>
      <c r="AN469" s="45">
        <f t="shared" si="58"/>
        <v>763</v>
      </c>
    </row>
    <row r="470" spans="1:40" x14ac:dyDescent="0.25">
      <c r="A470" s="68" t="s">
        <v>187</v>
      </c>
      <c r="B470" s="180">
        <v>41426</v>
      </c>
      <c r="C470" s="68">
        <v>13</v>
      </c>
      <c r="D470" s="1">
        <v>4356</v>
      </c>
      <c r="E470" s="1">
        <v>1980</v>
      </c>
      <c r="F470" s="1">
        <v>42</v>
      </c>
      <c r="G470" s="1">
        <v>6378</v>
      </c>
      <c r="H470" s="177">
        <v>6336</v>
      </c>
      <c r="I470" s="176">
        <v>490.61540000000002</v>
      </c>
      <c r="J470" s="178">
        <v>487.4</v>
      </c>
      <c r="K470" s="45">
        <f t="shared" si="59"/>
        <v>30</v>
      </c>
      <c r="L470" s="45">
        <f t="shared" si="59"/>
        <v>61</v>
      </c>
      <c r="M470" s="45">
        <f t="shared" si="59"/>
        <v>91</v>
      </c>
      <c r="N470" s="45">
        <f t="shared" si="59"/>
        <v>122</v>
      </c>
      <c r="O470" s="45">
        <f t="shared" si="59"/>
        <v>152</v>
      </c>
      <c r="P470" s="45">
        <f t="shared" si="59"/>
        <v>183</v>
      </c>
      <c r="Q470" s="45">
        <f t="shared" si="59"/>
        <v>213</v>
      </c>
      <c r="R470" s="45">
        <f t="shared" si="59"/>
        <v>244</v>
      </c>
      <c r="S470" s="45">
        <f t="shared" si="59"/>
        <v>274</v>
      </c>
      <c r="T470" s="45">
        <f t="shared" si="59"/>
        <v>305</v>
      </c>
      <c r="U470" s="45">
        <f t="shared" si="59"/>
        <v>335</v>
      </c>
      <c r="V470" s="45">
        <f t="shared" si="59"/>
        <v>366</v>
      </c>
      <c r="W470" s="45">
        <f t="shared" si="59"/>
        <v>396</v>
      </c>
      <c r="X470" s="45">
        <f t="shared" si="59"/>
        <v>426</v>
      </c>
      <c r="Y470" s="45">
        <f t="shared" si="59"/>
        <v>457</v>
      </c>
      <c r="Z470" s="45">
        <f t="shared" ref="Z470:AN485" si="60">IF($G470&gt;0,ROUND($J470*Z$3/12*0.75,0),0)</f>
        <v>487</v>
      </c>
      <c r="AA470" s="45">
        <f t="shared" si="60"/>
        <v>518</v>
      </c>
      <c r="AB470" s="45">
        <f t="shared" si="60"/>
        <v>548</v>
      </c>
      <c r="AC470" s="45">
        <f t="shared" si="60"/>
        <v>579</v>
      </c>
      <c r="AD470" s="45">
        <f t="shared" si="60"/>
        <v>609</v>
      </c>
      <c r="AE470" s="45">
        <f t="shared" si="60"/>
        <v>640</v>
      </c>
      <c r="AF470" s="45">
        <f t="shared" si="60"/>
        <v>670</v>
      </c>
      <c r="AG470" s="45">
        <f t="shared" si="60"/>
        <v>701</v>
      </c>
      <c r="AH470" s="45">
        <f t="shared" si="60"/>
        <v>731</v>
      </c>
      <c r="AI470" s="45">
        <f t="shared" si="60"/>
        <v>762</v>
      </c>
      <c r="AJ470" s="45">
        <f t="shared" si="60"/>
        <v>792</v>
      </c>
      <c r="AK470" s="45">
        <f t="shared" si="60"/>
        <v>822</v>
      </c>
      <c r="AL470" s="45">
        <f t="shared" si="60"/>
        <v>853</v>
      </c>
      <c r="AM470" s="45">
        <f t="shared" si="60"/>
        <v>883</v>
      </c>
      <c r="AN470" s="45">
        <f t="shared" si="60"/>
        <v>914</v>
      </c>
    </row>
    <row r="471" spans="1:40" x14ac:dyDescent="0.25">
      <c r="A471" s="68" t="s">
        <v>187</v>
      </c>
      <c r="B471" s="180">
        <v>41451</v>
      </c>
      <c r="C471" s="68">
        <v>11</v>
      </c>
      <c r="D471" s="1">
        <v>3000</v>
      </c>
      <c r="E471" s="1">
        <v>441</v>
      </c>
      <c r="F471" s="1">
        <v>61</v>
      </c>
      <c r="G471" s="1">
        <v>3502</v>
      </c>
      <c r="H471" s="177">
        <v>3441</v>
      </c>
      <c r="I471" s="176">
        <v>318.36360000000002</v>
      </c>
      <c r="J471" s="178">
        <v>312.8</v>
      </c>
      <c r="K471" s="45">
        <f t="shared" ref="K471:Z486" si="61">IF($G471&gt;0,ROUND($J471*K$3/12*0.75,0),0)</f>
        <v>20</v>
      </c>
      <c r="L471" s="45">
        <f t="shared" si="61"/>
        <v>39</v>
      </c>
      <c r="M471" s="45">
        <f t="shared" si="61"/>
        <v>59</v>
      </c>
      <c r="N471" s="45">
        <f t="shared" si="61"/>
        <v>78</v>
      </c>
      <c r="O471" s="45">
        <f t="shared" si="61"/>
        <v>98</v>
      </c>
      <c r="P471" s="45">
        <f t="shared" si="61"/>
        <v>117</v>
      </c>
      <c r="Q471" s="45">
        <f t="shared" si="61"/>
        <v>137</v>
      </c>
      <c r="R471" s="45">
        <f t="shared" si="61"/>
        <v>156</v>
      </c>
      <c r="S471" s="45">
        <f t="shared" si="61"/>
        <v>176</v>
      </c>
      <c r="T471" s="45">
        <f t="shared" si="61"/>
        <v>196</v>
      </c>
      <c r="U471" s="45">
        <f t="shared" si="61"/>
        <v>215</v>
      </c>
      <c r="V471" s="45">
        <f t="shared" si="61"/>
        <v>235</v>
      </c>
      <c r="W471" s="45">
        <f t="shared" si="61"/>
        <v>254</v>
      </c>
      <c r="X471" s="45">
        <f t="shared" si="61"/>
        <v>274</v>
      </c>
      <c r="Y471" s="45">
        <f t="shared" si="61"/>
        <v>293</v>
      </c>
      <c r="Z471" s="45">
        <f t="shared" si="61"/>
        <v>313</v>
      </c>
      <c r="AA471" s="45">
        <f t="shared" si="60"/>
        <v>332</v>
      </c>
      <c r="AB471" s="45">
        <f t="shared" si="60"/>
        <v>352</v>
      </c>
      <c r="AC471" s="45">
        <f t="shared" si="60"/>
        <v>371</v>
      </c>
      <c r="AD471" s="45">
        <f t="shared" si="60"/>
        <v>391</v>
      </c>
      <c r="AE471" s="45">
        <f t="shared" si="60"/>
        <v>411</v>
      </c>
      <c r="AF471" s="45">
        <f t="shared" si="60"/>
        <v>430</v>
      </c>
      <c r="AG471" s="45">
        <f t="shared" si="60"/>
        <v>450</v>
      </c>
      <c r="AH471" s="45">
        <f t="shared" si="60"/>
        <v>469</v>
      </c>
      <c r="AI471" s="45">
        <f t="shared" si="60"/>
        <v>489</v>
      </c>
      <c r="AJ471" s="45">
        <f t="shared" si="60"/>
        <v>508</v>
      </c>
      <c r="AK471" s="45">
        <f t="shared" si="60"/>
        <v>528</v>
      </c>
      <c r="AL471" s="45">
        <f t="shared" si="60"/>
        <v>547</v>
      </c>
      <c r="AM471" s="45">
        <f t="shared" si="60"/>
        <v>567</v>
      </c>
      <c r="AN471" s="45">
        <f t="shared" si="60"/>
        <v>587</v>
      </c>
    </row>
    <row r="472" spans="1:40" x14ac:dyDescent="0.25">
      <c r="A472" s="68" t="s">
        <v>187</v>
      </c>
      <c r="B472" s="180">
        <v>41454</v>
      </c>
      <c r="C472" s="68">
        <v>9</v>
      </c>
      <c r="D472" s="1">
        <v>2280</v>
      </c>
      <c r="E472" s="1">
        <v>977</v>
      </c>
      <c r="F472" s="1">
        <v>12</v>
      </c>
      <c r="G472" s="1">
        <v>3269</v>
      </c>
      <c r="H472" s="177">
        <v>3257</v>
      </c>
      <c r="I472" s="176">
        <v>363.22219999999999</v>
      </c>
      <c r="J472" s="178">
        <v>361.9</v>
      </c>
      <c r="K472" s="45">
        <f t="shared" si="61"/>
        <v>23</v>
      </c>
      <c r="L472" s="45">
        <f t="shared" si="61"/>
        <v>45</v>
      </c>
      <c r="M472" s="45">
        <f t="shared" si="61"/>
        <v>68</v>
      </c>
      <c r="N472" s="45">
        <f t="shared" si="61"/>
        <v>90</v>
      </c>
      <c r="O472" s="45">
        <f t="shared" si="61"/>
        <v>113</v>
      </c>
      <c r="P472" s="45">
        <f t="shared" si="61"/>
        <v>136</v>
      </c>
      <c r="Q472" s="45">
        <f t="shared" si="61"/>
        <v>158</v>
      </c>
      <c r="R472" s="45">
        <f t="shared" si="61"/>
        <v>181</v>
      </c>
      <c r="S472" s="45">
        <f t="shared" si="61"/>
        <v>204</v>
      </c>
      <c r="T472" s="45">
        <f t="shared" si="61"/>
        <v>226</v>
      </c>
      <c r="U472" s="45">
        <f t="shared" si="61"/>
        <v>249</v>
      </c>
      <c r="V472" s="45">
        <f t="shared" si="61"/>
        <v>271</v>
      </c>
      <c r="W472" s="45">
        <f t="shared" si="61"/>
        <v>294</v>
      </c>
      <c r="X472" s="45">
        <f t="shared" si="61"/>
        <v>317</v>
      </c>
      <c r="Y472" s="45">
        <f t="shared" si="61"/>
        <v>339</v>
      </c>
      <c r="Z472" s="45">
        <f t="shared" si="61"/>
        <v>362</v>
      </c>
      <c r="AA472" s="45">
        <f t="shared" si="60"/>
        <v>385</v>
      </c>
      <c r="AB472" s="45">
        <f t="shared" si="60"/>
        <v>407</v>
      </c>
      <c r="AC472" s="45">
        <f t="shared" si="60"/>
        <v>430</v>
      </c>
      <c r="AD472" s="45">
        <f t="shared" si="60"/>
        <v>452</v>
      </c>
      <c r="AE472" s="45">
        <f t="shared" si="60"/>
        <v>475</v>
      </c>
      <c r="AF472" s="45">
        <f t="shared" si="60"/>
        <v>498</v>
      </c>
      <c r="AG472" s="45">
        <f t="shared" si="60"/>
        <v>520</v>
      </c>
      <c r="AH472" s="45">
        <f t="shared" si="60"/>
        <v>543</v>
      </c>
      <c r="AI472" s="45">
        <f t="shared" si="60"/>
        <v>565</v>
      </c>
      <c r="AJ472" s="45">
        <f t="shared" si="60"/>
        <v>588</v>
      </c>
      <c r="AK472" s="45">
        <f t="shared" si="60"/>
        <v>611</v>
      </c>
      <c r="AL472" s="45">
        <f t="shared" si="60"/>
        <v>633</v>
      </c>
      <c r="AM472" s="45">
        <f t="shared" si="60"/>
        <v>656</v>
      </c>
      <c r="AN472" s="45">
        <f t="shared" si="60"/>
        <v>679</v>
      </c>
    </row>
    <row r="473" spans="1:40" x14ac:dyDescent="0.25">
      <c r="A473" s="68" t="s">
        <v>187</v>
      </c>
      <c r="B473" s="180">
        <v>41457</v>
      </c>
      <c r="C473" s="68">
        <v>13</v>
      </c>
      <c r="D473" s="1">
        <v>3528</v>
      </c>
      <c r="E473" s="1">
        <v>598</v>
      </c>
      <c r="F473" s="1">
        <v>52</v>
      </c>
      <c r="G473" s="1">
        <v>4178</v>
      </c>
      <c r="H473" s="177">
        <v>4126</v>
      </c>
      <c r="I473" s="176">
        <v>321.38459999999998</v>
      </c>
      <c r="J473" s="178">
        <v>317.39999999999998</v>
      </c>
      <c r="K473" s="45">
        <f t="shared" si="61"/>
        <v>20</v>
      </c>
      <c r="L473" s="45">
        <f t="shared" si="61"/>
        <v>40</v>
      </c>
      <c r="M473" s="45">
        <f t="shared" si="61"/>
        <v>60</v>
      </c>
      <c r="N473" s="45">
        <f t="shared" si="61"/>
        <v>79</v>
      </c>
      <c r="O473" s="45">
        <f t="shared" si="61"/>
        <v>99</v>
      </c>
      <c r="P473" s="45">
        <f t="shared" si="61"/>
        <v>119</v>
      </c>
      <c r="Q473" s="45">
        <f t="shared" si="61"/>
        <v>139</v>
      </c>
      <c r="R473" s="45">
        <f t="shared" si="61"/>
        <v>159</v>
      </c>
      <c r="S473" s="45">
        <f t="shared" si="61"/>
        <v>179</v>
      </c>
      <c r="T473" s="45">
        <f t="shared" si="61"/>
        <v>198</v>
      </c>
      <c r="U473" s="45">
        <f t="shared" si="61"/>
        <v>218</v>
      </c>
      <c r="V473" s="45">
        <f t="shared" si="61"/>
        <v>238</v>
      </c>
      <c r="W473" s="45">
        <f t="shared" si="61"/>
        <v>258</v>
      </c>
      <c r="X473" s="45">
        <f t="shared" si="61"/>
        <v>278</v>
      </c>
      <c r="Y473" s="45">
        <f t="shared" si="61"/>
        <v>298</v>
      </c>
      <c r="Z473" s="45">
        <f t="shared" si="61"/>
        <v>317</v>
      </c>
      <c r="AA473" s="45">
        <f t="shared" si="60"/>
        <v>337</v>
      </c>
      <c r="AB473" s="45">
        <f t="shared" si="60"/>
        <v>357</v>
      </c>
      <c r="AC473" s="45">
        <f t="shared" si="60"/>
        <v>377</v>
      </c>
      <c r="AD473" s="45">
        <f t="shared" si="60"/>
        <v>397</v>
      </c>
      <c r="AE473" s="45">
        <f t="shared" si="60"/>
        <v>417</v>
      </c>
      <c r="AF473" s="45">
        <f t="shared" si="60"/>
        <v>436</v>
      </c>
      <c r="AG473" s="45">
        <f t="shared" si="60"/>
        <v>456</v>
      </c>
      <c r="AH473" s="45">
        <f t="shared" si="60"/>
        <v>476</v>
      </c>
      <c r="AI473" s="45">
        <f t="shared" si="60"/>
        <v>496</v>
      </c>
      <c r="AJ473" s="45">
        <f t="shared" si="60"/>
        <v>516</v>
      </c>
      <c r="AK473" s="45">
        <f t="shared" si="60"/>
        <v>536</v>
      </c>
      <c r="AL473" s="45">
        <f t="shared" si="60"/>
        <v>555</v>
      </c>
      <c r="AM473" s="45">
        <f t="shared" si="60"/>
        <v>575</v>
      </c>
      <c r="AN473" s="45">
        <f t="shared" si="60"/>
        <v>595</v>
      </c>
    </row>
    <row r="474" spans="1:40" x14ac:dyDescent="0.25">
      <c r="A474" s="68" t="s">
        <v>187</v>
      </c>
      <c r="B474" s="180">
        <v>41459</v>
      </c>
      <c r="C474" s="68">
        <v>9</v>
      </c>
      <c r="D474" s="1">
        <v>240</v>
      </c>
      <c r="E474" s="1">
        <v>917</v>
      </c>
      <c r="F474" s="1">
        <v>4</v>
      </c>
      <c r="G474" s="1">
        <v>1161</v>
      </c>
      <c r="H474" s="177">
        <v>1157</v>
      </c>
      <c r="I474" s="176">
        <v>129</v>
      </c>
      <c r="J474" s="178">
        <v>128.6</v>
      </c>
      <c r="K474" s="45">
        <f t="shared" si="61"/>
        <v>8</v>
      </c>
      <c r="L474" s="45">
        <f t="shared" si="61"/>
        <v>16</v>
      </c>
      <c r="M474" s="45">
        <f t="shared" si="61"/>
        <v>24</v>
      </c>
      <c r="N474" s="45">
        <f t="shared" si="61"/>
        <v>32</v>
      </c>
      <c r="O474" s="45">
        <f t="shared" si="61"/>
        <v>40</v>
      </c>
      <c r="P474" s="45">
        <f t="shared" si="61"/>
        <v>48</v>
      </c>
      <c r="Q474" s="45">
        <f t="shared" si="61"/>
        <v>56</v>
      </c>
      <c r="R474" s="45">
        <f t="shared" si="61"/>
        <v>64</v>
      </c>
      <c r="S474" s="45">
        <f t="shared" si="61"/>
        <v>72</v>
      </c>
      <c r="T474" s="45">
        <f t="shared" si="61"/>
        <v>80</v>
      </c>
      <c r="U474" s="45">
        <f t="shared" si="61"/>
        <v>88</v>
      </c>
      <c r="V474" s="45">
        <f t="shared" si="61"/>
        <v>96</v>
      </c>
      <c r="W474" s="45">
        <f t="shared" si="61"/>
        <v>104</v>
      </c>
      <c r="X474" s="45">
        <f t="shared" si="61"/>
        <v>113</v>
      </c>
      <c r="Y474" s="45">
        <f t="shared" si="61"/>
        <v>121</v>
      </c>
      <c r="Z474" s="45">
        <f t="shared" si="61"/>
        <v>129</v>
      </c>
      <c r="AA474" s="45">
        <f t="shared" si="60"/>
        <v>137</v>
      </c>
      <c r="AB474" s="45">
        <f t="shared" si="60"/>
        <v>145</v>
      </c>
      <c r="AC474" s="45">
        <f t="shared" si="60"/>
        <v>153</v>
      </c>
      <c r="AD474" s="45">
        <f t="shared" si="60"/>
        <v>161</v>
      </c>
      <c r="AE474" s="45">
        <f t="shared" si="60"/>
        <v>169</v>
      </c>
      <c r="AF474" s="45">
        <f t="shared" si="60"/>
        <v>177</v>
      </c>
      <c r="AG474" s="45">
        <f t="shared" si="60"/>
        <v>185</v>
      </c>
      <c r="AH474" s="45">
        <f t="shared" si="60"/>
        <v>193</v>
      </c>
      <c r="AI474" s="45">
        <f t="shared" si="60"/>
        <v>201</v>
      </c>
      <c r="AJ474" s="45">
        <f t="shared" si="60"/>
        <v>209</v>
      </c>
      <c r="AK474" s="45">
        <f t="shared" si="60"/>
        <v>217</v>
      </c>
      <c r="AL474" s="45">
        <f t="shared" si="60"/>
        <v>225</v>
      </c>
      <c r="AM474" s="45">
        <f t="shared" si="60"/>
        <v>233</v>
      </c>
      <c r="AN474" s="45">
        <f t="shared" si="60"/>
        <v>241</v>
      </c>
    </row>
    <row r="475" spans="1:40" x14ac:dyDescent="0.25">
      <c r="A475" s="68" t="s">
        <v>187</v>
      </c>
      <c r="B475" s="180">
        <v>44209</v>
      </c>
      <c r="C475" s="68">
        <v>8</v>
      </c>
      <c r="D475" s="1">
        <v>456</v>
      </c>
      <c r="E475" s="1">
        <v>1141</v>
      </c>
      <c r="F475" s="1">
        <v>19</v>
      </c>
      <c r="G475" s="1">
        <v>1616</v>
      </c>
      <c r="H475" s="177">
        <v>1597</v>
      </c>
      <c r="I475" s="176">
        <v>202</v>
      </c>
      <c r="J475" s="178">
        <v>199.6</v>
      </c>
      <c r="K475" s="45">
        <f t="shared" si="61"/>
        <v>12</v>
      </c>
      <c r="L475" s="45">
        <f t="shared" si="61"/>
        <v>25</v>
      </c>
      <c r="M475" s="45">
        <f t="shared" si="61"/>
        <v>37</v>
      </c>
      <c r="N475" s="45">
        <f t="shared" si="61"/>
        <v>50</v>
      </c>
      <c r="O475" s="45">
        <f t="shared" si="61"/>
        <v>62</v>
      </c>
      <c r="P475" s="45">
        <f t="shared" si="61"/>
        <v>75</v>
      </c>
      <c r="Q475" s="45">
        <f t="shared" si="61"/>
        <v>87</v>
      </c>
      <c r="R475" s="45">
        <f t="shared" si="61"/>
        <v>100</v>
      </c>
      <c r="S475" s="45">
        <f t="shared" si="61"/>
        <v>112</v>
      </c>
      <c r="T475" s="45">
        <f t="shared" si="61"/>
        <v>125</v>
      </c>
      <c r="U475" s="45">
        <f t="shared" si="61"/>
        <v>137</v>
      </c>
      <c r="V475" s="45">
        <f t="shared" si="61"/>
        <v>150</v>
      </c>
      <c r="W475" s="45">
        <f t="shared" si="61"/>
        <v>162</v>
      </c>
      <c r="X475" s="45">
        <f t="shared" si="61"/>
        <v>175</v>
      </c>
      <c r="Y475" s="45">
        <f t="shared" si="61"/>
        <v>187</v>
      </c>
      <c r="Z475" s="45">
        <f t="shared" si="61"/>
        <v>200</v>
      </c>
      <c r="AA475" s="45">
        <f t="shared" si="60"/>
        <v>212</v>
      </c>
      <c r="AB475" s="45">
        <f t="shared" si="60"/>
        <v>225</v>
      </c>
      <c r="AC475" s="45">
        <f t="shared" si="60"/>
        <v>237</v>
      </c>
      <c r="AD475" s="45">
        <f t="shared" si="60"/>
        <v>250</v>
      </c>
      <c r="AE475" s="45">
        <f t="shared" si="60"/>
        <v>262</v>
      </c>
      <c r="AF475" s="45">
        <f t="shared" si="60"/>
        <v>274</v>
      </c>
      <c r="AG475" s="45">
        <f t="shared" si="60"/>
        <v>287</v>
      </c>
      <c r="AH475" s="45">
        <f t="shared" si="60"/>
        <v>299</v>
      </c>
      <c r="AI475" s="45">
        <f t="shared" si="60"/>
        <v>312</v>
      </c>
      <c r="AJ475" s="45">
        <f t="shared" si="60"/>
        <v>324</v>
      </c>
      <c r="AK475" s="45">
        <f t="shared" si="60"/>
        <v>337</v>
      </c>
      <c r="AL475" s="45">
        <f t="shared" si="60"/>
        <v>349</v>
      </c>
      <c r="AM475" s="45">
        <f t="shared" si="60"/>
        <v>362</v>
      </c>
      <c r="AN475" s="45">
        <f t="shared" si="60"/>
        <v>374</v>
      </c>
    </row>
    <row r="476" spans="1:40" x14ac:dyDescent="0.25">
      <c r="A476" s="68" t="s">
        <v>187</v>
      </c>
      <c r="B476" s="180">
        <v>50565</v>
      </c>
      <c r="C476" s="68">
        <v>0</v>
      </c>
      <c r="D476" s="1">
        <v>0</v>
      </c>
      <c r="E476" s="1">
        <v>0</v>
      </c>
      <c r="F476" s="1">
        <v>0</v>
      </c>
      <c r="G476" s="1">
        <v>0</v>
      </c>
      <c r="H476" s="177">
        <v>0</v>
      </c>
      <c r="I476" s="176">
        <v>0</v>
      </c>
      <c r="J476" s="178" t="e">
        <v>#DIV/0!</v>
      </c>
      <c r="K476" s="45">
        <f t="shared" si="61"/>
        <v>0</v>
      </c>
      <c r="L476" s="45">
        <f t="shared" si="61"/>
        <v>0</v>
      </c>
      <c r="M476" s="45">
        <f t="shared" si="61"/>
        <v>0</v>
      </c>
      <c r="N476" s="45">
        <f t="shared" si="61"/>
        <v>0</v>
      </c>
      <c r="O476" s="45">
        <f t="shared" si="61"/>
        <v>0</v>
      </c>
      <c r="P476" s="45">
        <f t="shared" si="61"/>
        <v>0</v>
      </c>
      <c r="Q476" s="45">
        <f t="shared" si="61"/>
        <v>0</v>
      </c>
      <c r="R476" s="45">
        <f t="shared" si="61"/>
        <v>0</v>
      </c>
      <c r="S476" s="45">
        <f t="shared" si="61"/>
        <v>0</v>
      </c>
      <c r="T476" s="45">
        <f t="shared" si="61"/>
        <v>0</v>
      </c>
      <c r="U476" s="45">
        <f t="shared" si="61"/>
        <v>0</v>
      </c>
      <c r="V476" s="45">
        <f t="shared" si="61"/>
        <v>0</v>
      </c>
      <c r="W476" s="45">
        <f t="shared" si="61"/>
        <v>0</v>
      </c>
      <c r="X476" s="45">
        <f t="shared" si="61"/>
        <v>0</v>
      </c>
      <c r="Y476" s="45">
        <f t="shared" si="61"/>
        <v>0</v>
      </c>
      <c r="Z476" s="45">
        <f t="shared" si="61"/>
        <v>0</v>
      </c>
      <c r="AA476" s="45">
        <f t="shared" si="60"/>
        <v>0</v>
      </c>
      <c r="AB476" s="45">
        <f t="shared" si="60"/>
        <v>0</v>
      </c>
      <c r="AC476" s="45">
        <f t="shared" si="60"/>
        <v>0</v>
      </c>
      <c r="AD476" s="45">
        <f t="shared" si="60"/>
        <v>0</v>
      </c>
      <c r="AE476" s="45">
        <f t="shared" si="60"/>
        <v>0</v>
      </c>
      <c r="AF476" s="45">
        <f t="shared" si="60"/>
        <v>0</v>
      </c>
      <c r="AG476" s="45">
        <f t="shared" si="60"/>
        <v>0</v>
      </c>
      <c r="AH476" s="45">
        <f t="shared" si="60"/>
        <v>0</v>
      </c>
      <c r="AI476" s="45">
        <f t="shared" si="60"/>
        <v>0</v>
      </c>
      <c r="AJ476" s="45">
        <f t="shared" si="60"/>
        <v>0</v>
      </c>
      <c r="AK476" s="45">
        <f t="shared" si="60"/>
        <v>0</v>
      </c>
      <c r="AL476" s="45">
        <f t="shared" si="60"/>
        <v>0</v>
      </c>
      <c r="AM476" s="45">
        <f t="shared" si="60"/>
        <v>0</v>
      </c>
      <c r="AN476" s="45">
        <f t="shared" si="60"/>
        <v>0</v>
      </c>
    </row>
    <row r="477" spans="1:40" x14ac:dyDescent="0.25">
      <c r="A477" s="68" t="s">
        <v>187</v>
      </c>
      <c r="B477" s="180">
        <v>50582</v>
      </c>
      <c r="C477" s="68">
        <v>1</v>
      </c>
      <c r="D477" s="1">
        <v>444</v>
      </c>
      <c r="E477" s="1">
        <v>-69</v>
      </c>
      <c r="F477" s="1">
        <v>0</v>
      </c>
      <c r="G477" s="1">
        <v>375</v>
      </c>
      <c r="H477" s="177">
        <v>375</v>
      </c>
      <c r="I477" s="176">
        <v>375</v>
      </c>
      <c r="J477" s="178">
        <v>375</v>
      </c>
      <c r="K477" s="45">
        <f t="shared" si="61"/>
        <v>23</v>
      </c>
      <c r="L477" s="45">
        <f t="shared" si="61"/>
        <v>47</v>
      </c>
      <c r="M477" s="45">
        <f t="shared" si="61"/>
        <v>70</v>
      </c>
      <c r="N477" s="45">
        <f t="shared" si="61"/>
        <v>94</v>
      </c>
      <c r="O477" s="45">
        <f t="shared" si="61"/>
        <v>117</v>
      </c>
      <c r="P477" s="45">
        <f t="shared" si="61"/>
        <v>141</v>
      </c>
      <c r="Q477" s="45">
        <f t="shared" si="61"/>
        <v>164</v>
      </c>
      <c r="R477" s="45">
        <f t="shared" si="61"/>
        <v>188</v>
      </c>
      <c r="S477" s="45">
        <f t="shared" si="61"/>
        <v>211</v>
      </c>
      <c r="T477" s="45">
        <f t="shared" si="61"/>
        <v>234</v>
      </c>
      <c r="U477" s="45">
        <f t="shared" si="61"/>
        <v>258</v>
      </c>
      <c r="V477" s="45">
        <f t="shared" si="61"/>
        <v>281</v>
      </c>
      <c r="W477" s="45">
        <f t="shared" si="61"/>
        <v>305</v>
      </c>
      <c r="X477" s="45">
        <f t="shared" si="61"/>
        <v>328</v>
      </c>
      <c r="Y477" s="45">
        <f t="shared" si="61"/>
        <v>352</v>
      </c>
      <c r="Z477" s="45">
        <f t="shared" si="61"/>
        <v>375</v>
      </c>
      <c r="AA477" s="45">
        <f t="shared" si="60"/>
        <v>398</v>
      </c>
      <c r="AB477" s="45">
        <f t="shared" si="60"/>
        <v>422</v>
      </c>
      <c r="AC477" s="45">
        <f t="shared" si="60"/>
        <v>445</v>
      </c>
      <c r="AD477" s="45">
        <f t="shared" si="60"/>
        <v>469</v>
      </c>
      <c r="AE477" s="45">
        <f t="shared" si="60"/>
        <v>492</v>
      </c>
      <c r="AF477" s="45">
        <f t="shared" si="60"/>
        <v>516</v>
      </c>
      <c r="AG477" s="45">
        <f t="shared" si="60"/>
        <v>539</v>
      </c>
      <c r="AH477" s="45">
        <f t="shared" si="60"/>
        <v>563</v>
      </c>
      <c r="AI477" s="45">
        <f t="shared" si="60"/>
        <v>586</v>
      </c>
      <c r="AJ477" s="45">
        <f t="shared" si="60"/>
        <v>609</v>
      </c>
      <c r="AK477" s="45">
        <f t="shared" si="60"/>
        <v>633</v>
      </c>
      <c r="AL477" s="45">
        <f t="shared" si="60"/>
        <v>656</v>
      </c>
      <c r="AM477" s="45">
        <f t="shared" si="60"/>
        <v>680</v>
      </c>
      <c r="AN477" s="45">
        <f t="shared" si="60"/>
        <v>703</v>
      </c>
    </row>
    <row r="478" spans="1:40" x14ac:dyDescent="0.25">
      <c r="A478" s="68" t="s">
        <v>187</v>
      </c>
      <c r="B478" s="180">
        <v>50622</v>
      </c>
      <c r="C478" s="68">
        <v>2</v>
      </c>
      <c r="D478" s="1">
        <v>336</v>
      </c>
      <c r="E478" s="1">
        <v>15</v>
      </c>
      <c r="F478" s="1">
        <v>1</v>
      </c>
      <c r="G478" s="1">
        <v>352</v>
      </c>
      <c r="H478" s="177">
        <v>351</v>
      </c>
      <c r="I478" s="176">
        <v>176</v>
      </c>
      <c r="J478" s="178">
        <v>175.5</v>
      </c>
      <c r="K478" s="45">
        <f t="shared" si="61"/>
        <v>11</v>
      </c>
      <c r="L478" s="45">
        <f t="shared" si="61"/>
        <v>22</v>
      </c>
      <c r="M478" s="45">
        <f t="shared" si="61"/>
        <v>33</v>
      </c>
      <c r="N478" s="45">
        <f t="shared" si="61"/>
        <v>44</v>
      </c>
      <c r="O478" s="45">
        <f t="shared" si="61"/>
        <v>55</v>
      </c>
      <c r="P478" s="45">
        <f t="shared" si="61"/>
        <v>66</v>
      </c>
      <c r="Q478" s="45">
        <f t="shared" si="61"/>
        <v>77</v>
      </c>
      <c r="R478" s="45">
        <f t="shared" si="61"/>
        <v>88</v>
      </c>
      <c r="S478" s="45">
        <f t="shared" si="61"/>
        <v>99</v>
      </c>
      <c r="T478" s="45">
        <f t="shared" si="61"/>
        <v>110</v>
      </c>
      <c r="U478" s="45">
        <f t="shared" si="61"/>
        <v>121</v>
      </c>
      <c r="V478" s="45">
        <f t="shared" si="61"/>
        <v>132</v>
      </c>
      <c r="W478" s="45">
        <f t="shared" si="61"/>
        <v>143</v>
      </c>
      <c r="X478" s="45">
        <f t="shared" si="61"/>
        <v>154</v>
      </c>
      <c r="Y478" s="45">
        <f t="shared" si="61"/>
        <v>165</v>
      </c>
      <c r="Z478" s="45">
        <f t="shared" si="61"/>
        <v>176</v>
      </c>
      <c r="AA478" s="45">
        <f t="shared" si="60"/>
        <v>186</v>
      </c>
      <c r="AB478" s="45">
        <f t="shared" si="60"/>
        <v>197</v>
      </c>
      <c r="AC478" s="45">
        <f t="shared" si="60"/>
        <v>208</v>
      </c>
      <c r="AD478" s="45">
        <f t="shared" si="60"/>
        <v>219</v>
      </c>
      <c r="AE478" s="45">
        <f t="shared" si="60"/>
        <v>230</v>
      </c>
      <c r="AF478" s="45">
        <f t="shared" si="60"/>
        <v>241</v>
      </c>
      <c r="AG478" s="45">
        <f t="shared" si="60"/>
        <v>252</v>
      </c>
      <c r="AH478" s="45">
        <f t="shared" si="60"/>
        <v>263</v>
      </c>
      <c r="AI478" s="45">
        <f t="shared" si="60"/>
        <v>274</v>
      </c>
      <c r="AJ478" s="45">
        <f t="shared" si="60"/>
        <v>285</v>
      </c>
      <c r="AK478" s="45">
        <f t="shared" si="60"/>
        <v>296</v>
      </c>
      <c r="AL478" s="45">
        <f t="shared" si="60"/>
        <v>307</v>
      </c>
      <c r="AM478" s="45">
        <f t="shared" si="60"/>
        <v>318</v>
      </c>
      <c r="AN478" s="45">
        <f t="shared" si="60"/>
        <v>329</v>
      </c>
    </row>
    <row r="479" spans="1:40" x14ac:dyDescent="0.25">
      <c r="A479" s="68" t="s">
        <v>187</v>
      </c>
      <c r="B479" s="180">
        <v>54321</v>
      </c>
      <c r="C479" s="68">
        <v>9</v>
      </c>
      <c r="D479" s="1">
        <v>2700</v>
      </c>
      <c r="E479" s="1">
        <v>183</v>
      </c>
      <c r="F479" s="1">
        <v>118</v>
      </c>
      <c r="G479" s="1">
        <v>3001</v>
      </c>
      <c r="H479" s="177">
        <v>2883</v>
      </c>
      <c r="I479" s="176">
        <v>333.44439999999997</v>
      </c>
      <c r="J479" s="178">
        <v>320.3</v>
      </c>
      <c r="K479" s="45">
        <f t="shared" si="61"/>
        <v>20</v>
      </c>
      <c r="L479" s="45">
        <f t="shared" si="61"/>
        <v>40</v>
      </c>
      <c r="M479" s="45">
        <f t="shared" si="61"/>
        <v>60</v>
      </c>
      <c r="N479" s="45">
        <f t="shared" si="61"/>
        <v>80</v>
      </c>
      <c r="O479" s="45">
        <f t="shared" si="61"/>
        <v>100</v>
      </c>
      <c r="P479" s="45">
        <f t="shared" si="61"/>
        <v>120</v>
      </c>
      <c r="Q479" s="45">
        <f t="shared" si="61"/>
        <v>140</v>
      </c>
      <c r="R479" s="45">
        <f t="shared" si="61"/>
        <v>160</v>
      </c>
      <c r="S479" s="45">
        <f t="shared" si="61"/>
        <v>180</v>
      </c>
      <c r="T479" s="45">
        <f t="shared" si="61"/>
        <v>200</v>
      </c>
      <c r="U479" s="45">
        <f t="shared" si="61"/>
        <v>220</v>
      </c>
      <c r="V479" s="45">
        <f t="shared" si="61"/>
        <v>240</v>
      </c>
      <c r="W479" s="45">
        <f t="shared" si="61"/>
        <v>260</v>
      </c>
      <c r="X479" s="45">
        <f t="shared" si="61"/>
        <v>280</v>
      </c>
      <c r="Y479" s="45">
        <f t="shared" si="61"/>
        <v>300</v>
      </c>
      <c r="Z479" s="45">
        <f t="shared" si="61"/>
        <v>320</v>
      </c>
      <c r="AA479" s="45">
        <f t="shared" si="60"/>
        <v>340</v>
      </c>
      <c r="AB479" s="45">
        <f t="shared" si="60"/>
        <v>360</v>
      </c>
      <c r="AC479" s="45">
        <f t="shared" si="60"/>
        <v>380</v>
      </c>
      <c r="AD479" s="45">
        <f t="shared" si="60"/>
        <v>400</v>
      </c>
      <c r="AE479" s="45">
        <f t="shared" si="60"/>
        <v>420</v>
      </c>
      <c r="AF479" s="45">
        <f t="shared" si="60"/>
        <v>440</v>
      </c>
      <c r="AG479" s="45">
        <f t="shared" si="60"/>
        <v>460</v>
      </c>
      <c r="AH479" s="45">
        <f t="shared" si="60"/>
        <v>480</v>
      </c>
      <c r="AI479" s="45">
        <f t="shared" si="60"/>
        <v>500</v>
      </c>
      <c r="AJ479" s="45">
        <f t="shared" si="60"/>
        <v>520</v>
      </c>
      <c r="AK479" s="45">
        <f t="shared" si="60"/>
        <v>541</v>
      </c>
      <c r="AL479" s="45">
        <f t="shared" si="60"/>
        <v>561</v>
      </c>
      <c r="AM479" s="45">
        <f t="shared" si="60"/>
        <v>581</v>
      </c>
      <c r="AN479" s="45">
        <f t="shared" si="60"/>
        <v>601</v>
      </c>
    </row>
    <row r="480" spans="1:40" x14ac:dyDescent="0.25">
      <c r="A480" s="68" t="s">
        <v>187</v>
      </c>
      <c r="B480" s="180">
        <v>90487</v>
      </c>
      <c r="C480" s="68">
        <v>2</v>
      </c>
      <c r="D480" s="1">
        <v>276</v>
      </c>
      <c r="E480" s="1">
        <v>-36</v>
      </c>
      <c r="F480" s="1">
        <v>6</v>
      </c>
      <c r="G480" s="1">
        <v>246</v>
      </c>
      <c r="H480" s="177">
        <v>240</v>
      </c>
      <c r="I480" s="176">
        <v>123</v>
      </c>
      <c r="J480" s="178">
        <v>120</v>
      </c>
      <c r="K480" s="45">
        <f t="shared" si="61"/>
        <v>8</v>
      </c>
      <c r="L480" s="45">
        <f t="shared" si="61"/>
        <v>15</v>
      </c>
      <c r="M480" s="45">
        <f t="shared" si="61"/>
        <v>23</v>
      </c>
      <c r="N480" s="45">
        <f t="shared" si="61"/>
        <v>30</v>
      </c>
      <c r="O480" s="45">
        <f t="shared" si="61"/>
        <v>38</v>
      </c>
      <c r="P480" s="45">
        <f t="shared" si="61"/>
        <v>45</v>
      </c>
      <c r="Q480" s="45">
        <f t="shared" si="61"/>
        <v>53</v>
      </c>
      <c r="R480" s="45">
        <f t="shared" si="61"/>
        <v>60</v>
      </c>
      <c r="S480" s="45">
        <f t="shared" si="61"/>
        <v>68</v>
      </c>
      <c r="T480" s="45">
        <f t="shared" si="61"/>
        <v>75</v>
      </c>
      <c r="U480" s="45">
        <f t="shared" si="61"/>
        <v>83</v>
      </c>
      <c r="V480" s="45">
        <f t="shared" si="61"/>
        <v>90</v>
      </c>
      <c r="W480" s="45">
        <f t="shared" si="61"/>
        <v>98</v>
      </c>
      <c r="X480" s="45">
        <f t="shared" si="61"/>
        <v>105</v>
      </c>
      <c r="Y480" s="45">
        <f t="shared" si="61"/>
        <v>113</v>
      </c>
      <c r="Z480" s="45">
        <f t="shared" si="61"/>
        <v>120</v>
      </c>
      <c r="AA480" s="45">
        <f t="shared" si="60"/>
        <v>128</v>
      </c>
      <c r="AB480" s="45">
        <f t="shared" si="60"/>
        <v>135</v>
      </c>
      <c r="AC480" s="45">
        <f t="shared" si="60"/>
        <v>143</v>
      </c>
      <c r="AD480" s="45">
        <f t="shared" si="60"/>
        <v>150</v>
      </c>
      <c r="AE480" s="45">
        <f t="shared" si="60"/>
        <v>158</v>
      </c>
      <c r="AF480" s="45">
        <f t="shared" si="60"/>
        <v>165</v>
      </c>
      <c r="AG480" s="45">
        <f t="shared" si="60"/>
        <v>173</v>
      </c>
      <c r="AH480" s="45">
        <f t="shared" si="60"/>
        <v>180</v>
      </c>
      <c r="AI480" s="45">
        <f t="shared" si="60"/>
        <v>188</v>
      </c>
      <c r="AJ480" s="45">
        <f t="shared" si="60"/>
        <v>195</v>
      </c>
      <c r="AK480" s="45">
        <f t="shared" si="60"/>
        <v>203</v>
      </c>
      <c r="AL480" s="45">
        <f t="shared" si="60"/>
        <v>210</v>
      </c>
      <c r="AM480" s="45">
        <f t="shared" si="60"/>
        <v>218</v>
      </c>
      <c r="AN480" s="45">
        <f t="shared" si="60"/>
        <v>225</v>
      </c>
    </row>
    <row r="481" spans="1:40" x14ac:dyDescent="0.25">
      <c r="A481" s="68" t="s">
        <v>79</v>
      </c>
      <c r="B481" s="180">
        <v>90520</v>
      </c>
      <c r="C481" s="68">
        <v>1</v>
      </c>
      <c r="D481" s="1">
        <v>0</v>
      </c>
      <c r="E481" s="1">
        <v>932</v>
      </c>
      <c r="F481" s="1">
        <v>16</v>
      </c>
      <c r="G481" s="1">
        <v>948</v>
      </c>
      <c r="H481" s="177">
        <v>932</v>
      </c>
      <c r="I481" s="176">
        <v>948</v>
      </c>
      <c r="J481" s="178">
        <v>932</v>
      </c>
      <c r="K481" s="45">
        <f t="shared" si="61"/>
        <v>58</v>
      </c>
      <c r="L481" s="45">
        <f t="shared" si="61"/>
        <v>117</v>
      </c>
      <c r="M481" s="45">
        <f t="shared" si="61"/>
        <v>175</v>
      </c>
      <c r="N481" s="45">
        <f t="shared" si="61"/>
        <v>233</v>
      </c>
      <c r="O481" s="45">
        <f t="shared" si="61"/>
        <v>291</v>
      </c>
      <c r="P481" s="45">
        <f t="shared" si="61"/>
        <v>350</v>
      </c>
      <c r="Q481" s="45">
        <f t="shared" si="61"/>
        <v>408</v>
      </c>
      <c r="R481" s="45">
        <f t="shared" si="61"/>
        <v>466</v>
      </c>
      <c r="S481" s="45">
        <f t="shared" si="61"/>
        <v>524</v>
      </c>
      <c r="T481" s="45">
        <f t="shared" si="61"/>
        <v>583</v>
      </c>
      <c r="U481" s="45">
        <f t="shared" si="61"/>
        <v>641</v>
      </c>
      <c r="V481" s="45">
        <f t="shared" si="61"/>
        <v>699</v>
      </c>
      <c r="W481" s="45">
        <f t="shared" si="61"/>
        <v>757</v>
      </c>
      <c r="X481" s="45">
        <f t="shared" si="61"/>
        <v>816</v>
      </c>
      <c r="Y481" s="45">
        <f t="shared" si="61"/>
        <v>874</v>
      </c>
      <c r="Z481" s="45">
        <f t="shared" si="61"/>
        <v>932</v>
      </c>
      <c r="AA481" s="45">
        <f t="shared" si="60"/>
        <v>990</v>
      </c>
      <c r="AB481" s="45">
        <f t="shared" si="60"/>
        <v>1049</v>
      </c>
      <c r="AC481" s="45">
        <f t="shared" si="60"/>
        <v>1107</v>
      </c>
      <c r="AD481" s="45">
        <f t="shared" si="60"/>
        <v>1165</v>
      </c>
      <c r="AE481" s="45">
        <f t="shared" si="60"/>
        <v>1223</v>
      </c>
      <c r="AF481" s="45">
        <f t="shared" si="60"/>
        <v>1282</v>
      </c>
      <c r="AG481" s="45">
        <f t="shared" si="60"/>
        <v>1340</v>
      </c>
      <c r="AH481" s="45">
        <f t="shared" si="60"/>
        <v>1398</v>
      </c>
      <c r="AI481" s="45">
        <f t="shared" si="60"/>
        <v>1456</v>
      </c>
      <c r="AJ481" s="45">
        <f t="shared" si="60"/>
        <v>1515</v>
      </c>
      <c r="AK481" s="45">
        <f t="shared" si="60"/>
        <v>1573</v>
      </c>
      <c r="AL481" s="45">
        <f t="shared" si="60"/>
        <v>1631</v>
      </c>
      <c r="AM481" s="45">
        <f t="shared" si="60"/>
        <v>1689</v>
      </c>
      <c r="AN481" s="45">
        <f t="shared" si="60"/>
        <v>1748</v>
      </c>
    </row>
    <row r="482" spans="1:40" x14ac:dyDescent="0.25">
      <c r="A482" s="68" t="s">
        <v>78</v>
      </c>
      <c r="B482" s="180">
        <v>20021</v>
      </c>
      <c r="C482" s="68">
        <v>0</v>
      </c>
      <c r="D482" s="1">
        <v>0</v>
      </c>
      <c r="E482" s="1">
        <v>0</v>
      </c>
      <c r="F482" s="1">
        <v>0</v>
      </c>
      <c r="G482" s="1">
        <v>0</v>
      </c>
      <c r="H482" s="177">
        <v>0</v>
      </c>
      <c r="I482" s="176">
        <v>0</v>
      </c>
      <c r="J482" s="178" t="e">
        <v>#DIV/0!</v>
      </c>
      <c r="K482" s="45">
        <f t="shared" si="61"/>
        <v>0</v>
      </c>
      <c r="L482" s="45">
        <f t="shared" si="61"/>
        <v>0</v>
      </c>
      <c r="M482" s="45">
        <f t="shared" si="61"/>
        <v>0</v>
      </c>
      <c r="N482" s="45">
        <f t="shared" si="61"/>
        <v>0</v>
      </c>
      <c r="O482" s="45">
        <f t="shared" si="61"/>
        <v>0</v>
      </c>
      <c r="P482" s="45">
        <f t="shared" si="61"/>
        <v>0</v>
      </c>
      <c r="Q482" s="45">
        <f t="shared" si="61"/>
        <v>0</v>
      </c>
      <c r="R482" s="45">
        <f t="shared" si="61"/>
        <v>0</v>
      </c>
      <c r="S482" s="45">
        <f t="shared" si="61"/>
        <v>0</v>
      </c>
      <c r="T482" s="45">
        <f t="shared" si="61"/>
        <v>0</v>
      </c>
      <c r="U482" s="45">
        <f t="shared" si="61"/>
        <v>0</v>
      </c>
      <c r="V482" s="45">
        <f t="shared" si="61"/>
        <v>0</v>
      </c>
      <c r="W482" s="45">
        <f t="shared" si="61"/>
        <v>0</v>
      </c>
      <c r="X482" s="45">
        <f t="shared" si="61"/>
        <v>0</v>
      </c>
      <c r="Y482" s="45">
        <f t="shared" si="61"/>
        <v>0</v>
      </c>
      <c r="Z482" s="45">
        <f t="shared" si="61"/>
        <v>0</v>
      </c>
      <c r="AA482" s="45">
        <f t="shared" si="60"/>
        <v>0</v>
      </c>
      <c r="AB482" s="45">
        <f t="shared" si="60"/>
        <v>0</v>
      </c>
      <c r="AC482" s="45">
        <f t="shared" si="60"/>
        <v>0</v>
      </c>
      <c r="AD482" s="45">
        <f t="shared" si="60"/>
        <v>0</v>
      </c>
      <c r="AE482" s="45">
        <f t="shared" si="60"/>
        <v>0</v>
      </c>
      <c r="AF482" s="45">
        <f t="shared" si="60"/>
        <v>0</v>
      </c>
      <c r="AG482" s="45">
        <f t="shared" si="60"/>
        <v>0</v>
      </c>
      <c r="AH482" s="45">
        <f t="shared" si="60"/>
        <v>0</v>
      </c>
      <c r="AI482" s="45">
        <f t="shared" si="60"/>
        <v>0</v>
      </c>
      <c r="AJ482" s="45">
        <f t="shared" si="60"/>
        <v>0</v>
      </c>
      <c r="AK482" s="45">
        <f t="shared" si="60"/>
        <v>0</v>
      </c>
      <c r="AL482" s="45">
        <f t="shared" si="60"/>
        <v>0</v>
      </c>
      <c r="AM482" s="45">
        <f t="shared" si="60"/>
        <v>0</v>
      </c>
      <c r="AN482" s="45">
        <f t="shared" si="60"/>
        <v>0</v>
      </c>
    </row>
    <row r="483" spans="1:40" x14ac:dyDescent="0.25">
      <c r="A483" s="68" t="s">
        <v>78</v>
      </c>
      <c r="B483" s="180">
        <v>20253</v>
      </c>
      <c r="C483" s="68">
        <v>3</v>
      </c>
      <c r="D483" s="1">
        <v>1032</v>
      </c>
      <c r="E483" s="1">
        <v>88</v>
      </c>
      <c r="F483" s="1">
        <v>0</v>
      </c>
      <c r="G483" s="1">
        <v>1120</v>
      </c>
      <c r="H483" s="177">
        <v>1120</v>
      </c>
      <c r="I483" s="176">
        <v>373.33330000000001</v>
      </c>
      <c r="J483" s="178">
        <v>373.3</v>
      </c>
      <c r="K483" s="45">
        <f t="shared" si="61"/>
        <v>23</v>
      </c>
      <c r="L483" s="45">
        <f t="shared" si="61"/>
        <v>47</v>
      </c>
      <c r="M483" s="45">
        <f t="shared" si="61"/>
        <v>70</v>
      </c>
      <c r="N483" s="45">
        <f t="shared" si="61"/>
        <v>93</v>
      </c>
      <c r="O483" s="45">
        <f t="shared" si="61"/>
        <v>117</v>
      </c>
      <c r="P483" s="45">
        <f t="shared" si="61"/>
        <v>140</v>
      </c>
      <c r="Q483" s="45">
        <f t="shared" si="61"/>
        <v>163</v>
      </c>
      <c r="R483" s="45">
        <f t="shared" si="61"/>
        <v>187</v>
      </c>
      <c r="S483" s="45">
        <f t="shared" si="61"/>
        <v>210</v>
      </c>
      <c r="T483" s="45">
        <f t="shared" si="61"/>
        <v>233</v>
      </c>
      <c r="U483" s="45">
        <f t="shared" si="61"/>
        <v>257</v>
      </c>
      <c r="V483" s="45">
        <f t="shared" si="61"/>
        <v>280</v>
      </c>
      <c r="W483" s="45">
        <f t="shared" si="61"/>
        <v>303</v>
      </c>
      <c r="X483" s="45">
        <f t="shared" si="61"/>
        <v>327</v>
      </c>
      <c r="Y483" s="45">
        <f t="shared" si="61"/>
        <v>350</v>
      </c>
      <c r="Z483" s="45">
        <f t="shared" si="61"/>
        <v>373</v>
      </c>
      <c r="AA483" s="45">
        <f t="shared" si="60"/>
        <v>397</v>
      </c>
      <c r="AB483" s="45">
        <f t="shared" si="60"/>
        <v>420</v>
      </c>
      <c r="AC483" s="45">
        <f t="shared" si="60"/>
        <v>443</v>
      </c>
      <c r="AD483" s="45">
        <f t="shared" si="60"/>
        <v>467</v>
      </c>
      <c r="AE483" s="45">
        <f t="shared" si="60"/>
        <v>490</v>
      </c>
      <c r="AF483" s="45">
        <f t="shared" si="60"/>
        <v>513</v>
      </c>
      <c r="AG483" s="45">
        <f t="shared" si="60"/>
        <v>537</v>
      </c>
      <c r="AH483" s="45">
        <f t="shared" si="60"/>
        <v>560</v>
      </c>
      <c r="AI483" s="45">
        <f t="shared" si="60"/>
        <v>583</v>
      </c>
      <c r="AJ483" s="45">
        <f t="shared" si="60"/>
        <v>607</v>
      </c>
      <c r="AK483" s="45">
        <f t="shared" si="60"/>
        <v>630</v>
      </c>
      <c r="AL483" s="45">
        <f t="shared" si="60"/>
        <v>653</v>
      </c>
      <c r="AM483" s="45">
        <f t="shared" si="60"/>
        <v>677</v>
      </c>
      <c r="AN483" s="45">
        <f t="shared" si="60"/>
        <v>700</v>
      </c>
    </row>
    <row r="484" spans="1:40" x14ac:dyDescent="0.25">
      <c r="A484" s="68" t="s">
        <v>78</v>
      </c>
      <c r="B484" s="180">
        <v>20558</v>
      </c>
      <c r="C484" s="68">
        <v>2</v>
      </c>
      <c r="D484" s="1">
        <v>564</v>
      </c>
      <c r="E484" s="1">
        <v>-120</v>
      </c>
      <c r="F484" s="1">
        <v>4</v>
      </c>
      <c r="G484" s="1">
        <v>448</v>
      </c>
      <c r="H484" s="177">
        <v>444</v>
      </c>
      <c r="I484" s="176">
        <v>224</v>
      </c>
      <c r="J484" s="178">
        <v>222</v>
      </c>
      <c r="K484" s="45">
        <f t="shared" si="61"/>
        <v>14</v>
      </c>
      <c r="L484" s="45">
        <f t="shared" si="61"/>
        <v>28</v>
      </c>
      <c r="M484" s="45">
        <f t="shared" si="61"/>
        <v>42</v>
      </c>
      <c r="N484" s="45">
        <f t="shared" si="61"/>
        <v>56</v>
      </c>
      <c r="O484" s="45">
        <f t="shared" si="61"/>
        <v>69</v>
      </c>
      <c r="P484" s="45">
        <f t="shared" si="61"/>
        <v>83</v>
      </c>
      <c r="Q484" s="45">
        <f t="shared" si="61"/>
        <v>97</v>
      </c>
      <c r="R484" s="45">
        <f t="shared" si="61"/>
        <v>111</v>
      </c>
      <c r="S484" s="45">
        <f t="shared" si="61"/>
        <v>125</v>
      </c>
      <c r="T484" s="45">
        <f t="shared" si="61"/>
        <v>139</v>
      </c>
      <c r="U484" s="45">
        <f t="shared" si="61"/>
        <v>153</v>
      </c>
      <c r="V484" s="45">
        <f t="shared" si="61"/>
        <v>167</v>
      </c>
      <c r="W484" s="45">
        <f t="shared" si="61"/>
        <v>180</v>
      </c>
      <c r="X484" s="45">
        <f t="shared" si="61"/>
        <v>194</v>
      </c>
      <c r="Y484" s="45">
        <f t="shared" si="61"/>
        <v>208</v>
      </c>
      <c r="Z484" s="45">
        <f t="shared" si="61"/>
        <v>222</v>
      </c>
      <c r="AA484" s="45">
        <f t="shared" si="60"/>
        <v>236</v>
      </c>
      <c r="AB484" s="45">
        <f t="shared" si="60"/>
        <v>250</v>
      </c>
      <c r="AC484" s="45">
        <f t="shared" si="60"/>
        <v>264</v>
      </c>
      <c r="AD484" s="45">
        <f t="shared" si="60"/>
        <v>278</v>
      </c>
      <c r="AE484" s="45">
        <f t="shared" si="60"/>
        <v>291</v>
      </c>
      <c r="AF484" s="45">
        <f t="shared" si="60"/>
        <v>305</v>
      </c>
      <c r="AG484" s="45">
        <f t="shared" si="60"/>
        <v>319</v>
      </c>
      <c r="AH484" s="45">
        <f t="shared" si="60"/>
        <v>333</v>
      </c>
      <c r="AI484" s="45">
        <f t="shared" si="60"/>
        <v>347</v>
      </c>
      <c r="AJ484" s="45">
        <f t="shared" si="60"/>
        <v>361</v>
      </c>
      <c r="AK484" s="45">
        <f t="shared" si="60"/>
        <v>375</v>
      </c>
      <c r="AL484" s="45">
        <f t="shared" si="60"/>
        <v>389</v>
      </c>
      <c r="AM484" s="45">
        <f t="shared" si="60"/>
        <v>402</v>
      </c>
      <c r="AN484" s="45">
        <f t="shared" si="60"/>
        <v>416</v>
      </c>
    </row>
    <row r="485" spans="1:40" x14ac:dyDescent="0.25">
      <c r="A485" s="68" t="s">
        <v>78</v>
      </c>
      <c r="B485" s="180">
        <v>20817</v>
      </c>
      <c r="C485" s="68">
        <v>9</v>
      </c>
      <c r="D485" s="1">
        <v>2172</v>
      </c>
      <c r="E485" s="1">
        <v>-7</v>
      </c>
      <c r="F485" s="1">
        <v>4</v>
      </c>
      <c r="G485" s="1">
        <v>2169</v>
      </c>
      <c r="H485" s="177">
        <v>2165</v>
      </c>
      <c r="I485" s="176">
        <v>241</v>
      </c>
      <c r="J485" s="178">
        <v>240.6</v>
      </c>
      <c r="K485" s="45">
        <f t="shared" si="61"/>
        <v>15</v>
      </c>
      <c r="L485" s="45">
        <f t="shared" si="61"/>
        <v>30</v>
      </c>
      <c r="M485" s="45">
        <f t="shared" si="61"/>
        <v>45</v>
      </c>
      <c r="N485" s="45">
        <f t="shared" si="61"/>
        <v>60</v>
      </c>
      <c r="O485" s="45">
        <f t="shared" si="61"/>
        <v>75</v>
      </c>
      <c r="P485" s="45">
        <f t="shared" si="61"/>
        <v>90</v>
      </c>
      <c r="Q485" s="45">
        <f t="shared" si="61"/>
        <v>105</v>
      </c>
      <c r="R485" s="45">
        <f t="shared" si="61"/>
        <v>120</v>
      </c>
      <c r="S485" s="45">
        <f t="shared" si="61"/>
        <v>135</v>
      </c>
      <c r="T485" s="45">
        <f t="shared" si="61"/>
        <v>150</v>
      </c>
      <c r="U485" s="45">
        <f t="shared" si="61"/>
        <v>165</v>
      </c>
      <c r="V485" s="45">
        <f t="shared" si="61"/>
        <v>180</v>
      </c>
      <c r="W485" s="45">
        <f t="shared" si="61"/>
        <v>195</v>
      </c>
      <c r="X485" s="45">
        <f t="shared" si="61"/>
        <v>211</v>
      </c>
      <c r="Y485" s="45">
        <f t="shared" si="61"/>
        <v>226</v>
      </c>
      <c r="Z485" s="45">
        <f t="shared" si="61"/>
        <v>241</v>
      </c>
      <c r="AA485" s="45">
        <f t="shared" si="60"/>
        <v>256</v>
      </c>
      <c r="AB485" s="45">
        <f t="shared" si="60"/>
        <v>271</v>
      </c>
      <c r="AC485" s="45">
        <f t="shared" si="60"/>
        <v>286</v>
      </c>
      <c r="AD485" s="45">
        <f t="shared" si="60"/>
        <v>301</v>
      </c>
      <c r="AE485" s="45">
        <f t="shared" si="60"/>
        <v>316</v>
      </c>
      <c r="AF485" s="45">
        <f t="shared" si="60"/>
        <v>331</v>
      </c>
      <c r="AG485" s="45">
        <f t="shared" si="60"/>
        <v>346</v>
      </c>
      <c r="AH485" s="45">
        <f t="shared" si="60"/>
        <v>361</v>
      </c>
      <c r="AI485" s="45">
        <f t="shared" si="60"/>
        <v>376</v>
      </c>
      <c r="AJ485" s="45">
        <f t="shared" si="60"/>
        <v>391</v>
      </c>
      <c r="AK485" s="45">
        <f t="shared" si="60"/>
        <v>406</v>
      </c>
      <c r="AL485" s="45">
        <f t="shared" si="60"/>
        <v>421</v>
      </c>
      <c r="AM485" s="45">
        <f t="shared" si="60"/>
        <v>436</v>
      </c>
      <c r="AN485" s="45">
        <f t="shared" si="60"/>
        <v>451</v>
      </c>
    </row>
    <row r="486" spans="1:40" x14ac:dyDescent="0.25">
      <c r="A486" s="68" t="s">
        <v>78</v>
      </c>
      <c r="B486" s="180">
        <v>20908</v>
      </c>
      <c r="C486" s="68">
        <v>11</v>
      </c>
      <c r="D486" s="1">
        <v>600</v>
      </c>
      <c r="E486" s="1">
        <v>627</v>
      </c>
      <c r="F486" s="1">
        <v>4</v>
      </c>
      <c r="G486" s="1">
        <v>1231</v>
      </c>
      <c r="H486" s="177">
        <v>1227</v>
      </c>
      <c r="I486" s="176">
        <v>111.9091</v>
      </c>
      <c r="J486" s="178">
        <v>111.5</v>
      </c>
      <c r="K486" s="45">
        <f t="shared" si="61"/>
        <v>7</v>
      </c>
      <c r="L486" s="45">
        <f t="shared" si="61"/>
        <v>14</v>
      </c>
      <c r="M486" s="45">
        <f t="shared" si="61"/>
        <v>21</v>
      </c>
      <c r="N486" s="45">
        <f t="shared" si="61"/>
        <v>28</v>
      </c>
      <c r="O486" s="45">
        <f t="shared" si="61"/>
        <v>35</v>
      </c>
      <c r="P486" s="45">
        <f t="shared" si="61"/>
        <v>42</v>
      </c>
      <c r="Q486" s="45">
        <f t="shared" si="61"/>
        <v>49</v>
      </c>
      <c r="R486" s="45">
        <f t="shared" si="61"/>
        <v>56</v>
      </c>
      <c r="S486" s="45">
        <f t="shared" si="61"/>
        <v>63</v>
      </c>
      <c r="T486" s="45">
        <f t="shared" si="61"/>
        <v>70</v>
      </c>
      <c r="U486" s="45">
        <f t="shared" si="61"/>
        <v>77</v>
      </c>
      <c r="V486" s="45">
        <f t="shared" si="61"/>
        <v>84</v>
      </c>
      <c r="W486" s="45">
        <f t="shared" si="61"/>
        <v>91</v>
      </c>
      <c r="X486" s="45">
        <f t="shared" si="61"/>
        <v>98</v>
      </c>
      <c r="Y486" s="45">
        <f t="shared" si="61"/>
        <v>105</v>
      </c>
      <c r="Z486" s="45">
        <f t="shared" ref="Z486:AN501" si="62">IF($G486&gt;0,ROUND($J486*Z$3/12*0.75,0),0)</f>
        <v>112</v>
      </c>
      <c r="AA486" s="45">
        <f t="shared" si="62"/>
        <v>118</v>
      </c>
      <c r="AB486" s="45">
        <f t="shared" si="62"/>
        <v>125</v>
      </c>
      <c r="AC486" s="45">
        <f t="shared" si="62"/>
        <v>132</v>
      </c>
      <c r="AD486" s="45">
        <f t="shared" si="62"/>
        <v>139</v>
      </c>
      <c r="AE486" s="45">
        <f t="shared" si="62"/>
        <v>146</v>
      </c>
      <c r="AF486" s="45">
        <f t="shared" si="62"/>
        <v>153</v>
      </c>
      <c r="AG486" s="45">
        <f t="shared" si="62"/>
        <v>160</v>
      </c>
      <c r="AH486" s="45">
        <f t="shared" si="62"/>
        <v>167</v>
      </c>
      <c r="AI486" s="45">
        <f t="shared" si="62"/>
        <v>174</v>
      </c>
      <c r="AJ486" s="45">
        <f t="shared" si="62"/>
        <v>181</v>
      </c>
      <c r="AK486" s="45">
        <f t="shared" si="62"/>
        <v>188</v>
      </c>
      <c r="AL486" s="45">
        <f t="shared" si="62"/>
        <v>195</v>
      </c>
      <c r="AM486" s="45">
        <f t="shared" si="62"/>
        <v>202</v>
      </c>
      <c r="AN486" s="45">
        <f t="shared" si="62"/>
        <v>209</v>
      </c>
    </row>
    <row r="487" spans="1:40" x14ac:dyDescent="0.25">
      <c r="A487" s="68" t="s">
        <v>78</v>
      </c>
      <c r="B487" s="180">
        <v>90267</v>
      </c>
      <c r="C487" s="68">
        <v>1</v>
      </c>
      <c r="D487" s="1">
        <v>0</v>
      </c>
      <c r="E487" s="1">
        <v>209</v>
      </c>
      <c r="F487" s="1">
        <v>0</v>
      </c>
      <c r="G487" s="1">
        <v>209</v>
      </c>
      <c r="H487" s="177">
        <v>209</v>
      </c>
      <c r="I487" s="176">
        <v>209</v>
      </c>
      <c r="J487" s="178">
        <v>209</v>
      </c>
      <c r="K487" s="45">
        <f t="shared" ref="K487:Z502" si="63">IF($G487&gt;0,ROUND($J487*K$3/12*0.75,0),0)</f>
        <v>13</v>
      </c>
      <c r="L487" s="45">
        <f t="shared" si="63"/>
        <v>26</v>
      </c>
      <c r="M487" s="45">
        <f t="shared" si="63"/>
        <v>39</v>
      </c>
      <c r="N487" s="45">
        <f t="shared" si="63"/>
        <v>52</v>
      </c>
      <c r="O487" s="45">
        <f t="shared" si="63"/>
        <v>65</v>
      </c>
      <c r="P487" s="45">
        <f t="shared" si="63"/>
        <v>78</v>
      </c>
      <c r="Q487" s="45">
        <f t="shared" si="63"/>
        <v>91</v>
      </c>
      <c r="R487" s="45">
        <f t="shared" si="63"/>
        <v>105</v>
      </c>
      <c r="S487" s="45">
        <f t="shared" si="63"/>
        <v>118</v>
      </c>
      <c r="T487" s="45">
        <f t="shared" si="63"/>
        <v>131</v>
      </c>
      <c r="U487" s="45">
        <f t="shared" si="63"/>
        <v>144</v>
      </c>
      <c r="V487" s="45">
        <f t="shared" si="63"/>
        <v>157</v>
      </c>
      <c r="W487" s="45">
        <f t="shared" si="63"/>
        <v>170</v>
      </c>
      <c r="X487" s="45">
        <f t="shared" si="63"/>
        <v>183</v>
      </c>
      <c r="Y487" s="45">
        <f t="shared" si="63"/>
        <v>196</v>
      </c>
      <c r="Z487" s="45">
        <f t="shared" si="63"/>
        <v>209</v>
      </c>
      <c r="AA487" s="45">
        <f t="shared" si="62"/>
        <v>222</v>
      </c>
      <c r="AB487" s="45">
        <f t="shared" si="62"/>
        <v>235</v>
      </c>
      <c r="AC487" s="45">
        <f t="shared" si="62"/>
        <v>248</v>
      </c>
      <c r="AD487" s="45">
        <f t="shared" si="62"/>
        <v>261</v>
      </c>
      <c r="AE487" s="45">
        <f t="shared" si="62"/>
        <v>274</v>
      </c>
      <c r="AF487" s="45">
        <f t="shared" si="62"/>
        <v>287</v>
      </c>
      <c r="AG487" s="45">
        <f t="shared" si="62"/>
        <v>300</v>
      </c>
      <c r="AH487" s="45">
        <f t="shared" si="62"/>
        <v>314</v>
      </c>
      <c r="AI487" s="45">
        <f t="shared" si="62"/>
        <v>327</v>
      </c>
      <c r="AJ487" s="45">
        <f t="shared" si="62"/>
        <v>340</v>
      </c>
      <c r="AK487" s="45">
        <f t="shared" si="62"/>
        <v>353</v>
      </c>
      <c r="AL487" s="45">
        <f t="shared" si="62"/>
        <v>366</v>
      </c>
      <c r="AM487" s="45">
        <f t="shared" si="62"/>
        <v>379</v>
      </c>
      <c r="AN487" s="45">
        <f t="shared" si="62"/>
        <v>392</v>
      </c>
    </row>
    <row r="488" spans="1:40" x14ac:dyDescent="0.25">
      <c r="A488" s="68" t="s">
        <v>76</v>
      </c>
      <c r="B488" s="180">
        <v>70007</v>
      </c>
      <c r="C488" s="68">
        <v>8</v>
      </c>
      <c r="D488" s="1">
        <v>1944</v>
      </c>
      <c r="E488" s="1">
        <v>869</v>
      </c>
      <c r="F488" s="1">
        <v>77</v>
      </c>
      <c r="G488" s="1">
        <v>2890</v>
      </c>
      <c r="H488" s="177">
        <v>2813</v>
      </c>
      <c r="I488" s="176">
        <v>361.25</v>
      </c>
      <c r="J488" s="178">
        <v>351.6</v>
      </c>
      <c r="K488" s="45">
        <f t="shared" si="63"/>
        <v>22</v>
      </c>
      <c r="L488" s="45">
        <f t="shared" si="63"/>
        <v>44</v>
      </c>
      <c r="M488" s="45">
        <f t="shared" si="63"/>
        <v>66</v>
      </c>
      <c r="N488" s="45">
        <f t="shared" si="63"/>
        <v>88</v>
      </c>
      <c r="O488" s="45">
        <f t="shared" si="63"/>
        <v>110</v>
      </c>
      <c r="P488" s="45">
        <f t="shared" si="63"/>
        <v>132</v>
      </c>
      <c r="Q488" s="45">
        <f t="shared" si="63"/>
        <v>154</v>
      </c>
      <c r="R488" s="45">
        <f t="shared" si="63"/>
        <v>176</v>
      </c>
      <c r="S488" s="45">
        <f t="shared" si="63"/>
        <v>198</v>
      </c>
      <c r="T488" s="45">
        <f t="shared" si="63"/>
        <v>220</v>
      </c>
      <c r="U488" s="45">
        <f t="shared" si="63"/>
        <v>242</v>
      </c>
      <c r="V488" s="45">
        <f t="shared" si="63"/>
        <v>264</v>
      </c>
      <c r="W488" s="45">
        <f t="shared" si="63"/>
        <v>286</v>
      </c>
      <c r="X488" s="45">
        <f t="shared" si="63"/>
        <v>308</v>
      </c>
      <c r="Y488" s="45">
        <f t="shared" si="63"/>
        <v>330</v>
      </c>
      <c r="Z488" s="45">
        <f t="shared" si="63"/>
        <v>352</v>
      </c>
      <c r="AA488" s="45">
        <f t="shared" si="62"/>
        <v>374</v>
      </c>
      <c r="AB488" s="45">
        <f t="shared" si="62"/>
        <v>396</v>
      </c>
      <c r="AC488" s="45">
        <f t="shared" si="62"/>
        <v>418</v>
      </c>
      <c r="AD488" s="45">
        <f t="shared" si="62"/>
        <v>440</v>
      </c>
      <c r="AE488" s="45">
        <f t="shared" si="62"/>
        <v>461</v>
      </c>
      <c r="AF488" s="45">
        <f t="shared" si="62"/>
        <v>483</v>
      </c>
      <c r="AG488" s="45">
        <f t="shared" si="62"/>
        <v>505</v>
      </c>
      <c r="AH488" s="45">
        <f t="shared" si="62"/>
        <v>527</v>
      </c>
      <c r="AI488" s="45">
        <f t="shared" si="62"/>
        <v>549</v>
      </c>
      <c r="AJ488" s="45">
        <f t="shared" si="62"/>
        <v>571</v>
      </c>
      <c r="AK488" s="45">
        <f t="shared" si="62"/>
        <v>593</v>
      </c>
      <c r="AL488" s="45">
        <f t="shared" si="62"/>
        <v>615</v>
      </c>
      <c r="AM488" s="45">
        <f t="shared" si="62"/>
        <v>637</v>
      </c>
      <c r="AN488" s="45">
        <f t="shared" si="62"/>
        <v>659</v>
      </c>
    </row>
    <row r="489" spans="1:40" x14ac:dyDescent="0.25">
      <c r="A489" s="68" t="s">
        <v>76</v>
      </c>
      <c r="B489" s="180">
        <v>70023</v>
      </c>
      <c r="C489" s="68">
        <v>15</v>
      </c>
      <c r="D489" s="1">
        <v>3540</v>
      </c>
      <c r="E489" s="1">
        <v>1226</v>
      </c>
      <c r="F489" s="1">
        <v>63</v>
      </c>
      <c r="G489" s="1">
        <v>4829</v>
      </c>
      <c r="H489" s="177">
        <v>4766</v>
      </c>
      <c r="I489" s="176">
        <v>321.93329999999997</v>
      </c>
      <c r="J489" s="178">
        <v>317.7</v>
      </c>
      <c r="K489" s="45">
        <f t="shared" si="63"/>
        <v>20</v>
      </c>
      <c r="L489" s="45">
        <f t="shared" si="63"/>
        <v>40</v>
      </c>
      <c r="M489" s="45">
        <f t="shared" si="63"/>
        <v>60</v>
      </c>
      <c r="N489" s="45">
        <f t="shared" si="63"/>
        <v>79</v>
      </c>
      <c r="O489" s="45">
        <f t="shared" si="63"/>
        <v>99</v>
      </c>
      <c r="P489" s="45">
        <f t="shared" si="63"/>
        <v>119</v>
      </c>
      <c r="Q489" s="45">
        <f t="shared" si="63"/>
        <v>139</v>
      </c>
      <c r="R489" s="45">
        <f t="shared" si="63"/>
        <v>159</v>
      </c>
      <c r="S489" s="45">
        <f t="shared" si="63"/>
        <v>179</v>
      </c>
      <c r="T489" s="45">
        <f t="shared" si="63"/>
        <v>199</v>
      </c>
      <c r="U489" s="45">
        <f t="shared" si="63"/>
        <v>218</v>
      </c>
      <c r="V489" s="45">
        <f t="shared" si="63"/>
        <v>238</v>
      </c>
      <c r="W489" s="45">
        <f t="shared" si="63"/>
        <v>258</v>
      </c>
      <c r="X489" s="45">
        <f t="shared" si="63"/>
        <v>278</v>
      </c>
      <c r="Y489" s="45">
        <f t="shared" si="63"/>
        <v>298</v>
      </c>
      <c r="Z489" s="45">
        <f t="shared" si="63"/>
        <v>318</v>
      </c>
      <c r="AA489" s="45">
        <f t="shared" si="62"/>
        <v>338</v>
      </c>
      <c r="AB489" s="45">
        <f t="shared" si="62"/>
        <v>357</v>
      </c>
      <c r="AC489" s="45">
        <f t="shared" si="62"/>
        <v>377</v>
      </c>
      <c r="AD489" s="45">
        <f t="shared" si="62"/>
        <v>397</v>
      </c>
      <c r="AE489" s="45">
        <f t="shared" si="62"/>
        <v>417</v>
      </c>
      <c r="AF489" s="45">
        <f t="shared" si="62"/>
        <v>437</v>
      </c>
      <c r="AG489" s="45">
        <f t="shared" si="62"/>
        <v>457</v>
      </c>
      <c r="AH489" s="45">
        <f t="shared" si="62"/>
        <v>477</v>
      </c>
      <c r="AI489" s="45">
        <f t="shared" si="62"/>
        <v>496</v>
      </c>
      <c r="AJ489" s="45">
        <f t="shared" si="62"/>
        <v>516</v>
      </c>
      <c r="AK489" s="45">
        <f t="shared" si="62"/>
        <v>536</v>
      </c>
      <c r="AL489" s="45">
        <f t="shared" si="62"/>
        <v>556</v>
      </c>
      <c r="AM489" s="45">
        <f t="shared" si="62"/>
        <v>576</v>
      </c>
      <c r="AN489" s="45">
        <f t="shared" si="62"/>
        <v>596</v>
      </c>
    </row>
    <row r="490" spans="1:40" x14ac:dyDescent="0.25">
      <c r="A490" s="68" t="s">
        <v>76</v>
      </c>
      <c r="B490" s="180">
        <v>70029</v>
      </c>
      <c r="C490" s="68">
        <v>9</v>
      </c>
      <c r="D490" s="1">
        <v>1656</v>
      </c>
      <c r="E490" s="1">
        <v>781</v>
      </c>
      <c r="F490" s="1">
        <v>39</v>
      </c>
      <c r="G490" s="1">
        <v>2476</v>
      </c>
      <c r="H490" s="177">
        <v>2437</v>
      </c>
      <c r="I490" s="176">
        <v>275.11110000000002</v>
      </c>
      <c r="J490" s="178">
        <v>270.8</v>
      </c>
      <c r="K490" s="45">
        <f t="shared" si="63"/>
        <v>17</v>
      </c>
      <c r="L490" s="45">
        <f t="shared" si="63"/>
        <v>34</v>
      </c>
      <c r="M490" s="45">
        <f t="shared" si="63"/>
        <v>51</v>
      </c>
      <c r="N490" s="45">
        <f t="shared" si="63"/>
        <v>68</v>
      </c>
      <c r="O490" s="45">
        <f t="shared" si="63"/>
        <v>85</v>
      </c>
      <c r="P490" s="45">
        <f t="shared" si="63"/>
        <v>102</v>
      </c>
      <c r="Q490" s="45">
        <f t="shared" si="63"/>
        <v>118</v>
      </c>
      <c r="R490" s="45">
        <f t="shared" si="63"/>
        <v>135</v>
      </c>
      <c r="S490" s="45">
        <f t="shared" si="63"/>
        <v>152</v>
      </c>
      <c r="T490" s="45">
        <f t="shared" si="63"/>
        <v>169</v>
      </c>
      <c r="U490" s="45">
        <f t="shared" si="63"/>
        <v>186</v>
      </c>
      <c r="V490" s="45">
        <f t="shared" si="63"/>
        <v>203</v>
      </c>
      <c r="W490" s="45">
        <f t="shared" si="63"/>
        <v>220</v>
      </c>
      <c r="X490" s="45">
        <f t="shared" si="63"/>
        <v>237</v>
      </c>
      <c r="Y490" s="45">
        <f t="shared" si="63"/>
        <v>254</v>
      </c>
      <c r="Z490" s="45">
        <f t="shared" si="63"/>
        <v>271</v>
      </c>
      <c r="AA490" s="45">
        <f t="shared" si="62"/>
        <v>288</v>
      </c>
      <c r="AB490" s="45">
        <f t="shared" si="62"/>
        <v>305</v>
      </c>
      <c r="AC490" s="45">
        <f t="shared" si="62"/>
        <v>322</v>
      </c>
      <c r="AD490" s="45">
        <f t="shared" si="62"/>
        <v>339</v>
      </c>
      <c r="AE490" s="45">
        <f t="shared" si="62"/>
        <v>355</v>
      </c>
      <c r="AF490" s="45">
        <f t="shared" si="62"/>
        <v>372</v>
      </c>
      <c r="AG490" s="45">
        <f t="shared" si="62"/>
        <v>389</v>
      </c>
      <c r="AH490" s="45">
        <f t="shared" si="62"/>
        <v>406</v>
      </c>
      <c r="AI490" s="45">
        <f t="shared" si="62"/>
        <v>423</v>
      </c>
      <c r="AJ490" s="45">
        <f t="shared" si="62"/>
        <v>440</v>
      </c>
      <c r="AK490" s="45">
        <f t="shared" si="62"/>
        <v>457</v>
      </c>
      <c r="AL490" s="45">
        <f t="shared" si="62"/>
        <v>474</v>
      </c>
      <c r="AM490" s="45">
        <f t="shared" si="62"/>
        <v>491</v>
      </c>
      <c r="AN490" s="45">
        <f t="shared" si="62"/>
        <v>508</v>
      </c>
    </row>
    <row r="491" spans="1:40" x14ac:dyDescent="0.25">
      <c r="A491" s="68" t="s">
        <v>76</v>
      </c>
      <c r="B491" s="180">
        <v>70032</v>
      </c>
      <c r="C491" s="68">
        <v>0</v>
      </c>
      <c r="D491" s="1">
        <v>0</v>
      </c>
      <c r="E491" s="1">
        <v>0</v>
      </c>
      <c r="F491" s="1">
        <v>0</v>
      </c>
      <c r="G491" s="1">
        <v>0</v>
      </c>
      <c r="H491" s="177">
        <v>0</v>
      </c>
      <c r="I491" s="176">
        <v>0</v>
      </c>
      <c r="J491" s="178" t="e">
        <v>#DIV/0!</v>
      </c>
      <c r="K491" s="45">
        <f t="shared" si="63"/>
        <v>0</v>
      </c>
      <c r="L491" s="45">
        <f t="shared" si="63"/>
        <v>0</v>
      </c>
      <c r="M491" s="45">
        <f t="shared" si="63"/>
        <v>0</v>
      </c>
      <c r="N491" s="45">
        <f t="shared" si="63"/>
        <v>0</v>
      </c>
      <c r="O491" s="45">
        <f t="shared" si="63"/>
        <v>0</v>
      </c>
      <c r="P491" s="45">
        <f t="shared" si="63"/>
        <v>0</v>
      </c>
      <c r="Q491" s="45">
        <f t="shared" si="63"/>
        <v>0</v>
      </c>
      <c r="R491" s="45">
        <f t="shared" si="63"/>
        <v>0</v>
      </c>
      <c r="S491" s="45">
        <f t="shared" si="63"/>
        <v>0</v>
      </c>
      <c r="T491" s="45">
        <f t="shared" si="63"/>
        <v>0</v>
      </c>
      <c r="U491" s="45">
        <f t="shared" si="63"/>
        <v>0</v>
      </c>
      <c r="V491" s="45">
        <f t="shared" si="63"/>
        <v>0</v>
      </c>
      <c r="W491" s="45">
        <f t="shared" si="63"/>
        <v>0</v>
      </c>
      <c r="X491" s="45">
        <f t="shared" si="63"/>
        <v>0</v>
      </c>
      <c r="Y491" s="45">
        <f t="shared" si="63"/>
        <v>0</v>
      </c>
      <c r="Z491" s="45">
        <f t="shared" si="63"/>
        <v>0</v>
      </c>
      <c r="AA491" s="45">
        <f t="shared" si="62"/>
        <v>0</v>
      </c>
      <c r="AB491" s="45">
        <f t="shared" si="62"/>
        <v>0</v>
      </c>
      <c r="AC491" s="45">
        <f t="shared" si="62"/>
        <v>0</v>
      </c>
      <c r="AD491" s="45">
        <f t="shared" si="62"/>
        <v>0</v>
      </c>
      <c r="AE491" s="45">
        <f t="shared" si="62"/>
        <v>0</v>
      </c>
      <c r="AF491" s="45">
        <f t="shared" si="62"/>
        <v>0</v>
      </c>
      <c r="AG491" s="45">
        <f t="shared" si="62"/>
        <v>0</v>
      </c>
      <c r="AH491" s="45">
        <f t="shared" si="62"/>
        <v>0</v>
      </c>
      <c r="AI491" s="45">
        <f t="shared" si="62"/>
        <v>0</v>
      </c>
      <c r="AJ491" s="45">
        <f t="shared" si="62"/>
        <v>0</v>
      </c>
      <c r="AK491" s="45">
        <f t="shared" si="62"/>
        <v>0</v>
      </c>
      <c r="AL491" s="45">
        <f t="shared" si="62"/>
        <v>0</v>
      </c>
      <c r="AM491" s="45">
        <f t="shared" si="62"/>
        <v>0</v>
      </c>
      <c r="AN491" s="45">
        <f t="shared" si="62"/>
        <v>0</v>
      </c>
    </row>
    <row r="492" spans="1:40" x14ac:dyDescent="0.25">
      <c r="A492" s="68" t="s">
        <v>76</v>
      </c>
      <c r="B492" s="180">
        <v>70033</v>
      </c>
      <c r="C492" s="68">
        <v>7</v>
      </c>
      <c r="D492" s="1">
        <v>216</v>
      </c>
      <c r="E492" s="1">
        <v>630</v>
      </c>
      <c r="F492" s="1">
        <v>11</v>
      </c>
      <c r="G492" s="1">
        <v>857</v>
      </c>
      <c r="H492" s="177">
        <v>846</v>
      </c>
      <c r="I492" s="176">
        <v>122.4286</v>
      </c>
      <c r="J492" s="178">
        <v>120.9</v>
      </c>
      <c r="K492" s="45">
        <f t="shared" si="63"/>
        <v>8</v>
      </c>
      <c r="L492" s="45">
        <f t="shared" si="63"/>
        <v>15</v>
      </c>
      <c r="M492" s="45">
        <f t="shared" si="63"/>
        <v>23</v>
      </c>
      <c r="N492" s="45">
        <f t="shared" si="63"/>
        <v>30</v>
      </c>
      <c r="O492" s="45">
        <f t="shared" si="63"/>
        <v>38</v>
      </c>
      <c r="P492" s="45">
        <f t="shared" si="63"/>
        <v>45</v>
      </c>
      <c r="Q492" s="45">
        <f t="shared" si="63"/>
        <v>53</v>
      </c>
      <c r="R492" s="45">
        <f t="shared" si="63"/>
        <v>60</v>
      </c>
      <c r="S492" s="45">
        <f t="shared" si="63"/>
        <v>68</v>
      </c>
      <c r="T492" s="45">
        <f t="shared" si="63"/>
        <v>76</v>
      </c>
      <c r="U492" s="45">
        <f t="shared" si="63"/>
        <v>83</v>
      </c>
      <c r="V492" s="45">
        <f t="shared" si="63"/>
        <v>91</v>
      </c>
      <c r="W492" s="45">
        <f t="shared" si="63"/>
        <v>98</v>
      </c>
      <c r="X492" s="45">
        <f t="shared" si="63"/>
        <v>106</v>
      </c>
      <c r="Y492" s="45">
        <f t="shared" si="63"/>
        <v>113</v>
      </c>
      <c r="Z492" s="45">
        <f t="shared" si="63"/>
        <v>121</v>
      </c>
      <c r="AA492" s="45">
        <f t="shared" si="62"/>
        <v>128</v>
      </c>
      <c r="AB492" s="45">
        <f t="shared" si="62"/>
        <v>136</v>
      </c>
      <c r="AC492" s="45">
        <f t="shared" si="62"/>
        <v>144</v>
      </c>
      <c r="AD492" s="45">
        <f t="shared" si="62"/>
        <v>151</v>
      </c>
      <c r="AE492" s="45">
        <f t="shared" si="62"/>
        <v>159</v>
      </c>
      <c r="AF492" s="45">
        <f t="shared" si="62"/>
        <v>166</v>
      </c>
      <c r="AG492" s="45">
        <f t="shared" si="62"/>
        <v>174</v>
      </c>
      <c r="AH492" s="45">
        <f t="shared" si="62"/>
        <v>181</v>
      </c>
      <c r="AI492" s="45">
        <f t="shared" si="62"/>
        <v>189</v>
      </c>
      <c r="AJ492" s="45">
        <f t="shared" si="62"/>
        <v>196</v>
      </c>
      <c r="AK492" s="45">
        <f t="shared" si="62"/>
        <v>204</v>
      </c>
      <c r="AL492" s="45">
        <f t="shared" si="62"/>
        <v>212</v>
      </c>
      <c r="AM492" s="45">
        <f t="shared" si="62"/>
        <v>219</v>
      </c>
      <c r="AN492" s="45">
        <f t="shared" si="62"/>
        <v>227</v>
      </c>
    </row>
    <row r="493" spans="1:40" x14ac:dyDescent="0.25">
      <c r="A493" s="68" t="s">
        <v>76</v>
      </c>
      <c r="B493" s="180">
        <v>70040</v>
      </c>
      <c r="C493" s="68">
        <v>5</v>
      </c>
      <c r="D493" s="1">
        <v>2724</v>
      </c>
      <c r="E493" s="1">
        <v>264</v>
      </c>
      <c r="F493" s="1">
        <v>39</v>
      </c>
      <c r="G493" s="1">
        <v>3027</v>
      </c>
      <c r="H493" s="177">
        <v>2988</v>
      </c>
      <c r="I493" s="176">
        <v>605.4</v>
      </c>
      <c r="J493" s="178">
        <v>597.6</v>
      </c>
      <c r="K493" s="45">
        <f t="shared" si="63"/>
        <v>37</v>
      </c>
      <c r="L493" s="45">
        <f t="shared" si="63"/>
        <v>75</v>
      </c>
      <c r="M493" s="45">
        <f t="shared" si="63"/>
        <v>112</v>
      </c>
      <c r="N493" s="45">
        <f t="shared" si="63"/>
        <v>149</v>
      </c>
      <c r="O493" s="45">
        <f t="shared" si="63"/>
        <v>187</v>
      </c>
      <c r="P493" s="45">
        <f t="shared" si="63"/>
        <v>224</v>
      </c>
      <c r="Q493" s="45">
        <f t="shared" si="63"/>
        <v>261</v>
      </c>
      <c r="R493" s="45">
        <f t="shared" si="63"/>
        <v>299</v>
      </c>
      <c r="S493" s="45">
        <f t="shared" si="63"/>
        <v>336</v>
      </c>
      <c r="T493" s="45">
        <f t="shared" si="63"/>
        <v>374</v>
      </c>
      <c r="U493" s="45">
        <f t="shared" si="63"/>
        <v>411</v>
      </c>
      <c r="V493" s="45">
        <f t="shared" si="63"/>
        <v>448</v>
      </c>
      <c r="W493" s="45">
        <f t="shared" si="63"/>
        <v>486</v>
      </c>
      <c r="X493" s="45">
        <f t="shared" si="63"/>
        <v>523</v>
      </c>
      <c r="Y493" s="45">
        <f t="shared" si="63"/>
        <v>560</v>
      </c>
      <c r="Z493" s="45">
        <f t="shared" si="63"/>
        <v>598</v>
      </c>
      <c r="AA493" s="45">
        <f t="shared" si="62"/>
        <v>635</v>
      </c>
      <c r="AB493" s="45">
        <f t="shared" si="62"/>
        <v>672</v>
      </c>
      <c r="AC493" s="45">
        <f t="shared" si="62"/>
        <v>710</v>
      </c>
      <c r="AD493" s="45">
        <f t="shared" si="62"/>
        <v>747</v>
      </c>
      <c r="AE493" s="45">
        <f t="shared" si="62"/>
        <v>784</v>
      </c>
      <c r="AF493" s="45">
        <f t="shared" si="62"/>
        <v>822</v>
      </c>
      <c r="AG493" s="45">
        <f t="shared" si="62"/>
        <v>859</v>
      </c>
      <c r="AH493" s="45">
        <f t="shared" si="62"/>
        <v>896</v>
      </c>
      <c r="AI493" s="45">
        <f t="shared" si="62"/>
        <v>934</v>
      </c>
      <c r="AJ493" s="45">
        <f t="shared" si="62"/>
        <v>971</v>
      </c>
      <c r="AK493" s="45">
        <f t="shared" si="62"/>
        <v>1008</v>
      </c>
      <c r="AL493" s="45">
        <f t="shared" si="62"/>
        <v>1046</v>
      </c>
      <c r="AM493" s="45">
        <f t="shared" si="62"/>
        <v>1083</v>
      </c>
      <c r="AN493" s="45">
        <f t="shared" si="62"/>
        <v>1121</v>
      </c>
    </row>
    <row r="494" spans="1:40" x14ac:dyDescent="0.25">
      <c r="A494" s="68" t="s">
        <v>76</v>
      </c>
      <c r="B494" s="180">
        <v>70041</v>
      </c>
      <c r="C494" s="68">
        <v>8</v>
      </c>
      <c r="D494" s="1">
        <v>3456</v>
      </c>
      <c r="E494" s="1">
        <v>1079</v>
      </c>
      <c r="F494" s="1">
        <v>71</v>
      </c>
      <c r="G494" s="1">
        <v>4606</v>
      </c>
      <c r="H494" s="177">
        <v>4535</v>
      </c>
      <c r="I494" s="176">
        <v>575.75</v>
      </c>
      <c r="J494" s="178">
        <v>566.9</v>
      </c>
      <c r="K494" s="45">
        <f t="shared" si="63"/>
        <v>35</v>
      </c>
      <c r="L494" s="45">
        <f t="shared" si="63"/>
        <v>71</v>
      </c>
      <c r="M494" s="45">
        <f t="shared" si="63"/>
        <v>106</v>
      </c>
      <c r="N494" s="45">
        <f t="shared" si="63"/>
        <v>142</v>
      </c>
      <c r="O494" s="45">
        <f t="shared" si="63"/>
        <v>177</v>
      </c>
      <c r="P494" s="45">
        <f t="shared" si="63"/>
        <v>213</v>
      </c>
      <c r="Q494" s="45">
        <f t="shared" si="63"/>
        <v>248</v>
      </c>
      <c r="R494" s="45">
        <f t="shared" si="63"/>
        <v>283</v>
      </c>
      <c r="S494" s="45">
        <f t="shared" si="63"/>
        <v>319</v>
      </c>
      <c r="T494" s="45">
        <f t="shared" si="63"/>
        <v>354</v>
      </c>
      <c r="U494" s="45">
        <f t="shared" si="63"/>
        <v>390</v>
      </c>
      <c r="V494" s="45">
        <f t="shared" si="63"/>
        <v>425</v>
      </c>
      <c r="W494" s="45">
        <f t="shared" si="63"/>
        <v>461</v>
      </c>
      <c r="X494" s="45">
        <f t="shared" si="63"/>
        <v>496</v>
      </c>
      <c r="Y494" s="45">
        <f t="shared" si="63"/>
        <v>531</v>
      </c>
      <c r="Z494" s="45">
        <f t="shared" si="63"/>
        <v>567</v>
      </c>
      <c r="AA494" s="45">
        <f t="shared" si="62"/>
        <v>602</v>
      </c>
      <c r="AB494" s="45">
        <f t="shared" si="62"/>
        <v>638</v>
      </c>
      <c r="AC494" s="45">
        <f t="shared" si="62"/>
        <v>673</v>
      </c>
      <c r="AD494" s="45">
        <f t="shared" si="62"/>
        <v>709</v>
      </c>
      <c r="AE494" s="45">
        <f t="shared" si="62"/>
        <v>744</v>
      </c>
      <c r="AF494" s="45">
        <f t="shared" si="62"/>
        <v>779</v>
      </c>
      <c r="AG494" s="45">
        <f t="shared" si="62"/>
        <v>815</v>
      </c>
      <c r="AH494" s="45">
        <f t="shared" si="62"/>
        <v>850</v>
      </c>
      <c r="AI494" s="45">
        <f t="shared" si="62"/>
        <v>886</v>
      </c>
      <c r="AJ494" s="45">
        <f t="shared" si="62"/>
        <v>921</v>
      </c>
      <c r="AK494" s="45">
        <f t="shared" si="62"/>
        <v>957</v>
      </c>
      <c r="AL494" s="45">
        <f t="shared" si="62"/>
        <v>992</v>
      </c>
      <c r="AM494" s="45">
        <f t="shared" si="62"/>
        <v>1028</v>
      </c>
      <c r="AN494" s="45">
        <f t="shared" si="62"/>
        <v>1063</v>
      </c>
    </row>
    <row r="495" spans="1:40" x14ac:dyDescent="0.25">
      <c r="A495" s="68" t="s">
        <v>76</v>
      </c>
      <c r="B495" s="180">
        <v>70042</v>
      </c>
      <c r="C495" s="68">
        <v>0</v>
      </c>
      <c r="D495" s="1">
        <v>0</v>
      </c>
      <c r="E495" s="1">
        <v>0</v>
      </c>
      <c r="F495" s="1">
        <v>0</v>
      </c>
      <c r="G495" s="1">
        <v>0</v>
      </c>
      <c r="H495" s="177">
        <v>0</v>
      </c>
      <c r="I495" s="176">
        <v>0</v>
      </c>
      <c r="J495" s="178" t="e">
        <v>#DIV/0!</v>
      </c>
      <c r="K495" s="45">
        <f t="shared" si="63"/>
        <v>0</v>
      </c>
      <c r="L495" s="45">
        <f t="shared" si="63"/>
        <v>0</v>
      </c>
      <c r="M495" s="45">
        <f t="shared" si="63"/>
        <v>0</v>
      </c>
      <c r="N495" s="45">
        <f t="shared" si="63"/>
        <v>0</v>
      </c>
      <c r="O495" s="45">
        <f t="shared" si="63"/>
        <v>0</v>
      </c>
      <c r="P495" s="45">
        <f t="shared" si="63"/>
        <v>0</v>
      </c>
      <c r="Q495" s="45">
        <f t="shared" si="63"/>
        <v>0</v>
      </c>
      <c r="R495" s="45">
        <f t="shared" si="63"/>
        <v>0</v>
      </c>
      <c r="S495" s="45">
        <f t="shared" si="63"/>
        <v>0</v>
      </c>
      <c r="T495" s="45">
        <f t="shared" si="63"/>
        <v>0</v>
      </c>
      <c r="U495" s="45">
        <f t="shared" si="63"/>
        <v>0</v>
      </c>
      <c r="V495" s="45">
        <f t="shared" si="63"/>
        <v>0</v>
      </c>
      <c r="W495" s="45">
        <f t="shared" si="63"/>
        <v>0</v>
      </c>
      <c r="X495" s="45">
        <f t="shared" si="63"/>
        <v>0</v>
      </c>
      <c r="Y495" s="45">
        <f t="shared" si="63"/>
        <v>0</v>
      </c>
      <c r="Z495" s="45">
        <f t="shared" si="63"/>
        <v>0</v>
      </c>
      <c r="AA495" s="45">
        <f t="shared" si="62"/>
        <v>0</v>
      </c>
      <c r="AB495" s="45">
        <f t="shared" si="62"/>
        <v>0</v>
      </c>
      <c r="AC495" s="45">
        <f t="shared" si="62"/>
        <v>0</v>
      </c>
      <c r="AD495" s="45">
        <f t="shared" si="62"/>
        <v>0</v>
      </c>
      <c r="AE495" s="45">
        <f t="shared" si="62"/>
        <v>0</v>
      </c>
      <c r="AF495" s="45">
        <f t="shared" si="62"/>
        <v>0</v>
      </c>
      <c r="AG495" s="45">
        <f t="shared" si="62"/>
        <v>0</v>
      </c>
      <c r="AH495" s="45">
        <f t="shared" si="62"/>
        <v>0</v>
      </c>
      <c r="AI495" s="45">
        <f t="shared" si="62"/>
        <v>0</v>
      </c>
      <c r="AJ495" s="45">
        <f t="shared" si="62"/>
        <v>0</v>
      </c>
      <c r="AK495" s="45">
        <f t="shared" si="62"/>
        <v>0</v>
      </c>
      <c r="AL495" s="45">
        <f t="shared" si="62"/>
        <v>0</v>
      </c>
      <c r="AM495" s="45">
        <f t="shared" si="62"/>
        <v>0</v>
      </c>
      <c r="AN495" s="45">
        <f t="shared" si="62"/>
        <v>0</v>
      </c>
    </row>
    <row r="496" spans="1:40" x14ac:dyDescent="0.25">
      <c r="A496" s="68" t="s">
        <v>76</v>
      </c>
      <c r="B496" s="180">
        <v>70043</v>
      </c>
      <c r="C496" s="68">
        <v>19</v>
      </c>
      <c r="D496" s="1">
        <v>4488</v>
      </c>
      <c r="E496" s="1">
        <v>691</v>
      </c>
      <c r="F496" s="1">
        <v>29</v>
      </c>
      <c r="G496" s="1">
        <v>5208</v>
      </c>
      <c r="H496" s="177">
        <v>5179</v>
      </c>
      <c r="I496" s="176">
        <v>274.1053</v>
      </c>
      <c r="J496" s="178">
        <v>272.60000000000002</v>
      </c>
      <c r="K496" s="45">
        <f t="shared" si="63"/>
        <v>17</v>
      </c>
      <c r="L496" s="45">
        <f t="shared" si="63"/>
        <v>34</v>
      </c>
      <c r="M496" s="45">
        <f t="shared" si="63"/>
        <v>51</v>
      </c>
      <c r="N496" s="45">
        <f t="shared" si="63"/>
        <v>68</v>
      </c>
      <c r="O496" s="45">
        <f t="shared" si="63"/>
        <v>85</v>
      </c>
      <c r="P496" s="45">
        <f t="shared" si="63"/>
        <v>102</v>
      </c>
      <c r="Q496" s="45">
        <f t="shared" si="63"/>
        <v>119</v>
      </c>
      <c r="R496" s="45">
        <f t="shared" si="63"/>
        <v>136</v>
      </c>
      <c r="S496" s="45">
        <f t="shared" si="63"/>
        <v>153</v>
      </c>
      <c r="T496" s="45">
        <f t="shared" si="63"/>
        <v>170</v>
      </c>
      <c r="U496" s="45">
        <f t="shared" si="63"/>
        <v>187</v>
      </c>
      <c r="V496" s="45">
        <f t="shared" si="63"/>
        <v>204</v>
      </c>
      <c r="W496" s="45">
        <f t="shared" si="63"/>
        <v>221</v>
      </c>
      <c r="X496" s="45">
        <f t="shared" si="63"/>
        <v>239</v>
      </c>
      <c r="Y496" s="45">
        <f t="shared" si="63"/>
        <v>256</v>
      </c>
      <c r="Z496" s="45">
        <f t="shared" si="63"/>
        <v>273</v>
      </c>
      <c r="AA496" s="45">
        <f t="shared" si="62"/>
        <v>290</v>
      </c>
      <c r="AB496" s="45">
        <f t="shared" si="62"/>
        <v>307</v>
      </c>
      <c r="AC496" s="45">
        <f t="shared" si="62"/>
        <v>324</v>
      </c>
      <c r="AD496" s="45">
        <f t="shared" si="62"/>
        <v>341</v>
      </c>
      <c r="AE496" s="45">
        <f t="shared" si="62"/>
        <v>358</v>
      </c>
      <c r="AF496" s="45">
        <f t="shared" si="62"/>
        <v>375</v>
      </c>
      <c r="AG496" s="45">
        <f t="shared" si="62"/>
        <v>392</v>
      </c>
      <c r="AH496" s="45">
        <f t="shared" si="62"/>
        <v>409</v>
      </c>
      <c r="AI496" s="45">
        <f t="shared" si="62"/>
        <v>426</v>
      </c>
      <c r="AJ496" s="45">
        <f t="shared" si="62"/>
        <v>443</v>
      </c>
      <c r="AK496" s="45">
        <f t="shared" si="62"/>
        <v>460</v>
      </c>
      <c r="AL496" s="45">
        <f t="shared" si="62"/>
        <v>477</v>
      </c>
      <c r="AM496" s="45">
        <f t="shared" si="62"/>
        <v>494</v>
      </c>
      <c r="AN496" s="45">
        <f t="shared" si="62"/>
        <v>511</v>
      </c>
    </row>
    <row r="497" spans="1:40" x14ac:dyDescent="0.25">
      <c r="A497" s="68" t="s">
        <v>76</v>
      </c>
      <c r="B497" s="180">
        <v>70047</v>
      </c>
      <c r="C497" s="68">
        <v>8</v>
      </c>
      <c r="D497" s="1">
        <v>1404</v>
      </c>
      <c r="E497" s="1">
        <v>1114</v>
      </c>
      <c r="F497" s="1">
        <v>2</v>
      </c>
      <c r="G497" s="1">
        <v>2520</v>
      </c>
      <c r="H497" s="177">
        <v>2518</v>
      </c>
      <c r="I497" s="176">
        <v>315</v>
      </c>
      <c r="J497" s="178">
        <v>314.8</v>
      </c>
      <c r="K497" s="45">
        <f t="shared" si="63"/>
        <v>20</v>
      </c>
      <c r="L497" s="45">
        <f t="shared" si="63"/>
        <v>39</v>
      </c>
      <c r="M497" s="45">
        <f t="shared" si="63"/>
        <v>59</v>
      </c>
      <c r="N497" s="45">
        <f t="shared" si="63"/>
        <v>79</v>
      </c>
      <c r="O497" s="45">
        <f t="shared" si="63"/>
        <v>98</v>
      </c>
      <c r="P497" s="45">
        <f t="shared" si="63"/>
        <v>118</v>
      </c>
      <c r="Q497" s="45">
        <f t="shared" si="63"/>
        <v>138</v>
      </c>
      <c r="R497" s="45">
        <f t="shared" si="63"/>
        <v>157</v>
      </c>
      <c r="S497" s="45">
        <f t="shared" si="63"/>
        <v>177</v>
      </c>
      <c r="T497" s="45">
        <f t="shared" si="63"/>
        <v>197</v>
      </c>
      <c r="U497" s="45">
        <f t="shared" si="63"/>
        <v>216</v>
      </c>
      <c r="V497" s="45">
        <f t="shared" si="63"/>
        <v>236</v>
      </c>
      <c r="W497" s="45">
        <f t="shared" si="63"/>
        <v>256</v>
      </c>
      <c r="X497" s="45">
        <f t="shared" si="63"/>
        <v>275</v>
      </c>
      <c r="Y497" s="45">
        <f t="shared" si="63"/>
        <v>295</v>
      </c>
      <c r="Z497" s="45">
        <f t="shared" si="63"/>
        <v>315</v>
      </c>
      <c r="AA497" s="45">
        <f t="shared" si="62"/>
        <v>334</v>
      </c>
      <c r="AB497" s="45">
        <f t="shared" si="62"/>
        <v>354</v>
      </c>
      <c r="AC497" s="45">
        <f t="shared" si="62"/>
        <v>374</v>
      </c>
      <c r="AD497" s="45">
        <f t="shared" si="62"/>
        <v>394</v>
      </c>
      <c r="AE497" s="45">
        <f t="shared" si="62"/>
        <v>413</v>
      </c>
      <c r="AF497" s="45">
        <f t="shared" si="62"/>
        <v>433</v>
      </c>
      <c r="AG497" s="45">
        <f t="shared" si="62"/>
        <v>453</v>
      </c>
      <c r="AH497" s="45">
        <f t="shared" si="62"/>
        <v>472</v>
      </c>
      <c r="AI497" s="45">
        <f t="shared" si="62"/>
        <v>492</v>
      </c>
      <c r="AJ497" s="45">
        <f t="shared" si="62"/>
        <v>512</v>
      </c>
      <c r="AK497" s="45">
        <f t="shared" si="62"/>
        <v>531</v>
      </c>
      <c r="AL497" s="45">
        <f t="shared" si="62"/>
        <v>551</v>
      </c>
      <c r="AM497" s="45">
        <f t="shared" si="62"/>
        <v>571</v>
      </c>
      <c r="AN497" s="45">
        <f t="shared" si="62"/>
        <v>590</v>
      </c>
    </row>
    <row r="498" spans="1:40" x14ac:dyDescent="0.25">
      <c r="A498" s="68" t="s">
        <v>76</v>
      </c>
      <c r="B498" s="180">
        <v>70048</v>
      </c>
      <c r="C498" s="68">
        <v>9</v>
      </c>
      <c r="D498" s="1">
        <v>1740</v>
      </c>
      <c r="E498" s="1">
        <v>633</v>
      </c>
      <c r="F498" s="1">
        <v>15</v>
      </c>
      <c r="G498" s="1">
        <v>2388</v>
      </c>
      <c r="H498" s="177">
        <v>2373</v>
      </c>
      <c r="I498" s="176">
        <v>265.33330000000001</v>
      </c>
      <c r="J498" s="178">
        <v>263.7</v>
      </c>
      <c r="K498" s="45">
        <f t="shared" si="63"/>
        <v>16</v>
      </c>
      <c r="L498" s="45">
        <f t="shared" si="63"/>
        <v>33</v>
      </c>
      <c r="M498" s="45">
        <f t="shared" si="63"/>
        <v>49</v>
      </c>
      <c r="N498" s="45">
        <f t="shared" si="63"/>
        <v>66</v>
      </c>
      <c r="O498" s="45">
        <f t="shared" si="63"/>
        <v>82</v>
      </c>
      <c r="P498" s="45">
        <f t="shared" si="63"/>
        <v>99</v>
      </c>
      <c r="Q498" s="45">
        <f t="shared" si="63"/>
        <v>115</v>
      </c>
      <c r="R498" s="45">
        <f t="shared" si="63"/>
        <v>132</v>
      </c>
      <c r="S498" s="45">
        <f t="shared" si="63"/>
        <v>148</v>
      </c>
      <c r="T498" s="45">
        <f t="shared" si="63"/>
        <v>165</v>
      </c>
      <c r="U498" s="45">
        <f t="shared" si="63"/>
        <v>181</v>
      </c>
      <c r="V498" s="45">
        <f t="shared" si="63"/>
        <v>198</v>
      </c>
      <c r="W498" s="45">
        <f t="shared" si="63"/>
        <v>214</v>
      </c>
      <c r="X498" s="45">
        <f t="shared" si="63"/>
        <v>231</v>
      </c>
      <c r="Y498" s="45">
        <f t="shared" si="63"/>
        <v>247</v>
      </c>
      <c r="Z498" s="45">
        <f t="shared" si="63"/>
        <v>264</v>
      </c>
      <c r="AA498" s="45">
        <f t="shared" si="62"/>
        <v>280</v>
      </c>
      <c r="AB498" s="45">
        <f t="shared" si="62"/>
        <v>297</v>
      </c>
      <c r="AC498" s="45">
        <f t="shared" si="62"/>
        <v>313</v>
      </c>
      <c r="AD498" s="45">
        <f t="shared" si="62"/>
        <v>330</v>
      </c>
      <c r="AE498" s="45">
        <f t="shared" si="62"/>
        <v>346</v>
      </c>
      <c r="AF498" s="45">
        <f t="shared" si="62"/>
        <v>363</v>
      </c>
      <c r="AG498" s="45">
        <f t="shared" si="62"/>
        <v>379</v>
      </c>
      <c r="AH498" s="45">
        <f t="shared" si="62"/>
        <v>396</v>
      </c>
      <c r="AI498" s="45">
        <f t="shared" si="62"/>
        <v>412</v>
      </c>
      <c r="AJ498" s="45">
        <f t="shared" si="62"/>
        <v>429</v>
      </c>
      <c r="AK498" s="45">
        <f t="shared" si="62"/>
        <v>445</v>
      </c>
      <c r="AL498" s="45">
        <f t="shared" si="62"/>
        <v>461</v>
      </c>
      <c r="AM498" s="45">
        <f t="shared" si="62"/>
        <v>478</v>
      </c>
      <c r="AN498" s="45">
        <f t="shared" si="62"/>
        <v>494</v>
      </c>
    </row>
    <row r="499" spans="1:40" x14ac:dyDescent="0.25">
      <c r="A499" s="68" t="s">
        <v>76</v>
      </c>
      <c r="B499" s="180">
        <v>70049</v>
      </c>
      <c r="C499" s="68">
        <v>12</v>
      </c>
      <c r="D499" s="1">
        <v>2208</v>
      </c>
      <c r="E499" s="1">
        <v>1063</v>
      </c>
      <c r="F499" s="1">
        <v>67</v>
      </c>
      <c r="G499" s="1">
        <v>3338</v>
      </c>
      <c r="H499" s="177">
        <v>3271</v>
      </c>
      <c r="I499" s="176">
        <v>278.16669999999999</v>
      </c>
      <c r="J499" s="178">
        <v>272.60000000000002</v>
      </c>
      <c r="K499" s="45">
        <f t="shared" si="63"/>
        <v>17</v>
      </c>
      <c r="L499" s="45">
        <f t="shared" si="63"/>
        <v>34</v>
      </c>
      <c r="M499" s="45">
        <f t="shared" si="63"/>
        <v>51</v>
      </c>
      <c r="N499" s="45">
        <f t="shared" si="63"/>
        <v>68</v>
      </c>
      <c r="O499" s="45">
        <f t="shared" si="63"/>
        <v>85</v>
      </c>
      <c r="P499" s="45">
        <f t="shared" si="63"/>
        <v>102</v>
      </c>
      <c r="Q499" s="45">
        <f t="shared" si="63"/>
        <v>119</v>
      </c>
      <c r="R499" s="45">
        <f t="shared" si="63"/>
        <v>136</v>
      </c>
      <c r="S499" s="45">
        <f t="shared" si="63"/>
        <v>153</v>
      </c>
      <c r="T499" s="45">
        <f t="shared" si="63"/>
        <v>170</v>
      </c>
      <c r="U499" s="45">
        <f t="shared" si="63"/>
        <v>187</v>
      </c>
      <c r="V499" s="45">
        <f t="shared" si="63"/>
        <v>204</v>
      </c>
      <c r="W499" s="45">
        <f t="shared" si="63"/>
        <v>221</v>
      </c>
      <c r="X499" s="45">
        <f t="shared" si="63"/>
        <v>239</v>
      </c>
      <c r="Y499" s="45">
        <f t="shared" si="63"/>
        <v>256</v>
      </c>
      <c r="Z499" s="45">
        <f t="shared" si="63"/>
        <v>273</v>
      </c>
      <c r="AA499" s="45">
        <f t="shared" si="62"/>
        <v>290</v>
      </c>
      <c r="AB499" s="45">
        <f t="shared" si="62"/>
        <v>307</v>
      </c>
      <c r="AC499" s="45">
        <f t="shared" si="62"/>
        <v>324</v>
      </c>
      <c r="AD499" s="45">
        <f t="shared" si="62"/>
        <v>341</v>
      </c>
      <c r="AE499" s="45">
        <f t="shared" si="62"/>
        <v>358</v>
      </c>
      <c r="AF499" s="45">
        <f t="shared" si="62"/>
        <v>375</v>
      </c>
      <c r="AG499" s="45">
        <f t="shared" si="62"/>
        <v>392</v>
      </c>
      <c r="AH499" s="45">
        <f t="shared" si="62"/>
        <v>409</v>
      </c>
      <c r="AI499" s="45">
        <f t="shared" si="62"/>
        <v>426</v>
      </c>
      <c r="AJ499" s="45">
        <f t="shared" si="62"/>
        <v>443</v>
      </c>
      <c r="AK499" s="45">
        <f t="shared" si="62"/>
        <v>460</v>
      </c>
      <c r="AL499" s="45">
        <f t="shared" si="62"/>
        <v>477</v>
      </c>
      <c r="AM499" s="45">
        <f t="shared" si="62"/>
        <v>494</v>
      </c>
      <c r="AN499" s="45">
        <f t="shared" si="62"/>
        <v>511</v>
      </c>
    </row>
    <row r="500" spans="1:40" x14ac:dyDescent="0.25">
      <c r="A500" s="68" t="s">
        <v>76</v>
      </c>
      <c r="B500" s="180">
        <v>71005</v>
      </c>
      <c r="C500" s="68">
        <v>7</v>
      </c>
      <c r="D500" s="1">
        <v>1380</v>
      </c>
      <c r="E500" s="1">
        <v>297</v>
      </c>
      <c r="F500" s="1">
        <v>12</v>
      </c>
      <c r="G500" s="1">
        <v>1689</v>
      </c>
      <c r="H500" s="177">
        <v>1677</v>
      </c>
      <c r="I500" s="176">
        <v>241.28569999999999</v>
      </c>
      <c r="J500" s="178">
        <v>239.6</v>
      </c>
      <c r="K500" s="45">
        <f t="shared" si="63"/>
        <v>15</v>
      </c>
      <c r="L500" s="45">
        <f t="shared" si="63"/>
        <v>30</v>
      </c>
      <c r="M500" s="45">
        <f t="shared" si="63"/>
        <v>45</v>
      </c>
      <c r="N500" s="45">
        <f t="shared" si="63"/>
        <v>60</v>
      </c>
      <c r="O500" s="45">
        <f t="shared" si="63"/>
        <v>75</v>
      </c>
      <c r="P500" s="45">
        <f t="shared" si="63"/>
        <v>90</v>
      </c>
      <c r="Q500" s="45">
        <f t="shared" si="63"/>
        <v>105</v>
      </c>
      <c r="R500" s="45">
        <f t="shared" si="63"/>
        <v>120</v>
      </c>
      <c r="S500" s="45">
        <f t="shared" si="63"/>
        <v>135</v>
      </c>
      <c r="T500" s="45">
        <f t="shared" si="63"/>
        <v>150</v>
      </c>
      <c r="U500" s="45">
        <f t="shared" si="63"/>
        <v>165</v>
      </c>
      <c r="V500" s="45">
        <f t="shared" si="63"/>
        <v>180</v>
      </c>
      <c r="W500" s="45">
        <f t="shared" si="63"/>
        <v>195</v>
      </c>
      <c r="X500" s="45">
        <f t="shared" si="63"/>
        <v>210</v>
      </c>
      <c r="Y500" s="45">
        <f t="shared" si="63"/>
        <v>225</v>
      </c>
      <c r="Z500" s="45">
        <f t="shared" si="63"/>
        <v>240</v>
      </c>
      <c r="AA500" s="45">
        <f t="shared" si="62"/>
        <v>255</v>
      </c>
      <c r="AB500" s="45">
        <f t="shared" si="62"/>
        <v>270</v>
      </c>
      <c r="AC500" s="45">
        <f t="shared" si="62"/>
        <v>285</v>
      </c>
      <c r="AD500" s="45">
        <f t="shared" si="62"/>
        <v>300</v>
      </c>
      <c r="AE500" s="45">
        <f t="shared" si="62"/>
        <v>314</v>
      </c>
      <c r="AF500" s="45">
        <f t="shared" si="62"/>
        <v>329</v>
      </c>
      <c r="AG500" s="45">
        <f t="shared" si="62"/>
        <v>344</v>
      </c>
      <c r="AH500" s="45">
        <f t="shared" si="62"/>
        <v>359</v>
      </c>
      <c r="AI500" s="45">
        <f t="shared" si="62"/>
        <v>374</v>
      </c>
      <c r="AJ500" s="45">
        <f t="shared" si="62"/>
        <v>389</v>
      </c>
      <c r="AK500" s="45">
        <f t="shared" si="62"/>
        <v>404</v>
      </c>
      <c r="AL500" s="45">
        <f t="shared" si="62"/>
        <v>419</v>
      </c>
      <c r="AM500" s="45">
        <f t="shared" si="62"/>
        <v>434</v>
      </c>
      <c r="AN500" s="45">
        <f t="shared" si="62"/>
        <v>449</v>
      </c>
    </row>
    <row r="501" spans="1:40" x14ac:dyDescent="0.25">
      <c r="A501" s="68" t="s">
        <v>76</v>
      </c>
      <c r="B501" s="180">
        <v>71112</v>
      </c>
      <c r="C501" s="68">
        <v>7</v>
      </c>
      <c r="D501" s="1">
        <v>840</v>
      </c>
      <c r="E501" s="1">
        <v>1106</v>
      </c>
      <c r="F501" s="1">
        <v>11</v>
      </c>
      <c r="G501" s="1">
        <v>1957</v>
      </c>
      <c r="H501" s="177">
        <v>1946</v>
      </c>
      <c r="I501" s="176">
        <v>279.57139999999998</v>
      </c>
      <c r="J501" s="178">
        <v>278</v>
      </c>
      <c r="K501" s="45">
        <f t="shared" si="63"/>
        <v>17</v>
      </c>
      <c r="L501" s="45">
        <f t="shared" si="63"/>
        <v>35</v>
      </c>
      <c r="M501" s="45">
        <f t="shared" si="63"/>
        <v>52</v>
      </c>
      <c r="N501" s="45">
        <f t="shared" si="63"/>
        <v>70</v>
      </c>
      <c r="O501" s="45">
        <f t="shared" si="63"/>
        <v>87</v>
      </c>
      <c r="P501" s="45">
        <f t="shared" si="63"/>
        <v>104</v>
      </c>
      <c r="Q501" s="45">
        <f t="shared" si="63"/>
        <v>122</v>
      </c>
      <c r="R501" s="45">
        <f t="shared" si="63"/>
        <v>139</v>
      </c>
      <c r="S501" s="45">
        <f t="shared" si="63"/>
        <v>156</v>
      </c>
      <c r="T501" s="45">
        <f t="shared" si="63"/>
        <v>174</v>
      </c>
      <c r="U501" s="45">
        <f t="shared" si="63"/>
        <v>191</v>
      </c>
      <c r="V501" s="45">
        <f t="shared" si="63"/>
        <v>209</v>
      </c>
      <c r="W501" s="45">
        <f t="shared" si="63"/>
        <v>226</v>
      </c>
      <c r="X501" s="45">
        <f t="shared" si="63"/>
        <v>243</v>
      </c>
      <c r="Y501" s="45">
        <f t="shared" si="63"/>
        <v>261</v>
      </c>
      <c r="Z501" s="45">
        <f t="shared" si="63"/>
        <v>278</v>
      </c>
      <c r="AA501" s="45">
        <f t="shared" si="62"/>
        <v>295</v>
      </c>
      <c r="AB501" s="45">
        <f t="shared" si="62"/>
        <v>313</v>
      </c>
      <c r="AC501" s="45">
        <f t="shared" si="62"/>
        <v>330</v>
      </c>
      <c r="AD501" s="45">
        <f t="shared" si="62"/>
        <v>348</v>
      </c>
      <c r="AE501" s="45">
        <f t="shared" si="62"/>
        <v>365</v>
      </c>
      <c r="AF501" s="45">
        <f t="shared" si="62"/>
        <v>382</v>
      </c>
      <c r="AG501" s="45">
        <f t="shared" si="62"/>
        <v>400</v>
      </c>
      <c r="AH501" s="45">
        <f t="shared" si="62"/>
        <v>417</v>
      </c>
      <c r="AI501" s="45">
        <f t="shared" si="62"/>
        <v>434</v>
      </c>
      <c r="AJ501" s="45">
        <f t="shared" si="62"/>
        <v>452</v>
      </c>
      <c r="AK501" s="45">
        <f t="shared" si="62"/>
        <v>469</v>
      </c>
      <c r="AL501" s="45">
        <f t="shared" si="62"/>
        <v>487</v>
      </c>
      <c r="AM501" s="45">
        <f t="shared" si="62"/>
        <v>504</v>
      </c>
      <c r="AN501" s="45">
        <f t="shared" si="62"/>
        <v>521</v>
      </c>
    </row>
    <row r="502" spans="1:40" x14ac:dyDescent="0.25">
      <c r="A502" s="68" t="s">
        <v>76</v>
      </c>
      <c r="B502" s="180">
        <v>71118</v>
      </c>
      <c r="C502" s="68">
        <v>4</v>
      </c>
      <c r="D502" s="1">
        <v>1344</v>
      </c>
      <c r="E502" s="1">
        <v>727</v>
      </c>
      <c r="F502" s="1">
        <v>90</v>
      </c>
      <c r="G502" s="1">
        <v>2161</v>
      </c>
      <c r="H502" s="177">
        <v>2071</v>
      </c>
      <c r="I502" s="176">
        <v>540.25</v>
      </c>
      <c r="J502" s="178">
        <v>517.79999999999995</v>
      </c>
      <c r="K502" s="45">
        <f t="shared" si="63"/>
        <v>32</v>
      </c>
      <c r="L502" s="45">
        <f t="shared" si="63"/>
        <v>65</v>
      </c>
      <c r="M502" s="45">
        <f t="shared" si="63"/>
        <v>97</v>
      </c>
      <c r="N502" s="45">
        <f t="shared" si="63"/>
        <v>129</v>
      </c>
      <c r="O502" s="45">
        <f t="shared" si="63"/>
        <v>162</v>
      </c>
      <c r="P502" s="45">
        <f t="shared" si="63"/>
        <v>194</v>
      </c>
      <c r="Q502" s="45">
        <f t="shared" si="63"/>
        <v>227</v>
      </c>
      <c r="R502" s="45">
        <f t="shared" si="63"/>
        <v>259</v>
      </c>
      <c r="S502" s="45">
        <f t="shared" si="63"/>
        <v>291</v>
      </c>
      <c r="T502" s="45">
        <f t="shared" si="63"/>
        <v>324</v>
      </c>
      <c r="U502" s="45">
        <f t="shared" si="63"/>
        <v>356</v>
      </c>
      <c r="V502" s="45">
        <f t="shared" si="63"/>
        <v>388</v>
      </c>
      <c r="W502" s="45">
        <f t="shared" si="63"/>
        <v>421</v>
      </c>
      <c r="X502" s="45">
        <f t="shared" si="63"/>
        <v>453</v>
      </c>
      <c r="Y502" s="45">
        <f t="shared" si="63"/>
        <v>485</v>
      </c>
      <c r="Z502" s="45">
        <f t="shared" ref="Z502:AN517" si="64">IF($G502&gt;0,ROUND($J502*Z$3/12*0.75,0),0)</f>
        <v>518</v>
      </c>
      <c r="AA502" s="45">
        <f t="shared" si="64"/>
        <v>550</v>
      </c>
      <c r="AB502" s="45">
        <f t="shared" si="64"/>
        <v>583</v>
      </c>
      <c r="AC502" s="45">
        <f t="shared" si="64"/>
        <v>615</v>
      </c>
      <c r="AD502" s="45">
        <f t="shared" si="64"/>
        <v>647</v>
      </c>
      <c r="AE502" s="45">
        <f t="shared" si="64"/>
        <v>680</v>
      </c>
      <c r="AF502" s="45">
        <f t="shared" si="64"/>
        <v>712</v>
      </c>
      <c r="AG502" s="45">
        <f t="shared" si="64"/>
        <v>744</v>
      </c>
      <c r="AH502" s="45">
        <f t="shared" si="64"/>
        <v>777</v>
      </c>
      <c r="AI502" s="45">
        <f t="shared" si="64"/>
        <v>809</v>
      </c>
      <c r="AJ502" s="45">
        <f t="shared" si="64"/>
        <v>841</v>
      </c>
      <c r="AK502" s="45">
        <f t="shared" si="64"/>
        <v>874</v>
      </c>
      <c r="AL502" s="45">
        <f t="shared" si="64"/>
        <v>906</v>
      </c>
      <c r="AM502" s="45">
        <f t="shared" si="64"/>
        <v>939</v>
      </c>
      <c r="AN502" s="45">
        <f t="shared" si="64"/>
        <v>971</v>
      </c>
    </row>
    <row r="503" spans="1:40" x14ac:dyDescent="0.25">
      <c r="A503" s="68" t="s">
        <v>76</v>
      </c>
      <c r="B503" s="180">
        <v>71127</v>
      </c>
      <c r="C503" s="68">
        <v>2</v>
      </c>
      <c r="D503" s="1">
        <v>0</v>
      </c>
      <c r="E503" s="1">
        <v>119</v>
      </c>
      <c r="F503" s="1">
        <v>4</v>
      </c>
      <c r="G503" s="1">
        <v>123</v>
      </c>
      <c r="H503" s="177">
        <v>119</v>
      </c>
      <c r="I503" s="176">
        <v>61.5</v>
      </c>
      <c r="J503" s="178">
        <v>59.5</v>
      </c>
      <c r="K503" s="45">
        <f t="shared" ref="K503:Z518" si="65">IF($G503&gt;0,ROUND($J503*K$3/12*0.75,0),0)</f>
        <v>4</v>
      </c>
      <c r="L503" s="45">
        <f t="shared" si="65"/>
        <v>7</v>
      </c>
      <c r="M503" s="45">
        <f t="shared" si="65"/>
        <v>11</v>
      </c>
      <c r="N503" s="45">
        <f t="shared" si="65"/>
        <v>15</v>
      </c>
      <c r="O503" s="45">
        <f t="shared" si="65"/>
        <v>19</v>
      </c>
      <c r="P503" s="45">
        <f t="shared" si="65"/>
        <v>22</v>
      </c>
      <c r="Q503" s="45">
        <f t="shared" si="65"/>
        <v>26</v>
      </c>
      <c r="R503" s="45">
        <f t="shared" si="65"/>
        <v>30</v>
      </c>
      <c r="S503" s="45">
        <f t="shared" si="65"/>
        <v>33</v>
      </c>
      <c r="T503" s="45">
        <f t="shared" si="65"/>
        <v>37</v>
      </c>
      <c r="U503" s="45">
        <f t="shared" si="65"/>
        <v>41</v>
      </c>
      <c r="V503" s="45">
        <f t="shared" si="65"/>
        <v>45</v>
      </c>
      <c r="W503" s="45">
        <f t="shared" si="65"/>
        <v>48</v>
      </c>
      <c r="X503" s="45">
        <f t="shared" si="65"/>
        <v>52</v>
      </c>
      <c r="Y503" s="45">
        <f t="shared" si="65"/>
        <v>56</v>
      </c>
      <c r="Z503" s="45">
        <f t="shared" si="65"/>
        <v>60</v>
      </c>
      <c r="AA503" s="45">
        <f t="shared" si="64"/>
        <v>63</v>
      </c>
      <c r="AB503" s="45">
        <f t="shared" si="64"/>
        <v>67</v>
      </c>
      <c r="AC503" s="45">
        <f t="shared" si="64"/>
        <v>71</v>
      </c>
      <c r="AD503" s="45">
        <f t="shared" si="64"/>
        <v>74</v>
      </c>
      <c r="AE503" s="45">
        <f t="shared" si="64"/>
        <v>78</v>
      </c>
      <c r="AF503" s="45">
        <f t="shared" si="64"/>
        <v>82</v>
      </c>
      <c r="AG503" s="45">
        <f t="shared" si="64"/>
        <v>86</v>
      </c>
      <c r="AH503" s="45">
        <f t="shared" si="64"/>
        <v>89</v>
      </c>
      <c r="AI503" s="45">
        <f t="shared" si="64"/>
        <v>93</v>
      </c>
      <c r="AJ503" s="45">
        <f t="shared" si="64"/>
        <v>97</v>
      </c>
      <c r="AK503" s="45">
        <f t="shared" si="64"/>
        <v>100</v>
      </c>
      <c r="AL503" s="45">
        <f t="shared" si="64"/>
        <v>104</v>
      </c>
      <c r="AM503" s="45">
        <f t="shared" si="64"/>
        <v>108</v>
      </c>
      <c r="AN503" s="45">
        <f t="shared" si="64"/>
        <v>112</v>
      </c>
    </row>
    <row r="504" spans="1:40" x14ac:dyDescent="0.25">
      <c r="A504" s="68" t="s">
        <v>76</v>
      </c>
      <c r="B504" s="180">
        <v>71138</v>
      </c>
      <c r="C504" s="68">
        <v>3</v>
      </c>
      <c r="D504" s="1">
        <v>828</v>
      </c>
      <c r="E504" s="1">
        <v>25</v>
      </c>
      <c r="F504" s="1">
        <v>14</v>
      </c>
      <c r="G504" s="1">
        <v>867</v>
      </c>
      <c r="H504" s="177">
        <v>853</v>
      </c>
      <c r="I504" s="176">
        <v>289</v>
      </c>
      <c r="J504" s="178">
        <v>284.3</v>
      </c>
      <c r="K504" s="45">
        <f t="shared" si="65"/>
        <v>18</v>
      </c>
      <c r="L504" s="45">
        <f t="shared" si="65"/>
        <v>36</v>
      </c>
      <c r="M504" s="45">
        <f t="shared" si="65"/>
        <v>53</v>
      </c>
      <c r="N504" s="45">
        <f t="shared" si="65"/>
        <v>71</v>
      </c>
      <c r="O504" s="45">
        <f t="shared" si="65"/>
        <v>89</v>
      </c>
      <c r="P504" s="45">
        <f t="shared" si="65"/>
        <v>107</v>
      </c>
      <c r="Q504" s="45">
        <f t="shared" si="65"/>
        <v>124</v>
      </c>
      <c r="R504" s="45">
        <f t="shared" si="65"/>
        <v>142</v>
      </c>
      <c r="S504" s="45">
        <f t="shared" si="65"/>
        <v>160</v>
      </c>
      <c r="T504" s="45">
        <f t="shared" si="65"/>
        <v>178</v>
      </c>
      <c r="U504" s="45">
        <f t="shared" si="65"/>
        <v>195</v>
      </c>
      <c r="V504" s="45">
        <f t="shared" si="65"/>
        <v>213</v>
      </c>
      <c r="W504" s="45">
        <f t="shared" si="65"/>
        <v>231</v>
      </c>
      <c r="X504" s="45">
        <f t="shared" si="65"/>
        <v>249</v>
      </c>
      <c r="Y504" s="45">
        <f t="shared" si="65"/>
        <v>267</v>
      </c>
      <c r="Z504" s="45">
        <f t="shared" si="65"/>
        <v>284</v>
      </c>
      <c r="AA504" s="45">
        <f t="shared" si="64"/>
        <v>302</v>
      </c>
      <c r="AB504" s="45">
        <f t="shared" si="64"/>
        <v>320</v>
      </c>
      <c r="AC504" s="45">
        <f t="shared" si="64"/>
        <v>338</v>
      </c>
      <c r="AD504" s="45">
        <f t="shared" si="64"/>
        <v>355</v>
      </c>
      <c r="AE504" s="45">
        <f t="shared" si="64"/>
        <v>373</v>
      </c>
      <c r="AF504" s="45">
        <f t="shared" si="64"/>
        <v>391</v>
      </c>
      <c r="AG504" s="45">
        <f t="shared" si="64"/>
        <v>409</v>
      </c>
      <c r="AH504" s="45">
        <f t="shared" si="64"/>
        <v>426</v>
      </c>
      <c r="AI504" s="45">
        <f t="shared" si="64"/>
        <v>444</v>
      </c>
      <c r="AJ504" s="45">
        <f t="shared" si="64"/>
        <v>462</v>
      </c>
      <c r="AK504" s="45">
        <f t="shared" si="64"/>
        <v>480</v>
      </c>
      <c r="AL504" s="45">
        <f t="shared" si="64"/>
        <v>498</v>
      </c>
      <c r="AM504" s="45">
        <f t="shared" si="64"/>
        <v>515</v>
      </c>
      <c r="AN504" s="45">
        <f t="shared" si="64"/>
        <v>533</v>
      </c>
    </row>
    <row r="505" spans="1:40" x14ac:dyDescent="0.25">
      <c r="A505" s="68" t="s">
        <v>76</v>
      </c>
      <c r="B505" s="180">
        <v>72143</v>
      </c>
      <c r="C505" s="68">
        <v>10</v>
      </c>
      <c r="D505" s="1">
        <v>2208</v>
      </c>
      <c r="E505" s="1">
        <v>586</v>
      </c>
      <c r="F505" s="1">
        <v>6</v>
      </c>
      <c r="G505" s="1">
        <v>2800</v>
      </c>
      <c r="H505" s="177">
        <v>2794</v>
      </c>
      <c r="I505" s="176">
        <v>280</v>
      </c>
      <c r="J505" s="178">
        <v>279.39999999999998</v>
      </c>
      <c r="K505" s="45">
        <f t="shared" si="65"/>
        <v>17</v>
      </c>
      <c r="L505" s="45">
        <f t="shared" si="65"/>
        <v>35</v>
      </c>
      <c r="M505" s="45">
        <f t="shared" si="65"/>
        <v>52</v>
      </c>
      <c r="N505" s="45">
        <f t="shared" si="65"/>
        <v>70</v>
      </c>
      <c r="O505" s="45">
        <f t="shared" si="65"/>
        <v>87</v>
      </c>
      <c r="P505" s="45">
        <f t="shared" si="65"/>
        <v>105</v>
      </c>
      <c r="Q505" s="45">
        <f t="shared" si="65"/>
        <v>122</v>
      </c>
      <c r="R505" s="45">
        <f t="shared" si="65"/>
        <v>140</v>
      </c>
      <c r="S505" s="45">
        <f t="shared" si="65"/>
        <v>157</v>
      </c>
      <c r="T505" s="45">
        <f t="shared" si="65"/>
        <v>175</v>
      </c>
      <c r="U505" s="45">
        <f t="shared" si="65"/>
        <v>192</v>
      </c>
      <c r="V505" s="45">
        <f t="shared" si="65"/>
        <v>210</v>
      </c>
      <c r="W505" s="45">
        <f t="shared" si="65"/>
        <v>227</v>
      </c>
      <c r="X505" s="45">
        <f t="shared" si="65"/>
        <v>244</v>
      </c>
      <c r="Y505" s="45">
        <f t="shared" si="65"/>
        <v>262</v>
      </c>
      <c r="Z505" s="45">
        <f t="shared" si="65"/>
        <v>279</v>
      </c>
      <c r="AA505" s="45">
        <f t="shared" si="64"/>
        <v>297</v>
      </c>
      <c r="AB505" s="45">
        <f t="shared" si="64"/>
        <v>314</v>
      </c>
      <c r="AC505" s="45">
        <f t="shared" si="64"/>
        <v>332</v>
      </c>
      <c r="AD505" s="45">
        <f t="shared" si="64"/>
        <v>349</v>
      </c>
      <c r="AE505" s="45">
        <f t="shared" si="64"/>
        <v>367</v>
      </c>
      <c r="AF505" s="45">
        <f t="shared" si="64"/>
        <v>384</v>
      </c>
      <c r="AG505" s="45">
        <f t="shared" si="64"/>
        <v>402</v>
      </c>
      <c r="AH505" s="45">
        <f t="shared" si="64"/>
        <v>419</v>
      </c>
      <c r="AI505" s="45">
        <f t="shared" si="64"/>
        <v>437</v>
      </c>
      <c r="AJ505" s="45">
        <f t="shared" si="64"/>
        <v>454</v>
      </c>
      <c r="AK505" s="45">
        <f t="shared" si="64"/>
        <v>471</v>
      </c>
      <c r="AL505" s="45">
        <f t="shared" si="64"/>
        <v>489</v>
      </c>
      <c r="AM505" s="45">
        <f t="shared" si="64"/>
        <v>506</v>
      </c>
      <c r="AN505" s="45">
        <f t="shared" si="64"/>
        <v>524</v>
      </c>
    </row>
    <row r="506" spans="1:40" x14ac:dyDescent="0.25">
      <c r="A506" s="68" t="s">
        <v>76</v>
      </c>
      <c r="B506" s="180">
        <v>72229</v>
      </c>
      <c r="C506" s="68">
        <v>10</v>
      </c>
      <c r="D506" s="1">
        <v>900</v>
      </c>
      <c r="E506" s="1">
        <v>615</v>
      </c>
      <c r="F506" s="1">
        <v>0</v>
      </c>
      <c r="G506" s="1">
        <v>1515</v>
      </c>
      <c r="H506" s="177">
        <v>1515</v>
      </c>
      <c r="I506" s="176">
        <v>151.5</v>
      </c>
      <c r="J506" s="178">
        <v>151.5</v>
      </c>
      <c r="K506" s="45">
        <f t="shared" si="65"/>
        <v>9</v>
      </c>
      <c r="L506" s="45">
        <f t="shared" si="65"/>
        <v>19</v>
      </c>
      <c r="M506" s="45">
        <f t="shared" si="65"/>
        <v>28</v>
      </c>
      <c r="N506" s="45">
        <f t="shared" si="65"/>
        <v>38</v>
      </c>
      <c r="O506" s="45">
        <f t="shared" si="65"/>
        <v>47</v>
      </c>
      <c r="P506" s="45">
        <f t="shared" si="65"/>
        <v>57</v>
      </c>
      <c r="Q506" s="45">
        <f t="shared" si="65"/>
        <v>66</v>
      </c>
      <c r="R506" s="45">
        <f t="shared" si="65"/>
        <v>76</v>
      </c>
      <c r="S506" s="45">
        <f t="shared" si="65"/>
        <v>85</v>
      </c>
      <c r="T506" s="45">
        <f t="shared" si="65"/>
        <v>95</v>
      </c>
      <c r="U506" s="45">
        <f t="shared" si="65"/>
        <v>104</v>
      </c>
      <c r="V506" s="45">
        <f t="shared" si="65"/>
        <v>114</v>
      </c>
      <c r="W506" s="45">
        <f t="shared" si="65"/>
        <v>123</v>
      </c>
      <c r="X506" s="45">
        <f t="shared" si="65"/>
        <v>133</v>
      </c>
      <c r="Y506" s="45">
        <f t="shared" si="65"/>
        <v>142</v>
      </c>
      <c r="Z506" s="45">
        <f t="shared" si="65"/>
        <v>152</v>
      </c>
      <c r="AA506" s="45">
        <f t="shared" si="64"/>
        <v>161</v>
      </c>
      <c r="AB506" s="45">
        <f t="shared" si="64"/>
        <v>170</v>
      </c>
      <c r="AC506" s="45">
        <f t="shared" si="64"/>
        <v>180</v>
      </c>
      <c r="AD506" s="45">
        <f t="shared" si="64"/>
        <v>189</v>
      </c>
      <c r="AE506" s="45">
        <f t="shared" si="64"/>
        <v>199</v>
      </c>
      <c r="AF506" s="45">
        <f t="shared" si="64"/>
        <v>208</v>
      </c>
      <c r="AG506" s="45">
        <f t="shared" si="64"/>
        <v>218</v>
      </c>
      <c r="AH506" s="45">
        <f t="shared" si="64"/>
        <v>227</v>
      </c>
      <c r="AI506" s="45">
        <f t="shared" si="64"/>
        <v>237</v>
      </c>
      <c r="AJ506" s="45">
        <f t="shared" si="64"/>
        <v>246</v>
      </c>
      <c r="AK506" s="45">
        <f t="shared" si="64"/>
        <v>256</v>
      </c>
      <c r="AL506" s="45">
        <f t="shared" si="64"/>
        <v>265</v>
      </c>
      <c r="AM506" s="45">
        <f t="shared" si="64"/>
        <v>275</v>
      </c>
      <c r="AN506" s="45">
        <f t="shared" si="64"/>
        <v>284</v>
      </c>
    </row>
    <row r="507" spans="1:40" x14ac:dyDescent="0.25">
      <c r="A507" s="68" t="s">
        <v>76</v>
      </c>
      <c r="B507" s="180">
        <v>72233</v>
      </c>
      <c r="C507" s="68">
        <v>9</v>
      </c>
      <c r="D507" s="1">
        <v>2772</v>
      </c>
      <c r="E507" s="1">
        <v>1324</v>
      </c>
      <c r="F507" s="1">
        <v>31</v>
      </c>
      <c r="G507" s="1">
        <v>4127</v>
      </c>
      <c r="H507" s="177">
        <v>4096</v>
      </c>
      <c r="I507" s="176">
        <v>458.55560000000003</v>
      </c>
      <c r="J507" s="178">
        <v>455.1</v>
      </c>
      <c r="K507" s="45">
        <f t="shared" si="65"/>
        <v>28</v>
      </c>
      <c r="L507" s="45">
        <f t="shared" si="65"/>
        <v>57</v>
      </c>
      <c r="M507" s="45">
        <f t="shared" si="65"/>
        <v>85</v>
      </c>
      <c r="N507" s="45">
        <f t="shared" si="65"/>
        <v>114</v>
      </c>
      <c r="O507" s="45">
        <f t="shared" si="65"/>
        <v>142</v>
      </c>
      <c r="P507" s="45">
        <f t="shared" si="65"/>
        <v>171</v>
      </c>
      <c r="Q507" s="45">
        <f t="shared" si="65"/>
        <v>199</v>
      </c>
      <c r="R507" s="45">
        <f t="shared" si="65"/>
        <v>228</v>
      </c>
      <c r="S507" s="45">
        <f t="shared" si="65"/>
        <v>256</v>
      </c>
      <c r="T507" s="45">
        <f t="shared" si="65"/>
        <v>284</v>
      </c>
      <c r="U507" s="45">
        <f t="shared" si="65"/>
        <v>313</v>
      </c>
      <c r="V507" s="45">
        <f t="shared" si="65"/>
        <v>341</v>
      </c>
      <c r="W507" s="45">
        <f t="shared" si="65"/>
        <v>370</v>
      </c>
      <c r="X507" s="45">
        <f t="shared" si="65"/>
        <v>398</v>
      </c>
      <c r="Y507" s="45">
        <f t="shared" si="65"/>
        <v>427</v>
      </c>
      <c r="Z507" s="45">
        <f t="shared" si="65"/>
        <v>455</v>
      </c>
      <c r="AA507" s="45">
        <f t="shared" si="64"/>
        <v>484</v>
      </c>
      <c r="AB507" s="45">
        <f t="shared" si="64"/>
        <v>512</v>
      </c>
      <c r="AC507" s="45">
        <f t="shared" si="64"/>
        <v>540</v>
      </c>
      <c r="AD507" s="45">
        <f t="shared" si="64"/>
        <v>569</v>
      </c>
      <c r="AE507" s="45">
        <f t="shared" si="64"/>
        <v>597</v>
      </c>
      <c r="AF507" s="45">
        <f t="shared" si="64"/>
        <v>626</v>
      </c>
      <c r="AG507" s="45">
        <f t="shared" si="64"/>
        <v>654</v>
      </c>
      <c r="AH507" s="45">
        <f t="shared" si="64"/>
        <v>683</v>
      </c>
      <c r="AI507" s="45">
        <f t="shared" si="64"/>
        <v>711</v>
      </c>
      <c r="AJ507" s="45">
        <f t="shared" si="64"/>
        <v>740</v>
      </c>
      <c r="AK507" s="45">
        <f t="shared" si="64"/>
        <v>768</v>
      </c>
      <c r="AL507" s="45">
        <f t="shared" si="64"/>
        <v>796</v>
      </c>
      <c r="AM507" s="45">
        <f t="shared" si="64"/>
        <v>825</v>
      </c>
      <c r="AN507" s="45">
        <f t="shared" si="64"/>
        <v>853</v>
      </c>
    </row>
    <row r="508" spans="1:40" x14ac:dyDescent="0.25">
      <c r="A508" s="68" t="s">
        <v>76</v>
      </c>
      <c r="B508" s="180">
        <v>72804</v>
      </c>
      <c r="C508" s="68">
        <v>12</v>
      </c>
      <c r="D508" s="1">
        <v>5748</v>
      </c>
      <c r="E508" s="1">
        <v>1988</v>
      </c>
      <c r="F508" s="1">
        <v>209</v>
      </c>
      <c r="G508" s="1">
        <v>7945</v>
      </c>
      <c r="H508" s="177">
        <v>7736</v>
      </c>
      <c r="I508" s="176">
        <v>662.08330000000001</v>
      </c>
      <c r="J508" s="178">
        <v>644.70000000000005</v>
      </c>
      <c r="K508" s="45">
        <f t="shared" si="65"/>
        <v>40</v>
      </c>
      <c r="L508" s="45">
        <f t="shared" si="65"/>
        <v>81</v>
      </c>
      <c r="M508" s="45">
        <f t="shared" si="65"/>
        <v>121</v>
      </c>
      <c r="N508" s="45">
        <f t="shared" si="65"/>
        <v>161</v>
      </c>
      <c r="O508" s="45">
        <f t="shared" si="65"/>
        <v>201</v>
      </c>
      <c r="P508" s="45">
        <f t="shared" si="65"/>
        <v>242</v>
      </c>
      <c r="Q508" s="45">
        <f t="shared" si="65"/>
        <v>282</v>
      </c>
      <c r="R508" s="45">
        <f t="shared" si="65"/>
        <v>322</v>
      </c>
      <c r="S508" s="45">
        <f t="shared" si="65"/>
        <v>363</v>
      </c>
      <c r="T508" s="45">
        <f t="shared" si="65"/>
        <v>403</v>
      </c>
      <c r="U508" s="45">
        <f t="shared" si="65"/>
        <v>443</v>
      </c>
      <c r="V508" s="45">
        <f t="shared" si="65"/>
        <v>484</v>
      </c>
      <c r="W508" s="45">
        <f t="shared" si="65"/>
        <v>524</v>
      </c>
      <c r="X508" s="45">
        <f t="shared" si="65"/>
        <v>564</v>
      </c>
      <c r="Y508" s="45">
        <f t="shared" si="65"/>
        <v>604</v>
      </c>
      <c r="Z508" s="45">
        <f t="shared" si="65"/>
        <v>645</v>
      </c>
      <c r="AA508" s="45">
        <f t="shared" si="64"/>
        <v>685</v>
      </c>
      <c r="AB508" s="45">
        <f t="shared" si="64"/>
        <v>725</v>
      </c>
      <c r="AC508" s="45">
        <f t="shared" si="64"/>
        <v>766</v>
      </c>
      <c r="AD508" s="45">
        <f t="shared" si="64"/>
        <v>806</v>
      </c>
      <c r="AE508" s="45">
        <f t="shared" si="64"/>
        <v>846</v>
      </c>
      <c r="AF508" s="45">
        <f t="shared" si="64"/>
        <v>886</v>
      </c>
      <c r="AG508" s="45">
        <f t="shared" si="64"/>
        <v>927</v>
      </c>
      <c r="AH508" s="45">
        <f t="shared" si="64"/>
        <v>967</v>
      </c>
      <c r="AI508" s="45">
        <f t="shared" si="64"/>
        <v>1007</v>
      </c>
      <c r="AJ508" s="45">
        <f t="shared" si="64"/>
        <v>1048</v>
      </c>
      <c r="AK508" s="45">
        <f t="shared" si="64"/>
        <v>1088</v>
      </c>
      <c r="AL508" s="45">
        <f t="shared" si="64"/>
        <v>1128</v>
      </c>
      <c r="AM508" s="45">
        <f t="shared" si="64"/>
        <v>1169</v>
      </c>
      <c r="AN508" s="45">
        <f t="shared" si="64"/>
        <v>1209</v>
      </c>
    </row>
    <row r="509" spans="1:40" x14ac:dyDescent="0.25">
      <c r="A509" s="68" t="s">
        <v>76</v>
      </c>
      <c r="B509" s="180">
        <v>74025</v>
      </c>
      <c r="C509" s="68">
        <v>5</v>
      </c>
      <c r="D509" s="1">
        <v>1740</v>
      </c>
      <c r="E509" s="1">
        <v>1394</v>
      </c>
      <c r="F509" s="1">
        <v>26</v>
      </c>
      <c r="G509" s="1">
        <v>3160</v>
      </c>
      <c r="H509" s="177">
        <v>3134</v>
      </c>
      <c r="I509" s="176">
        <v>632</v>
      </c>
      <c r="J509" s="178">
        <v>626.79999999999995</v>
      </c>
      <c r="K509" s="45">
        <f t="shared" si="65"/>
        <v>39</v>
      </c>
      <c r="L509" s="45">
        <f t="shared" si="65"/>
        <v>78</v>
      </c>
      <c r="M509" s="45">
        <f t="shared" si="65"/>
        <v>118</v>
      </c>
      <c r="N509" s="45">
        <f t="shared" si="65"/>
        <v>157</v>
      </c>
      <c r="O509" s="45">
        <f t="shared" si="65"/>
        <v>196</v>
      </c>
      <c r="P509" s="45">
        <f t="shared" si="65"/>
        <v>235</v>
      </c>
      <c r="Q509" s="45">
        <f t="shared" si="65"/>
        <v>274</v>
      </c>
      <c r="R509" s="45">
        <f t="shared" si="65"/>
        <v>313</v>
      </c>
      <c r="S509" s="45">
        <f t="shared" si="65"/>
        <v>353</v>
      </c>
      <c r="T509" s="45">
        <f t="shared" si="65"/>
        <v>392</v>
      </c>
      <c r="U509" s="45">
        <f t="shared" si="65"/>
        <v>431</v>
      </c>
      <c r="V509" s="45">
        <f t="shared" si="65"/>
        <v>470</v>
      </c>
      <c r="W509" s="45">
        <f t="shared" si="65"/>
        <v>509</v>
      </c>
      <c r="X509" s="45">
        <f t="shared" si="65"/>
        <v>548</v>
      </c>
      <c r="Y509" s="45">
        <f t="shared" si="65"/>
        <v>588</v>
      </c>
      <c r="Z509" s="45">
        <f t="shared" si="65"/>
        <v>627</v>
      </c>
      <c r="AA509" s="45">
        <f t="shared" si="64"/>
        <v>666</v>
      </c>
      <c r="AB509" s="45">
        <f t="shared" si="64"/>
        <v>705</v>
      </c>
      <c r="AC509" s="45">
        <f t="shared" si="64"/>
        <v>744</v>
      </c>
      <c r="AD509" s="45">
        <f t="shared" si="64"/>
        <v>784</v>
      </c>
      <c r="AE509" s="45">
        <f t="shared" si="64"/>
        <v>823</v>
      </c>
      <c r="AF509" s="45">
        <f t="shared" si="64"/>
        <v>862</v>
      </c>
      <c r="AG509" s="45">
        <f t="shared" si="64"/>
        <v>901</v>
      </c>
      <c r="AH509" s="45">
        <f t="shared" si="64"/>
        <v>940</v>
      </c>
      <c r="AI509" s="45">
        <f t="shared" si="64"/>
        <v>979</v>
      </c>
      <c r="AJ509" s="45">
        <f t="shared" si="64"/>
        <v>1019</v>
      </c>
      <c r="AK509" s="45">
        <f t="shared" si="64"/>
        <v>1058</v>
      </c>
      <c r="AL509" s="45">
        <f t="shared" si="64"/>
        <v>1097</v>
      </c>
      <c r="AM509" s="45">
        <f t="shared" si="64"/>
        <v>1136</v>
      </c>
      <c r="AN509" s="45">
        <f t="shared" si="64"/>
        <v>1175</v>
      </c>
    </row>
    <row r="510" spans="1:40" x14ac:dyDescent="0.25">
      <c r="A510" s="68" t="s">
        <v>76</v>
      </c>
      <c r="B510" s="180">
        <v>74030</v>
      </c>
      <c r="C510" s="68">
        <v>6</v>
      </c>
      <c r="D510" s="1">
        <v>1956</v>
      </c>
      <c r="E510" s="1">
        <v>404</v>
      </c>
      <c r="F510" s="1">
        <v>8</v>
      </c>
      <c r="G510" s="1">
        <v>2368</v>
      </c>
      <c r="H510" s="177">
        <v>2360</v>
      </c>
      <c r="I510" s="176">
        <v>394.66669999999999</v>
      </c>
      <c r="J510" s="178">
        <v>393.3</v>
      </c>
      <c r="K510" s="45">
        <f t="shared" si="65"/>
        <v>25</v>
      </c>
      <c r="L510" s="45">
        <f t="shared" si="65"/>
        <v>49</v>
      </c>
      <c r="M510" s="45">
        <f t="shared" si="65"/>
        <v>74</v>
      </c>
      <c r="N510" s="45">
        <f t="shared" si="65"/>
        <v>98</v>
      </c>
      <c r="O510" s="45">
        <f t="shared" si="65"/>
        <v>123</v>
      </c>
      <c r="P510" s="45">
        <f t="shared" si="65"/>
        <v>147</v>
      </c>
      <c r="Q510" s="45">
        <f t="shared" si="65"/>
        <v>172</v>
      </c>
      <c r="R510" s="45">
        <f t="shared" si="65"/>
        <v>197</v>
      </c>
      <c r="S510" s="45">
        <f t="shared" si="65"/>
        <v>221</v>
      </c>
      <c r="T510" s="45">
        <f t="shared" si="65"/>
        <v>246</v>
      </c>
      <c r="U510" s="45">
        <f t="shared" si="65"/>
        <v>270</v>
      </c>
      <c r="V510" s="45">
        <f t="shared" si="65"/>
        <v>295</v>
      </c>
      <c r="W510" s="45">
        <f t="shared" si="65"/>
        <v>320</v>
      </c>
      <c r="X510" s="45">
        <f t="shared" si="65"/>
        <v>344</v>
      </c>
      <c r="Y510" s="45">
        <f t="shared" si="65"/>
        <v>369</v>
      </c>
      <c r="Z510" s="45">
        <f t="shared" si="65"/>
        <v>393</v>
      </c>
      <c r="AA510" s="45">
        <f t="shared" si="64"/>
        <v>418</v>
      </c>
      <c r="AB510" s="45">
        <f t="shared" si="64"/>
        <v>442</v>
      </c>
      <c r="AC510" s="45">
        <f t="shared" si="64"/>
        <v>467</v>
      </c>
      <c r="AD510" s="45">
        <f t="shared" si="64"/>
        <v>492</v>
      </c>
      <c r="AE510" s="45">
        <f t="shared" si="64"/>
        <v>516</v>
      </c>
      <c r="AF510" s="45">
        <f t="shared" si="64"/>
        <v>541</v>
      </c>
      <c r="AG510" s="45">
        <f t="shared" si="64"/>
        <v>565</v>
      </c>
      <c r="AH510" s="45">
        <f t="shared" si="64"/>
        <v>590</v>
      </c>
      <c r="AI510" s="45">
        <f t="shared" si="64"/>
        <v>615</v>
      </c>
      <c r="AJ510" s="45">
        <f t="shared" si="64"/>
        <v>639</v>
      </c>
      <c r="AK510" s="45">
        <f t="shared" si="64"/>
        <v>664</v>
      </c>
      <c r="AL510" s="45">
        <f t="shared" si="64"/>
        <v>688</v>
      </c>
      <c r="AM510" s="45">
        <f t="shared" si="64"/>
        <v>713</v>
      </c>
      <c r="AN510" s="45">
        <f t="shared" si="64"/>
        <v>737</v>
      </c>
    </row>
    <row r="511" spans="1:40" x14ac:dyDescent="0.25">
      <c r="A511" s="68" t="s">
        <v>76</v>
      </c>
      <c r="B511" s="180">
        <v>75114</v>
      </c>
      <c r="C511" s="68">
        <v>10</v>
      </c>
      <c r="D511" s="1">
        <v>2532</v>
      </c>
      <c r="E511" s="1">
        <v>1083</v>
      </c>
      <c r="F511" s="1">
        <v>5</v>
      </c>
      <c r="G511" s="1">
        <v>3620</v>
      </c>
      <c r="H511" s="177">
        <v>3615</v>
      </c>
      <c r="I511" s="176">
        <v>362</v>
      </c>
      <c r="J511" s="178">
        <v>361.5</v>
      </c>
      <c r="K511" s="45">
        <f t="shared" si="65"/>
        <v>23</v>
      </c>
      <c r="L511" s="45">
        <f t="shared" si="65"/>
        <v>45</v>
      </c>
      <c r="M511" s="45">
        <f t="shared" si="65"/>
        <v>68</v>
      </c>
      <c r="N511" s="45">
        <f t="shared" si="65"/>
        <v>90</v>
      </c>
      <c r="O511" s="45">
        <f t="shared" si="65"/>
        <v>113</v>
      </c>
      <c r="P511" s="45">
        <f t="shared" si="65"/>
        <v>136</v>
      </c>
      <c r="Q511" s="45">
        <f t="shared" si="65"/>
        <v>158</v>
      </c>
      <c r="R511" s="45">
        <f t="shared" si="65"/>
        <v>181</v>
      </c>
      <c r="S511" s="45">
        <f t="shared" si="65"/>
        <v>203</v>
      </c>
      <c r="T511" s="45">
        <f t="shared" si="65"/>
        <v>226</v>
      </c>
      <c r="U511" s="45">
        <f t="shared" si="65"/>
        <v>249</v>
      </c>
      <c r="V511" s="45">
        <f t="shared" si="65"/>
        <v>271</v>
      </c>
      <c r="W511" s="45">
        <f t="shared" si="65"/>
        <v>294</v>
      </c>
      <c r="X511" s="45">
        <f t="shared" si="65"/>
        <v>316</v>
      </c>
      <c r="Y511" s="45">
        <f t="shared" si="65"/>
        <v>339</v>
      </c>
      <c r="Z511" s="45">
        <f t="shared" si="65"/>
        <v>362</v>
      </c>
      <c r="AA511" s="45">
        <f t="shared" si="64"/>
        <v>384</v>
      </c>
      <c r="AB511" s="45">
        <f t="shared" si="64"/>
        <v>407</v>
      </c>
      <c r="AC511" s="45">
        <f t="shared" si="64"/>
        <v>429</v>
      </c>
      <c r="AD511" s="45">
        <f t="shared" si="64"/>
        <v>452</v>
      </c>
      <c r="AE511" s="45">
        <f t="shared" si="64"/>
        <v>474</v>
      </c>
      <c r="AF511" s="45">
        <f t="shared" si="64"/>
        <v>497</v>
      </c>
      <c r="AG511" s="45">
        <f t="shared" si="64"/>
        <v>520</v>
      </c>
      <c r="AH511" s="45">
        <f t="shared" si="64"/>
        <v>542</v>
      </c>
      <c r="AI511" s="45">
        <f t="shared" si="64"/>
        <v>565</v>
      </c>
      <c r="AJ511" s="45">
        <f t="shared" si="64"/>
        <v>587</v>
      </c>
      <c r="AK511" s="45">
        <f t="shared" si="64"/>
        <v>610</v>
      </c>
      <c r="AL511" s="45">
        <f t="shared" si="64"/>
        <v>633</v>
      </c>
      <c r="AM511" s="45">
        <f t="shared" si="64"/>
        <v>655</v>
      </c>
      <c r="AN511" s="45">
        <f t="shared" si="64"/>
        <v>678</v>
      </c>
    </row>
    <row r="512" spans="1:40" x14ac:dyDescent="0.25">
      <c r="A512" s="68" t="s">
        <v>76</v>
      </c>
      <c r="B512" s="180">
        <v>75115</v>
      </c>
      <c r="C512" s="68">
        <v>0</v>
      </c>
      <c r="D512" s="1">
        <v>0</v>
      </c>
      <c r="E512" s="1">
        <v>0</v>
      </c>
      <c r="F512" s="1">
        <v>0</v>
      </c>
      <c r="G512" s="1">
        <v>0</v>
      </c>
      <c r="H512" s="177">
        <v>0</v>
      </c>
      <c r="I512" s="176">
        <v>0</v>
      </c>
      <c r="J512" s="178" t="e">
        <v>#DIV/0!</v>
      </c>
      <c r="K512" s="45">
        <f t="shared" si="65"/>
        <v>0</v>
      </c>
      <c r="L512" s="45">
        <f t="shared" si="65"/>
        <v>0</v>
      </c>
      <c r="M512" s="45">
        <f t="shared" si="65"/>
        <v>0</v>
      </c>
      <c r="N512" s="45">
        <f t="shared" si="65"/>
        <v>0</v>
      </c>
      <c r="O512" s="45">
        <f t="shared" si="65"/>
        <v>0</v>
      </c>
      <c r="P512" s="45">
        <f t="shared" si="65"/>
        <v>0</v>
      </c>
      <c r="Q512" s="45">
        <f t="shared" si="65"/>
        <v>0</v>
      </c>
      <c r="R512" s="45">
        <f t="shared" si="65"/>
        <v>0</v>
      </c>
      <c r="S512" s="45">
        <f t="shared" si="65"/>
        <v>0</v>
      </c>
      <c r="T512" s="45">
        <f t="shared" si="65"/>
        <v>0</v>
      </c>
      <c r="U512" s="45">
        <f t="shared" si="65"/>
        <v>0</v>
      </c>
      <c r="V512" s="45">
        <f t="shared" si="65"/>
        <v>0</v>
      </c>
      <c r="W512" s="45">
        <f t="shared" si="65"/>
        <v>0</v>
      </c>
      <c r="X512" s="45">
        <f t="shared" si="65"/>
        <v>0</v>
      </c>
      <c r="Y512" s="45">
        <f t="shared" si="65"/>
        <v>0</v>
      </c>
      <c r="Z512" s="45">
        <f t="shared" si="65"/>
        <v>0</v>
      </c>
      <c r="AA512" s="45">
        <f t="shared" si="64"/>
        <v>0</v>
      </c>
      <c r="AB512" s="45">
        <f t="shared" si="64"/>
        <v>0</v>
      </c>
      <c r="AC512" s="45">
        <f t="shared" si="64"/>
        <v>0</v>
      </c>
      <c r="AD512" s="45">
        <f t="shared" si="64"/>
        <v>0</v>
      </c>
      <c r="AE512" s="45">
        <f t="shared" si="64"/>
        <v>0</v>
      </c>
      <c r="AF512" s="45">
        <f t="shared" si="64"/>
        <v>0</v>
      </c>
      <c r="AG512" s="45">
        <f t="shared" si="64"/>
        <v>0</v>
      </c>
      <c r="AH512" s="45">
        <f t="shared" si="64"/>
        <v>0</v>
      </c>
      <c r="AI512" s="45">
        <f t="shared" si="64"/>
        <v>0</v>
      </c>
      <c r="AJ512" s="45">
        <f t="shared" si="64"/>
        <v>0</v>
      </c>
      <c r="AK512" s="45">
        <f t="shared" si="64"/>
        <v>0</v>
      </c>
      <c r="AL512" s="45">
        <f t="shared" si="64"/>
        <v>0</v>
      </c>
      <c r="AM512" s="45">
        <f t="shared" si="64"/>
        <v>0</v>
      </c>
      <c r="AN512" s="45">
        <f t="shared" si="64"/>
        <v>0</v>
      </c>
    </row>
    <row r="513" spans="1:40" x14ac:dyDescent="0.25">
      <c r="A513" s="68" t="s">
        <v>76</v>
      </c>
      <c r="B513" s="180">
        <v>75116</v>
      </c>
      <c r="C513" s="68">
        <v>7</v>
      </c>
      <c r="D513" s="1">
        <v>1596</v>
      </c>
      <c r="E513" s="1">
        <v>-12</v>
      </c>
      <c r="F513" s="1">
        <v>34</v>
      </c>
      <c r="G513" s="1">
        <v>1618</v>
      </c>
      <c r="H513" s="177">
        <v>1584</v>
      </c>
      <c r="I513" s="176">
        <v>231.1429</v>
      </c>
      <c r="J513" s="178">
        <v>226.3</v>
      </c>
      <c r="K513" s="45">
        <f t="shared" si="65"/>
        <v>14</v>
      </c>
      <c r="L513" s="45">
        <f t="shared" si="65"/>
        <v>28</v>
      </c>
      <c r="M513" s="45">
        <f t="shared" si="65"/>
        <v>42</v>
      </c>
      <c r="N513" s="45">
        <f t="shared" si="65"/>
        <v>57</v>
      </c>
      <c r="O513" s="45">
        <f t="shared" si="65"/>
        <v>71</v>
      </c>
      <c r="P513" s="45">
        <f t="shared" si="65"/>
        <v>85</v>
      </c>
      <c r="Q513" s="45">
        <f t="shared" si="65"/>
        <v>99</v>
      </c>
      <c r="R513" s="45">
        <f t="shared" si="65"/>
        <v>113</v>
      </c>
      <c r="S513" s="45">
        <f t="shared" si="65"/>
        <v>127</v>
      </c>
      <c r="T513" s="45">
        <f t="shared" si="65"/>
        <v>141</v>
      </c>
      <c r="U513" s="45">
        <f t="shared" si="65"/>
        <v>156</v>
      </c>
      <c r="V513" s="45">
        <f t="shared" si="65"/>
        <v>170</v>
      </c>
      <c r="W513" s="45">
        <f t="shared" si="65"/>
        <v>184</v>
      </c>
      <c r="X513" s="45">
        <f t="shared" si="65"/>
        <v>198</v>
      </c>
      <c r="Y513" s="45">
        <f t="shared" si="65"/>
        <v>212</v>
      </c>
      <c r="Z513" s="45">
        <f t="shared" si="65"/>
        <v>226</v>
      </c>
      <c r="AA513" s="45">
        <f t="shared" si="64"/>
        <v>240</v>
      </c>
      <c r="AB513" s="45">
        <f t="shared" si="64"/>
        <v>255</v>
      </c>
      <c r="AC513" s="45">
        <f t="shared" si="64"/>
        <v>269</v>
      </c>
      <c r="AD513" s="45">
        <f t="shared" si="64"/>
        <v>283</v>
      </c>
      <c r="AE513" s="45">
        <f t="shared" si="64"/>
        <v>297</v>
      </c>
      <c r="AF513" s="45">
        <f t="shared" si="64"/>
        <v>311</v>
      </c>
      <c r="AG513" s="45">
        <f t="shared" si="64"/>
        <v>325</v>
      </c>
      <c r="AH513" s="45">
        <f t="shared" si="64"/>
        <v>339</v>
      </c>
      <c r="AI513" s="45">
        <f t="shared" si="64"/>
        <v>354</v>
      </c>
      <c r="AJ513" s="45">
        <f t="shared" si="64"/>
        <v>368</v>
      </c>
      <c r="AK513" s="45">
        <f t="shared" si="64"/>
        <v>382</v>
      </c>
      <c r="AL513" s="45">
        <f t="shared" si="64"/>
        <v>396</v>
      </c>
      <c r="AM513" s="45">
        <f t="shared" si="64"/>
        <v>410</v>
      </c>
      <c r="AN513" s="45">
        <f t="shared" si="64"/>
        <v>424</v>
      </c>
    </row>
    <row r="514" spans="1:40" x14ac:dyDescent="0.25">
      <c r="A514" s="68" t="s">
        <v>76</v>
      </c>
      <c r="B514" s="180">
        <v>76305</v>
      </c>
      <c r="C514" s="68">
        <v>12</v>
      </c>
      <c r="D514" s="1">
        <v>3036</v>
      </c>
      <c r="E514" s="1">
        <v>1215</v>
      </c>
      <c r="F514" s="1">
        <v>26</v>
      </c>
      <c r="G514" s="1">
        <v>4277</v>
      </c>
      <c r="H514" s="177">
        <v>4251</v>
      </c>
      <c r="I514" s="176">
        <v>356.41669999999999</v>
      </c>
      <c r="J514" s="178">
        <v>354.3</v>
      </c>
      <c r="K514" s="45">
        <f t="shared" si="65"/>
        <v>22</v>
      </c>
      <c r="L514" s="45">
        <f t="shared" si="65"/>
        <v>44</v>
      </c>
      <c r="M514" s="45">
        <f t="shared" si="65"/>
        <v>66</v>
      </c>
      <c r="N514" s="45">
        <f t="shared" si="65"/>
        <v>89</v>
      </c>
      <c r="O514" s="45">
        <f t="shared" si="65"/>
        <v>111</v>
      </c>
      <c r="P514" s="45">
        <f t="shared" si="65"/>
        <v>133</v>
      </c>
      <c r="Q514" s="45">
        <f t="shared" si="65"/>
        <v>155</v>
      </c>
      <c r="R514" s="45">
        <f t="shared" si="65"/>
        <v>177</v>
      </c>
      <c r="S514" s="45">
        <f t="shared" si="65"/>
        <v>199</v>
      </c>
      <c r="T514" s="45">
        <f t="shared" si="65"/>
        <v>221</v>
      </c>
      <c r="U514" s="45">
        <f t="shared" si="65"/>
        <v>244</v>
      </c>
      <c r="V514" s="45">
        <f t="shared" si="65"/>
        <v>266</v>
      </c>
      <c r="W514" s="45">
        <f t="shared" si="65"/>
        <v>288</v>
      </c>
      <c r="X514" s="45">
        <f t="shared" si="65"/>
        <v>310</v>
      </c>
      <c r="Y514" s="45">
        <f t="shared" si="65"/>
        <v>332</v>
      </c>
      <c r="Z514" s="45">
        <f t="shared" si="65"/>
        <v>354</v>
      </c>
      <c r="AA514" s="45">
        <f t="shared" si="64"/>
        <v>376</v>
      </c>
      <c r="AB514" s="45">
        <f t="shared" si="64"/>
        <v>399</v>
      </c>
      <c r="AC514" s="45">
        <f t="shared" si="64"/>
        <v>421</v>
      </c>
      <c r="AD514" s="45">
        <f t="shared" si="64"/>
        <v>443</v>
      </c>
      <c r="AE514" s="45">
        <f t="shared" si="64"/>
        <v>465</v>
      </c>
      <c r="AF514" s="45">
        <f t="shared" si="64"/>
        <v>487</v>
      </c>
      <c r="AG514" s="45">
        <f t="shared" si="64"/>
        <v>509</v>
      </c>
      <c r="AH514" s="45">
        <f t="shared" si="64"/>
        <v>531</v>
      </c>
      <c r="AI514" s="45">
        <f t="shared" si="64"/>
        <v>554</v>
      </c>
      <c r="AJ514" s="45">
        <f t="shared" si="64"/>
        <v>576</v>
      </c>
      <c r="AK514" s="45">
        <f t="shared" si="64"/>
        <v>598</v>
      </c>
      <c r="AL514" s="45">
        <f t="shared" si="64"/>
        <v>620</v>
      </c>
      <c r="AM514" s="45">
        <f t="shared" si="64"/>
        <v>642</v>
      </c>
      <c r="AN514" s="45">
        <f t="shared" si="64"/>
        <v>664</v>
      </c>
    </row>
    <row r="515" spans="1:40" x14ac:dyDescent="0.25">
      <c r="A515" s="68" t="s">
        <v>76</v>
      </c>
      <c r="B515" s="180">
        <v>76306</v>
      </c>
      <c r="C515" s="68">
        <v>9</v>
      </c>
      <c r="D515" s="1">
        <v>3396</v>
      </c>
      <c r="E515" s="1">
        <v>741</v>
      </c>
      <c r="F515" s="1">
        <v>28</v>
      </c>
      <c r="G515" s="1">
        <v>4165</v>
      </c>
      <c r="H515" s="177">
        <v>4137</v>
      </c>
      <c r="I515" s="176">
        <v>462.77780000000001</v>
      </c>
      <c r="J515" s="178">
        <v>459.7</v>
      </c>
      <c r="K515" s="45">
        <f t="shared" si="65"/>
        <v>29</v>
      </c>
      <c r="L515" s="45">
        <f t="shared" si="65"/>
        <v>57</v>
      </c>
      <c r="M515" s="45">
        <f t="shared" si="65"/>
        <v>86</v>
      </c>
      <c r="N515" s="45">
        <f t="shared" si="65"/>
        <v>115</v>
      </c>
      <c r="O515" s="45">
        <f t="shared" si="65"/>
        <v>144</v>
      </c>
      <c r="P515" s="45">
        <f t="shared" si="65"/>
        <v>172</v>
      </c>
      <c r="Q515" s="45">
        <f t="shared" si="65"/>
        <v>201</v>
      </c>
      <c r="R515" s="45">
        <f t="shared" si="65"/>
        <v>230</v>
      </c>
      <c r="S515" s="45">
        <f t="shared" si="65"/>
        <v>259</v>
      </c>
      <c r="T515" s="45">
        <f t="shared" si="65"/>
        <v>287</v>
      </c>
      <c r="U515" s="45">
        <f t="shared" si="65"/>
        <v>316</v>
      </c>
      <c r="V515" s="45">
        <f t="shared" si="65"/>
        <v>345</v>
      </c>
      <c r="W515" s="45">
        <f t="shared" si="65"/>
        <v>374</v>
      </c>
      <c r="X515" s="45">
        <f t="shared" si="65"/>
        <v>402</v>
      </c>
      <c r="Y515" s="45">
        <f t="shared" si="65"/>
        <v>431</v>
      </c>
      <c r="Z515" s="45">
        <f t="shared" si="65"/>
        <v>460</v>
      </c>
      <c r="AA515" s="45">
        <f t="shared" si="64"/>
        <v>488</v>
      </c>
      <c r="AB515" s="45">
        <f t="shared" si="64"/>
        <v>517</v>
      </c>
      <c r="AC515" s="45">
        <f t="shared" si="64"/>
        <v>546</v>
      </c>
      <c r="AD515" s="45">
        <f t="shared" si="64"/>
        <v>575</v>
      </c>
      <c r="AE515" s="45">
        <f t="shared" si="64"/>
        <v>603</v>
      </c>
      <c r="AF515" s="45">
        <f t="shared" si="64"/>
        <v>632</v>
      </c>
      <c r="AG515" s="45">
        <f t="shared" si="64"/>
        <v>661</v>
      </c>
      <c r="AH515" s="45">
        <f t="shared" si="64"/>
        <v>690</v>
      </c>
      <c r="AI515" s="45">
        <f t="shared" si="64"/>
        <v>718</v>
      </c>
      <c r="AJ515" s="45">
        <f t="shared" si="64"/>
        <v>747</v>
      </c>
      <c r="AK515" s="45">
        <f t="shared" si="64"/>
        <v>776</v>
      </c>
      <c r="AL515" s="45">
        <f t="shared" si="64"/>
        <v>804</v>
      </c>
      <c r="AM515" s="45">
        <f t="shared" si="64"/>
        <v>833</v>
      </c>
      <c r="AN515" s="45">
        <f t="shared" si="64"/>
        <v>862</v>
      </c>
    </row>
    <row r="516" spans="1:40" x14ac:dyDescent="0.25">
      <c r="A516" s="68" t="s">
        <v>76</v>
      </c>
      <c r="B516" s="180">
        <v>76318</v>
      </c>
      <c r="C516" s="68">
        <v>7</v>
      </c>
      <c r="D516" s="1">
        <v>2004</v>
      </c>
      <c r="E516" s="1">
        <v>1183</v>
      </c>
      <c r="F516" s="1">
        <v>21</v>
      </c>
      <c r="G516" s="1">
        <v>3208</v>
      </c>
      <c r="H516" s="177">
        <v>3187</v>
      </c>
      <c r="I516" s="176">
        <v>458.28570000000002</v>
      </c>
      <c r="J516" s="178">
        <v>455.3</v>
      </c>
      <c r="K516" s="45">
        <f t="shared" si="65"/>
        <v>28</v>
      </c>
      <c r="L516" s="45">
        <f t="shared" si="65"/>
        <v>57</v>
      </c>
      <c r="M516" s="45">
        <f t="shared" si="65"/>
        <v>85</v>
      </c>
      <c r="N516" s="45">
        <f t="shared" si="65"/>
        <v>114</v>
      </c>
      <c r="O516" s="45">
        <f t="shared" si="65"/>
        <v>142</v>
      </c>
      <c r="P516" s="45">
        <f t="shared" si="65"/>
        <v>171</v>
      </c>
      <c r="Q516" s="45">
        <f t="shared" si="65"/>
        <v>199</v>
      </c>
      <c r="R516" s="45">
        <f t="shared" si="65"/>
        <v>228</v>
      </c>
      <c r="S516" s="45">
        <f t="shared" si="65"/>
        <v>256</v>
      </c>
      <c r="T516" s="45">
        <f t="shared" si="65"/>
        <v>285</v>
      </c>
      <c r="U516" s="45">
        <f t="shared" si="65"/>
        <v>313</v>
      </c>
      <c r="V516" s="45">
        <f t="shared" si="65"/>
        <v>341</v>
      </c>
      <c r="W516" s="45">
        <f t="shared" si="65"/>
        <v>370</v>
      </c>
      <c r="X516" s="45">
        <f t="shared" si="65"/>
        <v>398</v>
      </c>
      <c r="Y516" s="45">
        <f t="shared" si="65"/>
        <v>427</v>
      </c>
      <c r="Z516" s="45">
        <f t="shared" si="65"/>
        <v>455</v>
      </c>
      <c r="AA516" s="45">
        <f t="shared" si="64"/>
        <v>484</v>
      </c>
      <c r="AB516" s="45">
        <f t="shared" si="64"/>
        <v>512</v>
      </c>
      <c r="AC516" s="45">
        <f t="shared" si="64"/>
        <v>541</v>
      </c>
      <c r="AD516" s="45">
        <f t="shared" si="64"/>
        <v>569</v>
      </c>
      <c r="AE516" s="45">
        <f t="shared" si="64"/>
        <v>598</v>
      </c>
      <c r="AF516" s="45">
        <f t="shared" si="64"/>
        <v>626</v>
      </c>
      <c r="AG516" s="45">
        <f t="shared" si="64"/>
        <v>654</v>
      </c>
      <c r="AH516" s="45">
        <f t="shared" si="64"/>
        <v>683</v>
      </c>
      <c r="AI516" s="45">
        <f t="shared" si="64"/>
        <v>711</v>
      </c>
      <c r="AJ516" s="45">
        <f t="shared" si="64"/>
        <v>740</v>
      </c>
      <c r="AK516" s="45">
        <f t="shared" si="64"/>
        <v>768</v>
      </c>
      <c r="AL516" s="45">
        <f t="shared" si="64"/>
        <v>797</v>
      </c>
      <c r="AM516" s="45">
        <f t="shared" si="64"/>
        <v>825</v>
      </c>
      <c r="AN516" s="45">
        <f t="shared" si="64"/>
        <v>854</v>
      </c>
    </row>
    <row r="517" spans="1:40" x14ac:dyDescent="0.25">
      <c r="A517" s="68" t="s">
        <v>76</v>
      </c>
      <c r="B517" s="180">
        <v>76636</v>
      </c>
      <c r="C517" s="68">
        <v>0</v>
      </c>
      <c r="D517" s="1">
        <v>0</v>
      </c>
      <c r="E517" s="1">
        <v>0</v>
      </c>
      <c r="F517" s="1">
        <v>0</v>
      </c>
      <c r="G517" s="1">
        <v>0</v>
      </c>
      <c r="H517" s="177">
        <v>0</v>
      </c>
      <c r="I517" s="176">
        <v>0</v>
      </c>
      <c r="J517" s="178" t="e">
        <v>#DIV/0!</v>
      </c>
      <c r="K517" s="45">
        <f t="shared" si="65"/>
        <v>0</v>
      </c>
      <c r="L517" s="45">
        <f t="shared" si="65"/>
        <v>0</v>
      </c>
      <c r="M517" s="45">
        <f t="shared" si="65"/>
        <v>0</v>
      </c>
      <c r="N517" s="45">
        <f t="shared" si="65"/>
        <v>0</v>
      </c>
      <c r="O517" s="45">
        <f t="shared" si="65"/>
        <v>0</v>
      </c>
      <c r="P517" s="45">
        <f t="shared" si="65"/>
        <v>0</v>
      </c>
      <c r="Q517" s="45">
        <f t="shared" si="65"/>
        <v>0</v>
      </c>
      <c r="R517" s="45">
        <f t="shared" si="65"/>
        <v>0</v>
      </c>
      <c r="S517" s="45">
        <f t="shared" si="65"/>
        <v>0</v>
      </c>
      <c r="T517" s="45">
        <f t="shared" si="65"/>
        <v>0</v>
      </c>
      <c r="U517" s="45">
        <f t="shared" si="65"/>
        <v>0</v>
      </c>
      <c r="V517" s="45">
        <f t="shared" si="65"/>
        <v>0</v>
      </c>
      <c r="W517" s="45">
        <f t="shared" si="65"/>
        <v>0</v>
      </c>
      <c r="X517" s="45">
        <f t="shared" si="65"/>
        <v>0</v>
      </c>
      <c r="Y517" s="45">
        <f t="shared" si="65"/>
        <v>0</v>
      </c>
      <c r="Z517" s="45">
        <f t="shared" si="65"/>
        <v>0</v>
      </c>
      <c r="AA517" s="45">
        <f t="shared" si="64"/>
        <v>0</v>
      </c>
      <c r="AB517" s="45">
        <f t="shared" si="64"/>
        <v>0</v>
      </c>
      <c r="AC517" s="45">
        <f t="shared" si="64"/>
        <v>0</v>
      </c>
      <c r="AD517" s="45">
        <f t="shared" si="64"/>
        <v>0</v>
      </c>
      <c r="AE517" s="45">
        <f t="shared" si="64"/>
        <v>0</v>
      </c>
      <c r="AF517" s="45">
        <f t="shared" si="64"/>
        <v>0</v>
      </c>
      <c r="AG517" s="45">
        <f t="shared" si="64"/>
        <v>0</v>
      </c>
      <c r="AH517" s="45">
        <f t="shared" si="64"/>
        <v>0</v>
      </c>
      <c r="AI517" s="45">
        <f t="shared" si="64"/>
        <v>0</v>
      </c>
      <c r="AJ517" s="45">
        <f t="shared" si="64"/>
        <v>0</v>
      </c>
      <c r="AK517" s="45">
        <f t="shared" si="64"/>
        <v>0</v>
      </c>
      <c r="AL517" s="45">
        <f t="shared" si="64"/>
        <v>0</v>
      </c>
      <c r="AM517" s="45">
        <f t="shared" si="64"/>
        <v>0</v>
      </c>
      <c r="AN517" s="45">
        <f t="shared" si="64"/>
        <v>0</v>
      </c>
    </row>
    <row r="518" spans="1:40" x14ac:dyDescent="0.25">
      <c r="A518" s="68" t="s">
        <v>76</v>
      </c>
      <c r="B518" s="180">
        <v>90650</v>
      </c>
      <c r="C518" s="68">
        <v>4</v>
      </c>
      <c r="D518" s="1">
        <v>960</v>
      </c>
      <c r="E518" s="1">
        <v>1546</v>
      </c>
      <c r="F518" s="1">
        <v>6</v>
      </c>
      <c r="G518" s="1">
        <v>2512</v>
      </c>
      <c r="H518" s="177">
        <v>2506</v>
      </c>
      <c r="I518" s="176">
        <v>628</v>
      </c>
      <c r="J518" s="178">
        <v>626.5</v>
      </c>
      <c r="K518" s="45">
        <f t="shared" si="65"/>
        <v>39</v>
      </c>
      <c r="L518" s="45">
        <f t="shared" si="65"/>
        <v>78</v>
      </c>
      <c r="M518" s="45">
        <f t="shared" si="65"/>
        <v>117</v>
      </c>
      <c r="N518" s="45">
        <f t="shared" si="65"/>
        <v>157</v>
      </c>
      <c r="O518" s="45">
        <f t="shared" si="65"/>
        <v>196</v>
      </c>
      <c r="P518" s="45">
        <f t="shared" si="65"/>
        <v>235</v>
      </c>
      <c r="Q518" s="45">
        <f t="shared" si="65"/>
        <v>274</v>
      </c>
      <c r="R518" s="45">
        <f t="shared" si="65"/>
        <v>313</v>
      </c>
      <c r="S518" s="45">
        <f t="shared" si="65"/>
        <v>352</v>
      </c>
      <c r="T518" s="45">
        <f t="shared" si="65"/>
        <v>392</v>
      </c>
      <c r="U518" s="45">
        <f t="shared" si="65"/>
        <v>431</v>
      </c>
      <c r="V518" s="45">
        <f t="shared" si="65"/>
        <v>470</v>
      </c>
      <c r="W518" s="45">
        <f t="shared" si="65"/>
        <v>509</v>
      </c>
      <c r="X518" s="45">
        <f t="shared" si="65"/>
        <v>548</v>
      </c>
      <c r="Y518" s="45">
        <f t="shared" si="65"/>
        <v>587</v>
      </c>
      <c r="Z518" s="45">
        <f t="shared" ref="Z518:AN533" si="66">IF($G518&gt;0,ROUND($J518*Z$3/12*0.75,0),0)</f>
        <v>627</v>
      </c>
      <c r="AA518" s="45">
        <f t="shared" si="66"/>
        <v>666</v>
      </c>
      <c r="AB518" s="45">
        <f t="shared" si="66"/>
        <v>705</v>
      </c>
      <c r="AC518" s="45">
        <f t="shared" si="66"/>
        <v>744</v>
      </c>
      <c r="AD518" s="45">
        <f t="shared" si="66"/>
        <v>783</v>
      </c>
      <c r="AE518" s="45">
        <f t="shared" si="66"/>
        <v>822</v>
      </c>
      <c r="AF518" s="45">
        <f t="shared" si="66"/>
        <v>861</v>
      </c>
      <c r="AG518" s="45">
        <f t="shared" si="66"/>
        <v>901</v>
      </c>
      <c r="AH518" s="45">
        <f t="shared" si="66"/>
        <v>940</v>
      </c>
      <c r="AI518" s="45">
        <f t="shared" si="66"/>
        <v>979</v>
      </c>
      <c r="AJ518" s="45">
        <f t="shared" si="66"/>
        <v>1018</v>
      </c>
      <c r="AK518" s="45">
        <f t="shared" si="66"/>
        <v>1057</v>
      </c>
      <c r="AL518" s="45">
        <f t="shared" si="66"/>
        <v>1096</v>
      </c>
      <c r="AM518" s="45">
        <f t="shared" si="66"/>
        <v>1136</v>
      </c>
      <c r="AN518" s="45">
        <f t="shared" si="66"/>
        <v>1175</v>
      </c>
    </row>
    <row r="519" spans="1:40" x14ac:dyDescent="0.25">
      <c r="A519" s="68" t="s">
        <v>191</v>
      </c>
      <c r="B519" s="180">
        <v>31012</v>
      </c>
      <c r="C519" s="68">
        <v>0</v>
      </c>
      <c r="D519" s="1">
        <v>0</v>
      </c>
      <c r="E519" s="1">
        <v>0</v>
      </c>
      <c r="F519" s="1">
        <v>0</v>
      </c>
      <c r="G519" s="1">
        <v>0</v>
      </c>
      <c r="H519" s="177">
        <v>0</v>
      </c>
      <c r="I519" s="176">
        <v>0</v>
      </c>
      <c r="J519" s="178" t="e">
        <v>#DIV/0!</v>
      </c>
      <c r="K519" s="45">
        <f t="shared" ref="K519:Z534" si="67">IF($G519&gt;0,ROUND($J519*K$3/12*0.75,0),0)</f>
        <v>0</v>
      </c>
      <c r="L519" s="45">
        <f t="shared" si="67"/>
        <v>0</v>
      </c>
      <c r="M519" s="45">
        <f t="shared" si="67"/>
        <v>0</v>
      </c>
      <c r="N519" s="45">
        <f t="shared" si="67"/>
        <v>0</v>
      </c>
      <c r="O519" s="45">
        <f t="shared" si="67"/>
        <v>0</v>
      </c>
      <c r="P519" s="45">
        <f t="shared" si="67"/>
        <v>0</v>
      </c>
      <c r="Q519" s="45">
        <f t="shared" si="67"/>
        <v>0</v>
      </c>
      <c r="R519" s="45">
        <f t="shared" si="67"/>
        <v>0</v>
      </c>
      <c r="S519" s="45">
        <f t="shared" si="67"/>
        <v>0</v>
      </c>
      <c r="T519" s="45">
        <f t="shared" si="67"/>
        <v>0</v>
      </c>
      <c r="U519" s="45">
        <f t="shared" si="67"/>
        <v>0</v>
      </c>
      <c r="V519" s="45">
        <f t="shared" si="67"/>
        <v>0</v>
      </c>
      <c r="W519" s="45">
        <f t="shared" si="67"/>
        <v>0</v>
      </c>
      <c r="X519" s="45">
        <f t="shared" si="67"/>
        <v>0</v>
      </c>
      <c r="Y519" s="45">
        <f t="shared" si="67"/>
        <v>0</v>
      </c>
      <c r="Z519" s="45">
        <f t="shared" si="67"/>
        <v>0</v>
      </c>
      <c r="AA519" s="45">
        <f t="shared" si="66"/>
        <v>0</v>
      </c>
      <c r="AB519" s="45">
        <f t="shared" si="66"/>
        <v>0</v>
      </c>
      <c r="AC519" s="45">
        <f t="shared" si="66"/>
        <v>0</v>
      </c>
      <c r="AD519" s="45">
        <f t="shared" si="66"/>
        <v>0</v>
      </c>
      <c r="AE519" s="45">
        <f t="shared" si="66"/>
        <v>0</v>
      </c>
      <c r="AF519" s="45">
        <f t="shared" si="66"/>
        <v>0</v>
      </c>
      <c r="AG519" s="45">
        <f t="shared" si="66"/>
        <v>0</v>
      </c>
      <c r="AH519" s="45">
        <f t="shared" si="66"/>
        <v>0</v>
      </c>
      <c r="AI519" s="45">
        <f t="shared" si="66"/>
        <v>0</v>
      </c>
      <c r="AJ519" s="45">
        <f t="shared" si="66"/>
        <v>0</v>
      </c>
      <c r="AK519" s="45">
        <f t="shared" si="66"/>
        <v>0</v>
      </c>
      <c r="AL519" s="45">
        <f t="shared" si="66"/>
        <v>0</v>
      </c>
      <c r="AM519" s="45">
        <f t="shared" si="66"/>
        <v>0</v>
      </c>
      <c r="AN519" s="45">
        <f t="shared" si="66"/>
        <v>0</v>
      </c>
    </row>
    <row r="520" spans="1:40" x14ac:dyDescent="0.25">
      <c r="A520" s="68" t="s">
        <v>191</v>
      </c>
      <c r="B520" s="180">
        <v>31016</v>
      </c>
      <c r="C520" s="68">
        <v>0</v>
      </c>
      <c r="D520" s="1">
        <v>0</v>
      </c>
      <c r="E520" s="1">
        <v>0</v>
      </c>
      <c r="F520" s="1">
        <v>0</v>
      </c>
      <c r="G520" s="1">
        <v>0</v>
      </c>
      <c r="H520" s="177">
        <v>0</v>
      </c>
      <c r="I520" s="176">
        <v>0</v>
      </c>
      <c r="J520" s="178" t="e">
        <v>#DIV/0!</v>
      </c>
      <c r="K520" s="45">
        <f t="shared" si="67"/>
        <v>0</v>
      </c>
      <c r="L520" s="45">
        <f t="shared" si="67"/>
        <v>0</v>
      </c>
      <c r="M520" s="45">
        <f t="shared" si="67"/>
        <v>0</v>
      </c>
      <c r="N520" s="45">
        <f t="shared" si="67"/>
        <v>0</v>
      </c>
      <c r="O520" s="45">
        <f t="shared" si="67"/>
        <v>0</v>
      </c>
      <c r="P520" s="45">
        <f t="shared" si="67"/>
        <v>0</v>
      </c>
      <c r="Q520" s="45">
        <f t="shared" si="67"/>
        <v>0</v>
      </c>
      <c r="R520" s="45">
        <f t="shared" si="67"/>
        <v>0</v>
      </c>
      <c r="S520" s="45">
        <f t="shared" si="67"/>
        <v>0</v>
      </c>
      <c r="T520" s="45">
        <f t="shared" si="67"/>
        <v>0</v>
      </c>
      <c r="U520" s="45">
        <f t="shared" si="67"/>
        <v>0</v>
      </c>
      <c r="V520" s="45">
        <f t="shared" si="67"/>
        <v>0</v>
      </c>
      <c r="W520" s="45">
        <f t="shared" si="67"/>
        <v>0</v>
      </c>
      <c r="X520" s="45">
        <f t="shared" si="67"/>
        <v>0</v>
      </c>
      <c r="Y520" s="45">
        <f t="shared" si="67"/>
        <v>0</v>
      </c>
      <c r="Z520" s="45">
        <f t="shared" si="67"/>
        <v>0</v>
      </c>
      <c r="AA520" s="45">
        <f t="shared" si="66"/>
        <v>0</v>
      </c>
      <c r="AB520" s="45">
        <f t="shared" si="66"/>
        <v>0</v>
      </c>
      <c r="AC520" s="45">
        <f t="shared" si="66"/>
        <v>0</v>
      </c>
      <c r="AD520" s="45">
        <f t="shared" si="66"/>
        <v>0</v>
      </c>
      <c r="AE520" s="45">
        <f t="shared" si="66"/>
        <v>0</v>
      </c>
      <c r="AF520" s="45">
        <f t="shared" si="66"/>
        <v>0</v>
      </c>
      <c r="AG520" s="45">
        <f t="shared" si="66"/>
        <v>0</v>
      </c>
      <c r="AH520" s="45">
        <f t="shared" si="66"/>
        <v>0</v>
      </c>
      <c r="AI520" s="45">
        <f t="shared" si="66"/>
        <v>0</v>
      </c>
      <c r="AJ520" s="45">
        <f t="shared" si="66"/>
        <v>0</v>
      </c>
      <c r="AK520" s="45">
        <f t="shared" si="66"/>
        <v>0</v>
      </c>
      <c r="AL520" s="45">
        <f t="shared" si="66"/>
        <v>0</v>
      </c>
      <c r="AM520" s="45">
        <f t="shared" si="66"/>
        <v>0</v>
      </c>
      <c r="AN520" s="45">
        <f t="shared" si="66"/>
        <v>0</v>
      </c>
    </row>
    <row r="521" spans="1:40" x14ac:dyDescent="0.25">
      <c r="A521" s="68" t="s">
        <v>191</v>
      </c>
      <c r="B521" s="180">
        <v>33013</v>
      </c>
      <c r="C521" s="68">
        <v>8</v>
      </c>
      <c r="D521" s="1">
        <v>564</v>
      </c>
      <c r="E521" s="1">
        <v>1166</v>
      </c>
      <c r="F521" s="1">
        <v>16</v>
      </c>
      <c r="G521" s="1">
        <v>1746</v>
      </c>
      <c r="H521" s="177">
        <v>1730</v>
      </c>
      <c r="I521" s="176">
        <v>218.25</v>
      </c>
      <c r="J521" s="178">
        <v>216.3</v>
      </c>
      <c r="K521" s="45">
        <f t="shared" si="67"/>
        <v>14</v>
      </c>
      <c r="L521" s="45">
        <f t="shared" si="67"/>
        <v>27</v>
      </c>
      <c r="M521" s="45">
        <f t="shared" si="67"/>
        <v>41</v>
      </c>
      <c r="N521" s="45">
        <f t="shared" si="67"/>
        <v>54</v>
      </c>
      <c r="O521" s="45">
        <f t="shared" si="67"/>
        <v>68</v>
      </c>
      <c r="P521" s="45">
        <f t="shared" si="67"/>
        <v>81</v>
      </c>
      <c r="Q521" s="45">
        <f t="shared" si="67"/>
        <v>95</v>
      </c>
      <c r="R521" s="45">
        <f t="shared" si="67"/>
        <v>108</v>
      </c>
      <c r="S521" s="45">
        <f t="shared" si="67"/>
        <v>122</v>
      </c>
      <c r="T521" s="45">
        <f t="shared" si="67"/>
        <v>135</v>
      </c>
      <c r="U521" s="45">
        <f t="shared" si="67"/>
        <v>149</v>
      </c>
      <c r="V521" s="45">
        <f t="shared" si="67"/>
        <v>162</v>
      </c>
      <c r="W521" s="45">
        <f t="shared" si="67"/>
        <v>176</v>
      </c>
      <c r="X521" s="45">
        <f t="shared" si="67"/>
        <v>189</v>
      </c>
      <c r="Y521" s="45">
        <f t="shared" si="67"/>
        <v>203</v>
      </c>
      <c r="Z521" s="45">
        <f t="shared" si="67"/>
        <v>216</v>
      </c>
      <c r="AA521" s="45">
        <f t="shared" si="66"/>
        <v>230</v>
      </c>
      <c r="AB521" s="45">
        <f t="shared" si="66"/>
        <v>243</v>
      </c>
      <c r="AC521" s="45">
        <f t="shared" si="66"/>
        <v>257</v>
      </c>
      <c r="AD521" s="45">
        <f t="shared" si="66"/>
        <v>270</v>
      </c>
      <c r="AE521" s="45">
        <f t="shared" si="66"/>
        <v>284</v>
      </c>
      <c r="AF521" s="45">
        <f t="shared" si="66"/>
        <v>297</v>
      </c>
      <c r="AG521" s="45">
        <f t="shared" si="66"/>
        <v>311</v>
      </c>
      <c r="AH521" s="45">
        <f t="shared" si="66"/>
        <v>324</v>
      </c>
      <c r="AI521" s="45">
        <f t="shared" si="66"/>
        <v>338</v>
      </c>
      <c r="AJ521" s="45">
        <f t="shared" si="66"/>
        <v>351</v>
      </c>
      <c r="AK521" s="45">
        <f t="shared" si="66"/>
        <v>365</v>
      </c>
      <c r="AL521" s="45">
        <f t="shared" si="66"/>
        <v>379</v>
      </c>
      <c r="AM521" s="45">
        <f t="shared" si="66"/>
        <v>392</v>
      </c>
      <c r="AN521" s="45">
        <f t="shared" si="66"/>
        <v>406</v>
      </c>
    </row>
    <row r="522" spans="1:40" x14ac:dyDescent="0.25">
      <c r="A522" s="68" t="s">
        <v>191</v>
      </c>
      <c r="B522" s="180">
        <v>80003</v>
      </c>
      <c r="C522" s="68">
        <v>10</v>
      </c>
      <c r="D522" s="1">
        <v>1404</v>
      </c>
      <c r="E522" s="1">
        <v>1040</v>
      </c>
      <c r="F522" s="1">
        <v>51</v>
      </c>
      <c r="G522" s="1">
        <v>2495</v>
      </c>
      <c r="H522" s="177">
        <v>2444</v>
      </c>
      <c r="I522" s="176">
        <v>249.5</v>
      </c>
      <c r="J522" s="178">
        <v>244.4</v>
      </c>
      <c r="K522" s="45">
        <f t="shared" si="67"/>
        <v>15</v>
      </c>
      <c r="L522" s="45">
        <f t="shared" si="67"/>
        <v>31</v>
      </c>
      <c r="M522" s="45">
        <f t="shared" si="67"/>
        <v>46</v>
      </c>
      <c r="N522" s="45">
        <f t="shared" si="67"/>
        <v>61</v>
      </c>
      <c r="O522" s="45">
        <f t="shared" si="67"/>
        <v>76</v>
      </c>
      <c r="P522" s="45">
        <f t="shared" si="67"/>
        <v>92</v>
      </c>
      <c r="Q522" s="45">
        <f t="shared" si="67"/>
        <v>107</v>
      </c>
      <c r="R522" s="45">
        <f t="shared" si="67"/>
        <v>122</v>
      </c>
      <c r="S522" s="45">
        <f t="shared" si="67"/>
        <v>137</v>
      </c>
      <c r="T522" s="45">
        <f t="shared" si="67"/>
        <v>153</v>
      </c>
      <c r="U522" s="45">
        <f t="shared" si="67"/>
        <v>168</v>
      </c>
      <c r="V522" s="45">
        <f t="shared" si="67"/>
        <v>183</v>
      </c>
      <c r="W522" s="45">
        <f t="shared" si="67"/>
        <v>199</v>
      </c>
      <c r="X522" s="45">
        <f t="shared" si="67"/>
        <v>214</v>
      </c>
      <c r="Y522" s="45">
        <f t="shared" si="67"/>
        <v>229</v>
      </c>
      <c r="Z522" s="45">
        <f t="shared" si="67"/>
        <v>244</v>
      </c>
      <c r="AA522" s="45">
        <f t="shared" si="66"/>
        <v>260</v>
      </c>
      <c r="AB522" s="45">
        <f t="shared" si="66"/>
        <v>275</v>
      </c>
      <c r="AC522" s="45">
        <f t="shared" si="66"/>
        <v>290</v>
      </c>
      <c r="AD522" s="45">
        <f t="shared" si="66"/>
        <v>306</v>
      </c>
      <c r="AE522" s="45">
        <f t="shared" si="66"/>
        <v>321</v>
      </c>
      <c r="AF522" s="45">
        <f t="shared" si="66"/>
        <v>336</v>
      </c>
      <c r="AG522" s="45">
        <f t="shared" si="66"/>
        <v>351</v>
      </c>
      <c r="AH522" s="45">
        <f t="shared" si="66"/>
        <v>367</v>
      </c>
      <c r="AI522" s="45">
        <f t="shared" si="66"/>
        <v>382</v>
      </c>
      <c r="AJ522" s="45">
        <f t="shared" si="66"/>
        <v>397</v>
      </c>
      <c r="AK522" s="45">
        <f t="shared" si="66"/>
        <v>412</v>
      </c>
      <c r="AL522" s="45">
        <f t="shared" si="66"/>
        <v>428</v>
      </c>
      <c r="AM522" s="45">
        <f t="shared" si="66"/>
        <v>443</v>
      </c>
      <c r="AN522" s="45">
        <f t="shared" si="66"/>
        <v>458</v>
      </c>
    </row>
    <row r="523" spans="1:40" x14ac:dyDescent="0.25">
      <c r="A523" s="68" t="s">
        <v>191</v>
      </c>
      <c r="B523" s="180">
        <v>80004</v>
      </c>
      <c r="C523" s="68">
        <v>11</v>
      </c>
      <c r="D523" s="1">
        <v>1188</v>
      </c>
      <c r="E523" s="1">
        <v>1429</v>
      </c>
      <c r="F523" s="1">
        <v>47</v>
      </c>
      <c r="G523" s="1">
        <v>2664</v>
      </c>
      <c r="H523" s="177">
        <v>2617</v>
      </c>
      <c r="I523" s="176">
        <v>242.18180000000001</v>
      </c>
      <c r="J523" s="178">
        <v>237.9</v>
      </c>
      <c r="K523" s="45">
        <f t="shared" si="67"/>
        <v>15</v>
      </c>
      <c r="L523" s="45">
        <f t="shared" si="67"/>
        <v>30</v>
      </c>
      <c r="M523" s="45">
        <f t="shared" si="67"/>
        <v>45</v>
      </c>
      <c r="N523" s="45">
        <f t="shared" si="67"/>
        <v>59</v>
      </c>
      <c r="O523" s="45">
        <f t="shared" si="67"/>
        <v>74</v>
      </c>
      <c r="P523" s="45">
        <f t="shared" si="67"/>
        <v>89</v>
      </c>
      <c r="Q523" s="45">
        <f t="shared" si="67"/>
        <v>104</v>
      </c>
      <c r="R523" s="45">
        <f t="shared" si="67"/>
        <v>119</v>
      </c>
      <c r="S523" s="45">
        <f t="shared" si="67"/>
        <v>134</v>
      </c>
      <c r="T523" s="45">
        <f t="shared" si="67"/>
        <v>149</v>
      </c>
      <c r="U523" s="45">
        <f t="shared" si="67"/>
        <v>164</v>
      </c>
      <c r="V523" s="45">
        <f t="shared" si="67"/>
        <v>178</v>
      </c>
      <c r="W523" s="45">
        <f t="shared" si="67"/>
        <v>193</v>
      </c>
      <c r="X523" s="45">
        <f t="shared" si="67"/>
        <v>208</v>
      </c>
      <c r="Y523" s="45">
        <f t="shared" si="67"/>
        <v>223</v>
      </c>
      <c r="Z523" s="45">
        <f t="shared" si="67"/>
        <v>238</v>
      </c>
      <c r="AA523" s="45">
        <f t="shared" si="66"/>
        <v>253</v>
      </c>
      <c r="AB523" s="45">
        <f t="shared" si="66"/>
        <v>268</v>
      </c>
      <c r="AC523" s="45">
        <f t="shared" si="66"/>
        <v>283</v>
      </c>
      <c r="AD523" s="45">
        <f t="shared" si="66"/>
        <v>297</v>
      </c>
      <c r="AE523" s="45">
        <f t="shared" si="66"/>
        <v>312</v>
      </c>
      <c r="AF523" s="45">
        <f t="shared" si="66"/>
        <v>327</v>
      </c>
      <c r="AG523" s="45">
        <f t="shared" si="66"/>
        <v>342</v>
      </c>
      <c r="AH523" s="45">
        <f t="shared" si="66"/>
        <v>357</v>
      </c>
      <c r="AI523" s="45">
        <f t="shared" si="66"/>
        <v>372</v>
      </c>
      <c r="AJ523" s="45">
        <f t="shared" si="66"/>
        <v>387</v>
      </c>
      <c r="AK523" s="45">
        <f t="shared" si="66"/>
        <v>401</v>
      </c>
      <c r="AL523" s="45">
        <f t="shared" si="66"/>
        <v>416</v>
      </c>
      <c r="AM523" s="45">
        <f t="shared" si="66"/>
        <v>431</v>
      </c>
      <c r="AN523" s="45">
        <f t="shared" si="66"/>
        <v>446</v>
      </c>
    </row>
    <row r="524" spans="1:40" x14ac:dyDescent="0.25">
      <c r="A524" s="68" t="s">
        <v>191</v>
      </c>
      <c r="B524" s="180">
        <v>80005</v>
      </c>
      <c r="C524" s="68">
        <v>4</v>
      </c>
      <c r="D524" s="1">
        <v>0</v>
      </c>
      <c r="E524" s="1">
        <v>576</v>
      </c>
      <c r="F524" s="1">
        <v>1</v>
      </c>
      <c r="G524" s="1">
        <v>577</v>
      </c>
      <c r="H524" s="177">
        <v>576</v>
      </c>
      <c r="I524" s="176">
        <v>144.25</v>
      </c>
      <c r="J524" s="178">
        <v>144</v>
      </c>
      <c r="K524" s="45">
        <f t="shared" si="67"/>
        <v>9</v>
      </c>
      <c r="L524" s="45">
        <f t="shared" si="67"/>
        <v>18</v>
      </c>
      <c r="M524" s="45">
        <f t="shared" si="67"/>
        <v>27</v>
      </c>
      <c r="N524" s="45">
        <f t="shared" si="67"/>
        <v>36</v>
      </c>
      <c r="O524" s="45">
        <f t="shared" si="67"/>
        <v>45</v>
      </c>
      <c r="P524" s="45">
        <f t="shared" si="67"/>
        <v>54</v>
      </c>
      <c r="Q524" s="45">
        <f t="shared" si="67"/>
        <v>63</v>
      </c>
      <c r="R524" s="45">
        <f t="shared" si="67"/>
        <v>72</v>
      </c>
      <c r="S524" s="45">
        <f t="shared" si="67"/>
        <v>81</v>
      </c>
      <c r="T524" s="45">
        <f t="shared" si="67"/>
        <v>90</v>
      </c>
      <c r="U524" s="45">
        <f t="shared" si="67"/>
        <v>99</v>
      </c>
      <c r="V524" s="45">
        <f t="shared" si="67"/>
        <v>108</v>
      </c>
      <c r="W524" s="45">
        <f t="shared" si="67"/>
        <v>117</v>
      </c>
      <c r="X524" s="45">
        <f t="shared" si="67"/>
        <v>126</v>
      </c>
      <c r="Y524" s="45">
        <f t="shared" si="67"/>
        <v>135</v>
      </c>
      <c r="Z524" s="45">
        <f t="shared" si="67"/>
        <v>144</v>
      </c>
      <c r="AA524" s="45">
        <f t="shared" si="66"/>
        <v>153</v>
      </c>
      <c r="AB524" s="45">
        <f t="shared" si="66"/>
        <v>162</v>
      </c>
      <c r="AC524" s="45">
        <f t="shared" si="66"/>
        <v>171</v>
      </c>
      <c r="AD524" s="45">
        <f t="shared" si="66"/>
        <v>180</v>
      </c>
      <c r="AE524" s="45">
        <f t="shared" si="66"/>
        <v>189</v>
      </c>
      <c r="AF524" s="45">
        <f t="shared" si="66"/>
        <v>198</v>
      </c>
      <c r="AG524" s="45">
        <f t="shared" si="66"/>
        <v>207</v>
      </c>
      <c r="AH524" s="45">
        <f t="shared" si="66"/>
        <v>216</v>
      </c>
      <c r="AI524" s="45">
        <f t="shared" si="66"/>
        <v>225</v>
      </c>
      <c r="AJ524" s="45">
        <f t="shared" si="66"/>
        <v>234</v>
      </c>
      <c r="AK524" s="45">
        <f t="shared" si="66"/>
        <v>243</v>
      </c>
      <c r="AL524" s="45">
        <f t="shared" si="66"/>
        <v>252</v>
      </c>
      <c r="AM524" s="45">
        <f t="shared" si="66"/>
        <v>261</v>
      </c>
      <c r="AN524" s="45">
        <f t="shared" si="66"/>
        <v>270</v>
      </c>
    </row>
    <row r="525" spans="1:40" x14ac:dyDescent="0.25">
      <c r="A525" s="68" t="s">
        <v>191</v>
      </c>
      <c r="B525" s="180">
        <v>80006</v>
      </c>
      <c r="C525" s="68">
        <v>10</v>
      </c>
      <c r="D525" s="1">
        <v>1716</v>
      </c>
      <c r="E525" s="1">
        <v>395</v>
      </c>
      <c r="F525" s="1">
        <v>8</v>
      </c>
      <c r="G525" s="1">
        <v>2119</v>
      </c>
      <c r="H525" s="177">
        <v>2111</v>
      </c>
      <c r="I525" s="176">
        <v>211.9</v>
      </c>
      <c r="J525" s="178">
        <v>211.1</v>
      </c>
      <c r="K525" s="45">
        <f t="shared" si="67"/>
        <v>13</v>
      </c>
      <c r="L525" s="45">
        <f t="shared" si="67"/>
        <v>26</v>
      </c>
      <c r="M525" s="45">
        <f t="shared" si="67"/>
        <v>40</v>
      </c>
      <c r="N525" s="45">
        <f t="shared" si="67"/>
        <v>53</v>
      </c>
      <c r="O525" s="45">
        <f t="shared" si="67"/>
        <v>66</v>
      </c>
      <c r="P525" s="45">
        <f t="shared" si="67"/>
        <v>79</v>
      </c>
      <c r="Q525" s="45">
        <f t="shared" si="67"/>
        <v>92</v>
      </c>
      <c r="R525" s="45">
        <f t="shared" si="67"/>
        <v>106</v>
      </c>
      <c r="S525" s="45">
        <f t="shared" si="67"/>
        <v>119</v>
      </c>
      <c r="T525" s="45">
        <f t="shared" si="67"/>
        <v>132</v>
      </c>
      <c r="U525" s="45">
        <f t="shared" si="67"/>
        <v>145</v>
      </c>
      <c r="V525" s="45">
        <f t="shared" si="67"/>
        <v>158</v>
      </c>
      <c r="W525" s="45">
        <f t="shared" si="67"/>
        <v>172</v>
      </c>
      <c r="X525" s="45">
        <f t="shared" si="67"/>
        <v>185</v>
      </c>
      <c r="Y525" s="45">
        <f t="shared" si="67"/>
        <v>198</v>
      </c>
      <c r="Z525" s="45">
        <f t="shared" si="67"/>
        <v>211</v>
      </c>
      <c r="AA525" s="45">
        <f t="shared" si="66"/>
        <v>224</v>
      </c>
      <c r="AB525" s="45">
        <f t="shared" si="66"/>
        <v>237</v>
      </c>
      <c r="AC525" s="45">
        <f t="shared" si="66"/>
        <v>251</v>
      </c>
      <c r="AD525" s="45">
        <f t="shared" si="66"/>
        <v>264</v>
      </c>
      <c r="AE525" s="45">
        <f t="shared" si="66"/>
        <v>277</v>
      </c>
      <c r="AF525" s="45">
        <f t="shared" si="66"/>
        <v>290</v>
      </c>
      <c r="AG525" s="45">
        <f t="shared" si="66"/>
        <v>303</v>
      </c>
      <c r="AH525" s="45">
        <f t="shared" si="66"/>
        <v>317</v>
      </c>
      <c r="AI525" s="45">
        <f t="shared" si="66"/>
        <v>330</v>
      </c>
      <c r="AJ525" s="45">
        <f t="shared" si="66"/>
        <v>343</v>
      </c>
      <c r="AK525" s="45">
        <f t="shared" si="66"/>
        <v>356</v>
      </c>
      <c r="AL525" s="45">
        <f t="shared" si="66"/>
        <v>369</v>
      </c>
      <c r="AM525" s="45">
        <f t="shared" si="66"/>
        <v>383</v>
      </c>
      <c r="AN525" s="45">
        <f t="shared" si="66"/>
        <v>396</v>
      </c>
    </row>
    <row r="526" spans="1:40" x14ac:dyDescent="0.25">
      <c r="A526" s="68" t="s">
        <v>191</v>
      </c>
      <c r="B526" s="180">
        <v>80007</v>
      </c>
      <c r="C526" s="68">
        <v>6</v>
      </c>
      <c r="D526" s="1">
        <v>1428</v>
      </c>
      <c r="E526" s="1">
        <v>815</v>
      </c>
      <c r="F526" s="1">
        <v>27</v>
      </c>
      <c r="G526" s="1">
        <v>2270</v>
      </c>
      <c r="H526" s="177">
        <v>2243</v>
      </c>
      <c r="I526" s="176">
        <v>378.33330000000001</v>
      </c>
      <c r="J526" s="178">
        <v>373.8</v>
      </c>
      <c r="K526" s="45">
        <f t="shared" si="67"/>
        <v>23</v>
      </c>
      <c r="L526" s="45">
        <f t="shared" si="67"/>
        <v>47</v>
      </c>
      <c r="M526" s="45">
        <f t="shared" si="67"/>
        <v>70</v>
      </c>
      <c r="N526" s="45">
        <f t="shared" si="67"/>
        <v>93</v>
      </c>
      <c r="O526" s="45">
        <f t="shared" si="67"/>
        <v>117</v>
      </c>
      <c r="P526" s="45">
        <f t="shared" si="67"/>
        <v>140</v>
      </c>
      <c r="Q526" s="45">
        <f t="shared" si="67"/>
        <v>164</v>
      </c>
      <c r="R526" s="45">
        <f t="shared" si="67"/>
        <v>187</v>
      </c>
      <c r="S526" s="45">
        <f t="shared" si="67"/>
        <v>210</v>
      </c>
      <c r="T526" s="45">
        <f t="shared" si="67"/>
        <v>234</v>
      </c>
      <c r="U526" s="45">
        <f t="shared" si="67"/>
        <v>257</v>
      </c>
      <c r="V526" s="45">
        <f t="shared" si="67"/>
        <v>280</v>
      </c>
      <c r="W526" s="45">
        <f t="shared" si="67"/>
        <v>304</v>
      </c>
      <c r="X526" s="45">
        <f t="shared" si="67"/>
        <v>327</v>
      </c>
      <c r="Y526" s="45">
        <f t="shared" si="67"/>
        <v>350</v>
      </c>
      <c r="Z526" s="45">
        <f t="shared" si="67"/>
        <v>374</v>
      </c>
      <c r="AA526" s="45">
        <f t="shared" si="66"/>
        <v>397</v>
      </c>
      <c r="AB526" s="45">
        <f t="shared" si="66"/>
        <v>421</v>
      </c>
      <c r="AC526" s="45">
        <f t="shared" si="66"/>
        <v>444</v>
      </c>
      <c r="AD526" s="45">
        <f t="shared" si="66"/>
        <v>467</v>
      </c>
      <c r="AE526" s="45">
        <f t="shared" si="66"/>
        <v>491</v>
      </c>
      <c r="AF526" s="45">
        <f t="shared" si="66"/>
        <v>514</v>
      </c>
      <c r="AG526" s="45">
        <f t="shared" si="66"/>
        <v>537</v>
      </c>
      <c r="AH526" s="45">
        <f t="shared" si="66"/>
        <v>561</v>
      </c>
      <c r="AI526" s="45">
        <f t="shared" si="66"/>
        <v>584</v>
      </c>
      <c r="AJ526" s="45">
        <f t="shared" si="66"/>
        <v>607</v>
      </c>
      <c r="AK526" s="45">
        <f t="shared" si="66"/>
        <v>631</v>
      </c>
      <c r="AL526" s="45">
        <f t="shared" si="66"/>
        <v>654</v>
      </c>
      <c r="AM526" s="45">
        <f t="shared" si="66"/>
        <v>678</v>
      </c>
      <c r="AN526" s="45">
        <f t="shared" si="66"/>
        <v>701</v>
      </c>
    </row>
    <row r="527" spans="1:40" x14ac:dyDescent="0.25">
      <c r="A527" s="68" t="s">
        <v>191</v>
      </c>
      <c r="B527" s="180">
        <v>80008</v>
      </c>
      <c r="C527" s="68">
        <v>7</v>
      </c>
      <c r="D527" s="1">
        <v>1656</v>
      </c>
      <c r="E527" s="1">
        <v>1550</v>
      </c>
      <c r="F527" s="1">
        <v>217</v>
      </c>
      <c r="G527" s="1">
        <v>3423</v>
      </c>
      <c r="H527" s="177">
        <v>3206</v>
      </c>
      <c r="I527" s="176">
        <v>489</v>
      </c>
      <c r="J527" s="178">
        <v>458</v>
      </c>
      <c r="K527" s="45">
        <f t="shared" si="67"/>
        <v>29</v>
      </c>
      <c r="L527" s="45">
        <f t="shared" si="67"/>
        <v>57</v>
      </c>
      <c r="M527" s="45">
        <f t="shared" si="67"/>
        <v>86</v>
      </c>
      <c r="N527" s="45">
        <f t="shared" si="67"/>
        <v>115</v>
      </c>
      <c r="O527" s="45">
        <f t="shared" si="67"/>
        <v>143</v>
      </c>
      <c r="P527" s="45">
        <f t="shared" si="67"/>
        <v>172</v>
      </c>
      <c r="Q527" s="45">
        <f t="shared" si="67"/>
        <v>200</v>
      </c>
      <c r="R527" s="45">
        <f t="shared" si="67"/>
        <v>229</v>
      </c>
      <c r="S527" s="45">
        <f t="shared" si="67"/>
        <v>258</v>
      </c>
      <c r="T527" s="45">
        <f t="shared" si="67"/>
        <v>286</v>
      </c>
      <c r="U527" s="45">
        <f t="shared" si="67"/>
        <v>315</v>
      </c>
      <c r="V527" s="45">
        <f t="shared" si="67"/>
        <v>344</v>
      </c>
      <c r="W527" s="45">
        <f t="shared" si="67"/>
        <v>372</v>
      </c>
      <c r="X527" s="45">
        <f t="shared" si="67"/>
        <v>401</v>
      </c>
      <c r="Y527" s="45">
        <f t="shared" si="67"/>
        <v>429</v>
      </c>
      <c r="Z527" s="45">
        <f t="shared" si="67"/>
        <v>458</v>
      </c>
      <c r="AA527" s="45">
        <f t="shared" si="66"/>
        <v>487</v>
      </c>
      <c r="AB527" s="45">
        <f t="shared" si="66"/>
        <v>515</v>
      </c>
      <c r="AC527" s="45">
        <f t="shared" si="66"/>
        <v>544</v>
      </c>
      <c r="AD527" s="45">
        <f t="shared" si="66"/>
        <v>573</v>
      </c>
      <c r="AE527" s="45">
        <f t="shared" si="66"/>
        <v>601</v>
      </c>
      <c r="AF527" s="45">
        <f t="shared" si="66"/>
        <v>630</v>
      </c>
      <c r="AG527" s="45">
        <f t="shared" si="66"/>
        <v>658</v>
      </c>
      <c r="AH527" s="45">
        <f t="shared" si="66"/>
        <v>687</v>
      </c>
      <c r="AI527" s="45">
        <f t="shared" si="66"/>
        <v>716</v>
      </c>
      <c r="AJ527" s="45">
        <f t="shared" si="66"/>
        <v>744</v>
      </c>
      <c r="AK527" s="45">
        <f t="shared" si="66"/>
        <v>773</v>
      </c>
      <c r="AL527" s="45">
        <f t="shared" si="66"/>
        <v>802</v>
      </c>
      <c r="AM527" s="45">
        <f t="shared" si="66"/>
        <v>830</v>
      </c>
      <c r="AN527" s="45">
        <f t="shared" si="66"/>
        <v>859</v>
      </c>
    </row>
    <row r="528" spans="1:40" x14ac:dyDescent="0.25">
      <c r="A528" s="68" t="s">
        <v>191</v>
      </c>
      <c r="B528" s="180">
        <v>80010</v>
      </c>
      <c r="C528" s="68">
        <v>1</v>
      </c>
      <c r="D528" s="1">
        <v>0</v>
      </c>
      <c r="E528" s="1">
        <v>131</v>
      </c>
      <c r="F528" s="1">
        <v>0</v>
      </c>
      <c r="G528" s="1">
        <v>131</v>
      </c>
      <c r="H528" s="177">
        <v>131</v>
      </c>
      <c r="I528" s="176">
        <v>131</v>
      </c>
      <c r="J528" s="178">
        <v>131</v>
      </c>
      <c r="K528" s="45">
        <f t="shared" si="67"/>
        <v>8</v>
      </c>
      <c r="L528" s="45">
        <f t="shared" si="67"/>
        <v>16</v>
      </c>
      <c r="M528" s="45">
        <f t="shared" si="67"/>
        <v>25</v>
      </c>
      <c r="N528" s="45">
        <f t="shared" si="67"/>
        <v>33</v>
      </c>
      <c r="O528" s="45">
        <f t="shared" si="67"/>
        <v>41</v>
      </c>
      <c r="P528" s="45">
        <f t="shared" si="67"/>
        <v>49</v>
      </c>
      <c r="Q528" s="45">
        <f t="shared" si="67"/>
        <v>57</v>
      </c>
      <c r="R528" s="45">
        <f t="shared" si="67"/>
        <v>66</v>
      </c>
      <c r="S528" s="45">
        <f t="shared" si="67"/>
        <v>74</v>
      </c>
      <c r="T528" s="45">
        <f t="shared" si="67"/>
        <v>82</v>
      </c>
      <c r="U528" s="45">
        <f t="shared" si="67"/>
        <v>90</v>
      </c>
      <c r="V528" s="45">
        <f t="shared" si="67"/>
        <v>98</v>
      </c>
      <c r="W528" s="45">
        <f t="shared" si="67"/>
        <v>106</v>
      </c>
      <c r="X528" s="45">
        <f t="shared" si="67"/>
        <v>115</v>
      </c>
      <c r="Y528" s="45">
        <f t="shared" si="67"/>
        <v>123</v>
      </c>
      <c r="Z528" s="45">
        <f t="shared" si="67"/>
        <v>131</v>
      </c>
      <c r="AA528" s="45">
        <f t="shared" si="66"/>
        <v>139</v>
      </c>
      <c r="AB528" s="45">
        <f t="shared" si="66"/>
        <v>147</v>
      </c>
      <c r="AC528" s="45">
        <f t="shared" si="66"/>
        <v>156</v>
      </c>
      <c r="AD528" s="45">
        <f t="shared" si="66"/>
        <v>164</v>
      </c>
      <c r="AE528" s="45">
        <f t="shared" si="66"/>
        <v>172</v>
      </c>
      <c r="AF528" s="45">
        <f t="shared" si="66"/>
        <v>180</v>
      </c>
      <c r="AG528" s="45">
        <f t="shared" si="66"/>
        <v>188</v>
      </c>
      <c r="AH528" s="45">
        <f t="shared" si="66"/>
        <v>197</v>
      </c>
      <c r="AI528" s="45">
        <f t="shared" si="66"/>
        <v>205</v>
      </c>
      <c r="AJ528" s="45">
        <f t="shared" si="66"/>
        <v>213</v>
      </c>
      <c r="AK528" s="45">
        <f t="shared" si="66"/>
        <v>221</v>
      </c>
      <c r="AL528" s="45">
        <f t="shared" si="66"/>
        <v>229</v>
      </c>
      <c r="AM528" s="45">
        <f t="shared" si="66"/>
        <v>237</v>
      </c>
      <c r="AN528" s="45">
        <f t="shared" si="66"/>
        <v>246</v>
      </c>
    </row>
    <row r="529" spans="1:40" x14ac:dyDescent="0.25">
      <c r="A529" s="68" t="s">
        <v>191</v>
      </c>
      <c r="B529" s="180">
        <v>80011</v>
      </c>
      <c r="C529" s="68">
        <v>0</v>
      </c>
      <c r="D529" s="1">
        <v>0</v>
      </c>
      <c r="E529" s="1">
        <v>0</v>
      </c>
      <c r="F529" s="1">
        <v>0</v>
      </c>
      <c r="G529" s="1">
        <v>0</v>
      </c>
      <c r="H529" s="177">
        <v>0</v>
      </c>
      <c r="I529" s="176">
        <v>0</v>
      </c>
      <c r="J529" s="178" t="e">
        <v>#DIV/0!</v>
      </c>
      <c r="K529" s="45">
        <f t="shared" si="67"/>
        <v>0</v>
      </c>
      <c r="L529" s="45">
        <f t="shared" si="67"/>
        <v>0</v>
      </c>
      <c r="M529" s="45">
        <f t="shared" si="67"/>
        <v>0</v>
      </c>
      <c r="N529" s="45">
        <f t="shared" si="67"/>
        <v>0</v>
      </c>
      <c r="O529" s="45">
        <f t="shared" si="67"/>
        <v>0</v>
      </c>
      <c r="P529" s="45">
        <f t="shared" si="67"/>
        <v>0</v>
      </c>
      <c r="Q529" s="45">
        <f t="shared" si="67"/>
        <v>0</v>
      </c>
      <c r="R529" s="45">
        <f t="shared" si="67"/>
        <v>0</v>
      </c>
      <c r="S529" s="45">
        <f t="shared" si="67"/>
        <v>0</v>
      </c>
      <c r="T529" s="45">
        <f t="shared" si="67"/>
        <v>0</v>
      </c>
      <c r="U529" s="45">
        <f t="shared" si="67"/>
        <v>0</v>
      </c>
      <c r="V529" s="45">
        <f t="shared" si="67"/>
        <v>0</v>
      </c>
      <c r="W529" s="45">
        <f t="shared" si="67"/>
        <v>0</v>
      </c>
      <c r="X529" s="45">
        <f t="shared" si="67"/>
        <v>0</v>
      </c>
      <c r="Y529" s="45">
        <f t="shared" si="67"/>
        <v>0</v>
      </c>
      <c r="Z529" s="45">
        <f t="shared" si="67"/>
        <v>0</v>
      </c>
      <c r="AA529" s="45">
        <f t="shared" si="66"/>
        <v>0</v>
      </c>
      <c r="AB529" s="45">
        <f t="shared" si="66"/>
        <v>0</v>
      </c>
      <c r="AC529" s="45">
        <f t="shared" si="66"/>
        <v>0</v>
      </c>
      <c r="AD529" s="45">
        <f t="shared" si="66"/>
        <v>0</v>
      </c>
      <c r="AE529" s="45">
        <f t="shared" si="66"/>
        <v>0</v>
      </c>
      <c r="AF529" s="45">
        <f t="shared" si="66"/>
        <v>0</v>
      </c>
      <c r="AG529" s="45">
        <f t="shared" si="66"/>
        <v>0</v>
      </c>
      <c r="AH529" s="45">
        <f t="shared" si="66"/>
        <v>0</v>
      </c>
      <c r="AI529" s="45">
        <f t="shared" si="66"/>
        <v>0</v>
      </c>
      <c r="AJ529" s="45">
        <f t="shared" si="66"/>
        <v>0</v>
      </c>
      <c r="AK529" s="45">
        <f t="shared" si="66"/>
        <v>0</v>
      </c>
      <c r="AL529" s="45">
        <f t="shared" si="66"/>
        <v>0</v>
      </c>
      <c r="AM529" s="45">
        <f t="shared" si="66"/>
        <v>0</v>
      </c>
      <c r="AN529" s="45">
        <f t="shared" si="66"/>
        <v>0</v>
      </c>
    </row>
    <row r="530" spans="1:40" x14ac:dyDescent="0.25">
      <c r="A530" s="68" t="s">
        <v>191</v>
      </c>
      <c r="B530" s="180">
        <v>80012</v>
      </c>
      <c r="C530" s="68">
        <v>5</v>
      </c>
      <c r="D530" s="1">
        <v>0</v>
      </c>
      <c r="E530" s="1">
        <v>265</v>
      </c>
      <c r="F530" s="1">
        <v>1</v>
      </c>
      <c r="G530" s="1">
        <v>266</v>
      </c>
      <c r="H530" s="177">
        <v>265</v>
      </c>
      <c r="I530" s="176">
        <v>53.2</v>
      </c>
      <c r="J530" s="178">
        <v>53</v>
      </c>
      <c r="K530" s="45">
        <f t="shared" si="67"/>
        <v>3</v>
      </c>
      <c r="L530" s="45">
        <f t="shared" si="67"/>
        <v>7</v>
      </c>
      <c r="M530" s="45">
        <f t="shared" si="67"/>
        <v>10</v>
      </c>
      <c r="N530" s="45">
        <f t="shared" si="67"/>
        <v>13</v>
      </c>
      <c r="O530" s="45">
        <f t="shared" si="67"/>
        <v>17</v>
      </c>
      <c r="P530" s="45">
        <f t="shared" si="67"/>
        <v>20</v>
      </c>
      <c r="Q530" s="45">
        <f t="shared" si="67"/>
        <v>23</v>
      </c>
      <c r="R530" s="45">
        <f t="shared" si="67"/>
        <v>27</v>
      </c>
      <c r="S530" s="45">
        <f t="shared" si="67"/>
        <v>30</v>
      </c>
      <c r="T530" s="45">
        <f t="shared" si="67"/>
        <v>33</v>
      </c>
      <c r="U530" s="45">
        <f t="shared" si="67"/>
        <v>36</v>
      </c>
      <c r="V530" s="45">
        <f t="shared" si="67"/>
        <v>40</v>
      </c>
      <c r="W530" s="45">
        <f t="shared" si="67"/>
        <v>43</v>
      </c>
      <c r="X530" s="45">
        <f t="shared" si="67"/>
        <v>46</v>
      </c>
      <c r="Y530" s="45">
        <f t="shared" si="67"/>
        <v>50</v>
      </c>
      <c r="Z530" s="45">
        <f t="shared" si="67"/>
        <v>53</v>
      </c>
      <c r="AA530" s="45">
        <f t="shared" si="66"/>
        <v>56</v>
      </c>
      <c r="AB530" s="45">
        <f t="shared" si="66"/>
        <v>60</v>
      </c>
      <c r="AC530" s="45">
        <f t="shared" si="66"/>
        <v>63</v>
      </c>
      <c r="AD530" s="45">
        <f t="shared" si="66"/>
        <v>66</v>
      </c>
      <c r="AE530" s="45">
        <f t="shared" si="66"/>
        <v>70</v>
      </c>
      <c r="AF530" s="45">
        <f t="shared" si="66"/>
        <v>73</v>
      </c>
      <c r="AG530" s="45">
        <f t="shared" si="66"/>
        <v>76</v>
      </c>
      <c r="AH530" s="45">
        <f t="shared" si="66"/>
        <v>80</v>
      </c>
      <c r="AI530" s="45">
        <f t="shared" si="66"/>
        <v>83</v>
      </c>
      <c r="AJ530" s="45">
        <f t="shared" si="66"/>
        <v>86</v>
      </c>
      <c r="AK530" s="45">
        <f t="shared" si="66"/>
        <v>89</v>
      </c>
      <c r="AL530" s="45">
        <f t="shared" si="66"/>
        <v>93</v>
      </c>
      <c r="AM530" s="45">
        <f t="shared" si="66"/>
        <v>96</v>
      </c>
      <c r="AN530" s="45">
        <f t="shared" si="66"/>
        <v>99</v>
      </c>
    </row>
    <row r="531" spans="1:40" x14ac:dyDescent="0.25">
      <c r="A531" s="68" t="s">
        <v>191</v>
      </c>
      <c r="B531" s="180">
        <v>80014</v>
      </c>
      <c r="C531" s="68">
        <v>6</v>
      </c>
      <c r="D531" s="1">
        <v>2748</v>
      </c>
      <c r="E531" s="1">
        <v>355</v>
      </c>
      <c r="F531" s="1">
        <v>41</v>
      </c>
      <c r="G531" s="1">
        <v>3144</v>
      </c>
      <c r="H531" s="177">
        <v>3103</v>
      </c>
      <c r="I531" s="176">
        <v>524</v>
      </c>
      <c r="J531" s="178">
        <v>517.20000000000005</v>
      </c>
      <c r="K531" s="45">
        <f t="shared" si="67"/>
        <v>32</v>
      </c>
      <c r="L531" s="45">
        <f t="shared" si="67"/>
        <v>65</v>
      </c>
      <c r="M531" s="45">
        <f t="shared" si="67"/>
        <v>97</v>
      </c>
      <c r="N531" s="45">
        <f t="shared" si="67"/>
        <v>129</v>
      </c>
      <c r="O531" s="45">
        <f t="shared" si="67"/>
        <v>162</v>
      </c>
      <c r="P531" s="45">
        <f t="shared" si="67"/>
        <v>194</v>
      </c>
      <c r="Q531" s="45">
        <f t="shared" si="67"/>
        <v>226</v>
      </c>
      <c r="R531" s="45">
        <f t="shared" si="67"/>
        <v>259</v>
      </c>
      <c r="S531" s="45">
        <f t="shared" si="67"/>
        <v>291</v>
      </c>
      <c r="T531" s="45">
        <f t="shared" si="67"/>
        <v>323</v>
      </c>
      <c r="U531" s="45">
        <f t="shared" si="67"/>
        <v>356</v>
      </c>
      <c r="V531" s="45">
        <f t="shared" si="67"/>
        <v>388</v>
      </c>
      <c r="W531" s="45">
        <f t="shared" si="67"/>
        <v>420</v>
      </c>
      <c r="X531" s="45">
        <f t="shared" si="67"/>
        <v>453</v>
      </c>
      <c r="Y531" s="45">
        <f t="shared" si="67"/>
        <v>485</v>
      </c>
      <c r="Z531" s="45">
        <f t="shared" si="67"/>
        <v>517</v>
      </c>
      <c r="AA531" s="45">
        <f t="shared" si="66"/>
        <v>550</v>
      </c>
      <c r="AB531" s="45">
        <f t="shared" si="66"/>
        <v>582</v>
      </c>
      <c r="AC531" s="45">
        <f t="shared" si="66"/>
        <v>614</v>
      </c>
      <c r="AD531" s="45">
        <f t="shared" si="66"/>
        <v>647</v>
      </c>
      <c r="AE531" s="45">
        <f t="shared" si="66"/>
        <v>679</v>
      </c>
      <c r="AF531" s="45">
        <f t="shared" si="66"/>
        <v>711</v>
      </c>
      <c r="AG531" s="45">
        <f t="shared" si="66"/>
        <v>743</v>
      </c>
      <c r="AH531" s="45">
        <f t="shared" si="66"/>
        <v>776</v>
      </c>
      <c r="AI531" s="45">
        <f t="shared" si="66"/>
        <v>808</v>
      </c>
      <c r="AJ531" s="45">
        <f t="shared" si="66"/>
        <v>840</v>
      </c>
      <c r="AK531" s="45">
        <f t="shared" si="66"/>
        <v>873</v>
      </c>
      <c r="AL531" s="45">
        <f t="shared" si="66"/>
        <v>905</v>
      </c>
      <c r="AM531" s="45">
        <f t="shared" si="66"/>
        <v>937</v>
      </c>
      <c r="AN531" s="45">
        <f t="shared" si="66"/>
        <v>970</v>
      </c>
    </row>
    <row r="532" spans="1:40" x14ac:dyDescent="0.25">
      <c r="A532" s="68" t="s">
        <v>191</v>
      </c>
      <c r="B532" s="180">
        <v>80018</v>
      </c>
      <c r="C532" s="68">
        <v>8</v>
      </c>
      <c r="D532" s="1">
        <v>3684</v>
      </c>
      <c r="E532" s="1">
        <v>2259</v>
      </c>
      <c r="F532" s="1">
        <v>1</v>
      </c>
      <c r="G532" s="1">
        <v>5944</v>
      </c>
      <c r="H532" s="177">
        <v>5943</v>
      </c>
      <c r="I532" s="176">
        <v>743</v>
      </c>
      <c r="J532" s="178">
        <v>742.9</v>
      </c>
      <c r="K532" s="45">
        <f t="shared" si="67"/>
        <v>46</v>
      </c>
      <c r="L532" s="45">
        <f t="shared" si="67"/>
        <v>93</v>
      </c>
      <c r="M532" s="45">
        <f t="shared" si="67"/>
        <v>139</v>
      </c>
      <c r="N532" s="45">
        <f t="shared" si="67"/>
        <v>186</v>
      </c>
      <c r="O532" s="45">
        <f t="shared" si="67"/>
        <v>232</v>
      </c>
      <c r="P532" s="45">
        <f t="shared" si="67"/>
        <v>279</v>
      </c>
      <c r="Q532" s="45">
        <f t="shared" si="67"/>
        <v>325</v>
      </c>
      <c r="R532" s="45">
        <f t="shared" si="67"/>
        <v>371</v>
      </c>
      <c r="S532" s="45">
        <f t="shared" si="67"/>
        <v>418</v>
      </c>
      <c r="T532" s="45">
        <f t="shared" si="67"/>
        <v>464</v>
      </c>
      <c r="U532" s="45">
        <f t="shared" si="67"/>
        <v>511</v>
      </c>
      <c r="V532" s="45">
        <f t="shared" si="67"/>
        <v>557</v>
      </c>
      <c r="W532" s="45">
        <f t="shared" si="67"/>
        <v>604</v>
      </c>
      <c r="X532" s="45">
        <f t="shared" si="67"/>
        <v>650</v>
      </c>
      <c r="Y532" s="45">
        <f t="shared" si="67"/>
        <v>696</v>
      </c>
      <c r="Z532" s="45">
        <f t="shared" si="67"/>
        <v>743</v>
      </c>
      <c r="AA532" s="45">
        <f t="shared" si="66"/>
        <v>789</v>
      </c>
      <c r="AB532" s="45">
        <f t="shared" si="66"/>
        <v>836</v>
      </c>
      <c r="AC532" s="45">
        <f t="shared" si="66"/>
        <v>882</v>
      </c>
      <c r="AD532" s="45">
        <f t="shared" si="66"/>
        <v>929</v>
      </c>
      <c r="AE532" s="45">
        <f t="shared" si="66"/>
        <v>975</v>
      </c>
      <c r="AF532" s="45">
        <f t="shared" si="66"/>
        <v>1021</v>
      </c>
      <c r="AG532" s="45">
        <f t="shared" si="66"/>
        <v>1068</v>
      </c>
      <c r="AH532" s="45">
        <f t="shared" si="66"/>
        <v>1114</v>
      </c>
      <c r="AI532" s="45">
        <f t="shared" si="66"/>
        <v>1161</v>
      </c>
      <c r="AJ532" s="45">
        <f t="shared" si="66"/>
        <v>1207</v>
      </c>
      <c r="AK532" s="45">
        <f t="shared" si="66"/>
        <v>1254</v>
      </c>
      <c r="AL532" s="45">
        <f t="shared" si="66"/>
        <v>1300</v>
      </c>
      <c r="AM532" s="45">
        <f t="shared" si="66"/>
        <v>1347</v>
      </c>
      <c r="AN532" s="45">
        <f t="shared" si="66"/>
        <v>1393</v>
      </c>
    </row>
    <row r="533" spans="1:40" x14ac:dyDescent="0.25">
      <c r="A533" s="68" t="s">
        <v>191</v>
      </c>
      <c r="B533" s="180">
        <v>80019</v>
      </c>
      <c r="C533" s="68">
        <v>16</v>
      </c>
      <c r="D533" s="1">
        <v>1680</v>
      </c>
      <c r="E533" s="1">
        <v>1557</v>
      </c>
      <c r="F533" s="1">
        <v>17</v>
      </c>
      <c r="G533" s="1">
        <v>3254</v>
      </c>
      <c r="H533" s="177">
        <v>3237</v>
      </c>
      <c r="I533" s="176">
        <v>203.375</v>
      </c>
      <c r="J533" s="178">
        <v>202.3</v>
      </c>
      <c r="K533" s="45">
        <f t="shared" si="67"/>
        <v>13</v>
      </c>
      <c r="L533" s="45">
        <f t="shared" si="67"/>
        <v>25</v>
      </c>
      <c r="M533" s="45">
        <f t="shared" si="67"/>
        <v>38</v>
      </c>
      <c r="N533" s="45">
        <f t="shared" si="67"/>
        <v>51</v>
      </c>
      <c r="O533" s="45">
        <f t="shared" si="67"/>
        <v>63</v>
      </c>
      <c r="P533" s="45">
        <f t="shared" si="67"/>
        <v>76</v>
      </c>
      <c r="Q533" s="45">
        <f t="shared" si="67"/>
        <v>89</v>
      </c>
      <c r="R533" s="45">
        <f t="shared" si="67"/>
        <v>101</v>
      </c>
      <c r="S533" s="45">
        <f t="shared" si="67"/>
        <v>114</v>
      </c>
      <c r="T533" s="45">
        <f t="shared" si="67"/>
        <v>126</v>
      </c>
      <c r="U533" s="45">
        <f t="shared" si="67"/>
        <v>139</v>
      </c>
      <c r="V533" s="45">
        <f t="shared" si="67"/>
        <v>152</v>
      </c>
      <c r="W533" s="45">
        <f t="shared" si="67"/>
        <v>164</v>
      </c>
      <c r="X533" s="45">
        <f t="shared" si="67"/>
        <v>177</v>
      </c>
      <c r="Y533" s="45">
        <f t="shared" si="67"/>
        <v>190</v>
      </c>
      <c r="Z533" s="45">
        <f t="shared" si="67"/>
        <v>202</v>
      </c>
      <c r="AA533" s="45">
        <f t="shared" si="66"/>
        <v>215</v>
      </c>
      <c r="AB533" s="45">
        <f t="shared" si="66"/>
        <v>228</v>
      </c>
      <c r="AC533" s="45">
        <f t="shared" si="66"/>
        <v>240</v>
      </c>
      <c r="AD533" s="45">
        <f t="shared" si="66"/>
        <v>253</v>
      </c>
      <c r="AE533" s="45">
        <f t="shared" si="66"/>
        <v>266</v>
      </c>
      <c r="AF533" s="45">
        <f t="shared" si="66"/>
        <v>278</v>
      </c>
      <c r="AG533" s="45">
        <f t="shared" si="66"/>
        <v>291</v>
      </c>
      <c r="AH533" s="45">
        <f t="shared" si="66"/>
        <v>303</v>
      </c>
      <c r="AI533" s="45">
        <f t="shared" si="66"/>
        <v>316</v>
      </c>
      <c r="AJ533" s="45">
        <f t="shared" si="66"/>
        <v>329</v>
      </c>
      <c r="AK533" s="45">
        <f t="shared" si="66"/>
        <v>341</v>
      </c>
      <c r="AL533" s="45">
        <f t="shared" si="66"/>
        <v>354</v>
      </c>
      <c r="AM533" s="45">
        <f t="shared" si="66"/>
        <v>367</v>
      </c>
      <c r="AN533" s="45">
        <f t="shared" si="66"/>
        <v>379</v>
      </c>
    </row>
    <row r="534" spans="1:40" x14ac:dyDescent="0.25">
      <c r="A534" s="68" t="s">
        <v>191</v>
      </c>
      <c r="B534" s="180">
        <v>80020</v>
      </c>
      <c r="C534" s="68">
        <v>2</v>
      </c>
      <c r="D534" s="1">
        <v>0</v>
      </c>
      <c r="E534" s="1">
        <v>149</v>
      </c>
      <c r="F534" s="1">
        <v>0</v>
      </c>
      <c r="G534" s="1">
        <v>149</v>
      </c>
      <c r="H534" s="177">
        <v>149</v>
      </c>
      <c r="I534" s="176">
        <v>74.5</v>
      </c>
      <c r="J534" s="178">
        <v>74.5</v>
      </c>
      <c r="K534" s="45">
        <f t="shared" si="67"/>
        <v>5</v>
      </c>
      <c r="L534" s="45">
        <f t="shared" si="67"/>
        <v>9</v>
      </c>
      <c r="M534" s="45">
        <f t="shared" si="67"/>
        <v>14</v>
      </c>
      <c r="N534" s="45">
        <f t="shared" si="67"/>
        <v>19</v>
      </c>
      <c r="O534" s="45">
        <f t="shared" si="67"/>
        <v>23</v>
      </c>
      <c r="P534" s="45">
        <f t="shared" si="67"/>
        <v>28</v>
      </c>
      <c r="Q534" s="45">
        <f t="shared" si="67"/>
        <v>33</v>
      </c>
      <c r="R534" s="45">
        <f t="shared" si="67"/>
        <v>37</v>
      </c>
      <c r="S534" s="45">
        <f t="shared" si="67"/>
        <v>42</v>
      </c>
      <c r="T534" s="45">
        <f t="shared" si="67"/>
        <v>47</v>
      </c>
      <c r="U534" s="45">
        <f t="shared" si="67"/>
        <v>51</v>
      </c>
      <c r="V534" s="45">
        <f t="shared" si="67"/>
        <v>56</v>
      </c>
      <c r="W534" s="45">
        <f t="shared" si="67"/>
        <v>61</v>
      </c>
      <c r="X534" s="45">
        <f t="shared" si="67"/>
        <v>65</v>
      </c>
      <c r="Y534" s="45">
        <f t="shared" si="67"/>
        <v>70</v>
      </c>
      <c r="Z534" s="45">
        <f t="shared" ref="Z534:AN549" si="68">IF($G534&gt;0,ROUND($J534*Z$3/12*0.75,0),0)</f>
        <v>75</v>
      </c>
      <c r="AA534" s="45">
        <f t="shared" si="68"/>
        <v>79</v>
      </c>
      <c r="AB534" s="45">
        <f t="shared" si="68"/>
        <v>84</v>
      </c>
      <c r="AC534" s="45">
        <f t="shared" si="68"/>
        <v>88</v>
      </c>
      <c r="AD534" s="45">
        <f t="shared" si="68"/>
        <v>93</v>
      </c>
      <c r="AE534" s="45">
        <f t="shared" si="68"/>
        <v>98</v>
      </c>
      <c r="AF534" s="45">
        <f t="shared" si="68"/>
        <v>102</v>
      </c>
      <c r="AG534" s="45">
        <f t="shared" si="68"/>
        <v>107</v>
      </c>
      <c r="AH534" s="45">
        <f t="shared" si="68"/>
        <v>112</v>
      </c>
      <c r="AI534" s="45">
        <f t="shared" si="68"/>
        <v>116</v>
      </c>
      <c r="AJ534" s="45">
        <f t="shared" si="68"/>
        <v>121</v>
      </c>
      <c r="AK534" s="45">
        <f t="shared" si="68"/>
        <v>126</v>
      </c>
      <c r="AL534" s="45">
        <f t="shared" si="68"/>
        <v>130</v>
      </c>
      <c r="AM534" s="45">
        <f t="shared" si="68"/>
        <v>135</v>
      </c>
      <c r="AN534" s="45">
        <f t="shared" si="68"/>
        <v>140</v>
      </c>
    </row>
    <row r="535" spans="1:40" x14ac:dyDescent="0.25">
      <c r="A535" s="68" t="s">
        <v>191</v>
      </c>
      <c r="B535" s="180">
        <v>80080</v>
      </c>
      <c r="C535" s="68">
        <v>7</v>
      </c>
      <c r="D535" s="1">
        <v>2880</v>
      </c>
      <c r="E535" s="1">
        <v>71</v>
      </c>
      <c r="F535" s="1">
        <v>15</v>
      </c>
      <c r="G535" s="1">
        <v>2966</v>
      </c>
      <c r="H535" s="177">
        <v>2951</v>
      </c>
      <c r="I535" s="176">
        <v>423.71429999999998</v>
      </c>
      <c r="J535" s="178">
        <v>421.6</v>
      </c>
      <c r="K535" s="45">
        <f t="shared" ref="K535:Z550" si="69">IF($G535&gt;0,ROUND($J535*K$3/12*0.75,0),0)</f>
        <v>26</v>
      </c>
      <c r="L535" s="45">
        <f t="shared" si="69"/>
        <v>53</v>
      </c>
      <c r="M535" s="45">
        <f t="shared" si="69"/>
        <v>79</v>
      </c>
      <c r="N535" s="45">
        <f t="shared" si="69"/>
        <v>105</v>
      </c>
      <c r="O535" s="45">
        <f t="shared" si="69"/>
        <v>132</v>
      </c>
      <c r="P535" s="45">
        <f t="shared" si="69"/>
        <v>158</v>
      </c>
      <c r="Q535" s="45">
        <f t="shared" si="69"/>
        <v>184</v>
      </c>
      <c r="R535" s="45">
        <f t="shared" si="69"/>
        <v>211</v>
      </c>
      <c r="S535" s="45">
        <f t="shared" si="69"/>
        <v>237</v>
      </c>
      <c r="T535" s="45">
        <f t="shared" si="69"/>
        <v>264</v>
      </c>
      <c r="U535" s="45">
        <f t="shared" si="69"/>
        <v>290</v>
      </c>
      <c r="V535" s="45">
        <f t="shared" si="69"/>
        <v>316</v>
      </c>
      <c r="W535" s="45">
        <f t="shared" si="69"/>
        <v>343</v>
      </c>
      <c r="X535" s="45">
        <f t="shared" si="69"/>
        <v>369</v>
      </c>
      <c r="Y535" s="45">
        <f t="shared" si="69"/>
        <v>395</v>
      </c>
      <c r="Z535" s="45">
        <f t="shared" si="69"/>
        <v>422</v>
      </c>
      <c r="AA535" s="45">
        <f t="shared" si="68"/>
        <v>448</v>
      </c>
      <c r="AB535" s="45">
        <f t="shared" si="68"/>
        <v>474</v>
      </c>
      <c r="AC535" s="45">
        <f t="shared" si="68"/>
        <v>501</v>
      </c>
      <c r="AD535" s="45">
        <f t="shared" si="68"/>
        <v>527</v>
      </c>
      <c r="AE535" s="45">
        <f t="shared" si="68"/>
        <v>553</v>
      </c>
      <c r="AF535" s="45">
        <f t="shared" si="68"/>
        <v>580</v>
      </c>
      <c r="AG535" s="45">
        <f t="shared" si="68"/>
        <v>606</v>
      </c>
      <c r="AH535" s="45">
        <f t="shared" si="68"/>
        <v>632</v>
      </c>
      <c r="AI535" s="45">
        <f t="shared" si="68"/>
        <v>659</v>
      </c>
      <c r="AJ535" s="45">
        <f t="shared" si="68"/>
        <v>685</v>
      </c>
      <c r="AK535" s="45">
        <f t="shared" si="68"/>
        <v>711</v>
      </c>
      <c r="AL535" s="45">
        <f t="shared" si="68"/>
        <v>738</v>
      </c>
      <c r="AM535" s="45">
        <f t="shared" si="68"/>
        <v>764</v>
      </c>
      <c r="AN535" s="45">
        <f t="shared" si="68"/>
        <v>791</v>
      </c>
    </row>
    <row r="536" spans="1:40" x14ac:dyDescent="0.25">
      <c r="A536" s="68" t="s">
        <v>191</v>
      </c>
      <c r="B536" s="180">
        <v>80112</v>
      </c>
      <c r="C536" s="68">
        <v>0</v>
      </c>
      <c r="D536" s="1">
        <v>0</v>
      </c>
      <c r="E536" s="1">
        <v>0</v>
      </c>
      <c r="F536" s="1">
        <v>0</v>
      </c>
      <c r="G536" s="1">
        <v>0</v>
      </c>
      <c r="H536" s="177">
        <v>0</v>
      </c>
      <c r="I536" s="176">
        <v>0</v>
      </c>
      <c r="J536" s="178" t="e">
        <v>#DIV/0!</v>
      </c>
      <c r="K536" s="45">
        <f t="shared" si="69"/>
        <v>0</v>
      </c>
      <c r="L536" s="45">
        <f t="shared" si="69"/>
        <v>0</v>
      </c>
      <c r="M536" s="45">
        <f t="shared" si="69"/>
        <v>0</v>
      </c>
      <c r="N536" s="45">
        <f t="shared" si="69"/>
        <v>0</v>
      </c>
      <c r="O536" s="45">
        <f t="shared" si="69"/>
        <v>0</v>
      </c>
      <c r="P536" s="45">
        <f t="shared" si="69"/>
        <v>0</v>
      </c>
      <c r="Q536" s="45">
        <f t="shared" si="69"/>
        <v>0</v>
      </c>
      <c r="R536" s="45">
        <f t="shared" si="69"/>
        <v>0</v>
      </c>
      <c r="S536" s="45">
        <f t="shared" si="69"/>
        <v>0</v>
      </c>
      <c r="T536" s="45">
        <f t="shared" si="69"/>
        <v>0</v>
      </c>
      <c r="U536" s="45">
        <f t="shared" si="69"/>
        <v>0</v>
      </c>
      <c r="V536" s="45">
        <f t="shared" si="69"/>
        <v>0</v>
      </c>
      <c r="W536" s="45">
        <f t="shared" si="69"/>
        <v>0</v>
      </c>
      <c r="X536" s="45">
        <f t="shared" si="69"/>
        <v>0</v>
      </c>
      <c r="Y536" s="45">
        <f t="shared" si="69"/>
        <v>0</v>
      </c>
      <c r="Z536" s="45">
        <f t="shared" si="69"/>
        <v>0</v>
      </c>
      <c r="AA536" s="45">
        <f t="shared" si="68"/>
        <v>0</v>
      </c>
      <c r="AB536" s="45">
        <f t="shared" si="68"/>
        <v>0</v>
      </c>
      <c r="AC536" s="45">
        <f t="shared" si="68"/>
        <v>0</v>
      </c>
      <c r="AD536" s="45">
        <f t="shared" si="68"/>
        <v>0</v>
      </c>
      <c r="AE536" s="45">
        <f t="shared" si="68"/>
        <v>0</v>
      </c>
      <c r="AF536" s="45">
        <f t="shared" si="68"/>
        <v>0</v>
      </c>
      <c r="AG536" s="45">
        <f t="shared" si="68"/>
        <v>0</v>
      </c>
      <c r="AH536" s="45">
        <f t="shared" si="68"/>
        <v>0</v>
      </c>
      <c r="AI536" s="45">
        <f t="shared" si="68"/>
        <v>0</v>
      </c>
      <c r="AJ536" s="45">
        <f t="shared" si="68"/>
        <v>0</v>
      </c>
      <c r="AK536" s="45">
        <f t="shared" si="68"/>
        <v>0</v>
      </c>
      <c r="AL536" s="45">
        <f t="shared" si="68"/>
        <v>0</v>
      </c>
      <c r="AM536" s="45">
        <f t="shared" si="68"/>
        <v>0</v>
      </c>
      <c r="AN536" s="45">
        <f t="shared" si="68"/>
        <v>0</v>
      </c>
    </row>
    <row r="537" spans="1:40" x14ac:dyDescent="0.25">
      <c r="A537" s="68" t="s">
        <v>191</v>
      </c>
      <c r="B537" s="180">
        <v>80117</v>
      </c>
      <c r="C537" s="68">
        <v>6</v>
      </c>
      <c r="D537" s="1">
        <v>1008</v>
      </c>
      <c r="E537" s="1">
        <v>76</v>
      </c>
      <c r="F537" s="1">
        <v>1</v>
      </c>
      <c r="G537" s="1">
        <v>1085</v>
      </c>
      <c r="H537" s="177">
        <v>1084</v>
      </c>
      <c r="I537" s="176">
        <v>180.83330000000001</v>
      </c>
      <c r="J537" s="178">
        <v>180.7</v>
      </c>
      <c r="K537" s="45">
        <f t="shared" si="69"/>
        <v>11</v>
      </c>
      <c r="L537" s="45">
        <f t="shared" si="69"/>
        <v>23</v>
      </c>
      <c r="M537" s="45">
        <f t="shared" si="69"/>
        <v>34</v>
      </c>
      <c r="N537" s="45">
        <f t="shared" si="69"/>
        <v>45</v>
      </c>
      <c r="O537" s="45">
        <f t="shared" si="69"/>
        <v>56</v>
      </c>
      <c r="P537" s="45">
        <f t="shared" si="69"/>
        <v>68</v>
      </c>
      <c r="Q537" s="45">
        <f t="shared" si="69"/>
        <v>79</v>
      </c>
      <c r="R537" s="45">
        <f t="shared" si="69"/>
        <v>90</v>
      </c>
      <c r="S537" s="45">
        <f t="shared" si="69"/>
        <v>102</v>
      </c>
      <c r="T537" s="45">
        <f t="shared" si="69"/>
        <v>113</v>
      </c>
      <c r="U537" s="45">
        <f t="shared" si="69"/>
        <v>124</v>
      </c>
      <c r="V537" s="45">
        <f t="shared" si="69"/>
        <v>136</v>
      </c>
      <c r="W537" s="45">
        <f t="shared" si="69"/>
        <v>147</v>
      </c>
      <c r="X537" s="45">
        <f t="shared" si="69"/>
        <v>158</v>
      </c>
      <c r="Y537" s="45">
        <f t="shared" si="69"/>
        <v>169</v>
      </c>
      <c r="Z537" s="45">
        <f t="shared" si="69"/>
        <v>181</v>
      </c>
      <c r="AA537" s="45">
        <f t="shared" si="68"/>
        <v>192</v>
      </c>
      <c r="AB537" s="45">
        <f t="shared" si="68"/>
        <v>203</v>
      </c>
      <c r="AC537" s="45">
        <f t="shared" si="68"/>
        <v>215</v>
      </c>
      <c r="AD537" s="45">
        <f t="shared" si="68"/>
        <v>226</v>
      </c>
      <c r="AE537" s="45">
        <f t="shared" si="68"/>
        <v>237</v>
      </c>
      <c r="AF537" s="45">
        <f t="shared" si="68"/>
        <v>248</v>
      </c>
      <c r="AG537" s="45">
        <f t="shared" si="68"/>
        <v>260</v>
      </c>
      <c r="AH537" s="45">
        <f t="shared" si="68"/>
        <v>271</v>
      </c>
      <c r="AI537" s="45">
        <f t="shared" si="68"/>
        <v>282</v>
      </c>
      <c r="AJ537" s="45">
        <f t="shared" si="68"/>
        <v>294</v>
      </c>
      <c r="AK537" s="45">
        <f t="shared" si="68"/>
        <v>305</v>
      </c>
      <c r="AL537" s="45">
        <f t="shared" si="68"/>
        <v>316</v>
      </c>
      <c r="AM537" s="45">
        <f t="shared" si="68"/>
        <v>328</v>
      </c>
      <c r="AN537" s="45">
        <f t="shared" si="68"/>
        <v>339</v>
      </c>
    </row>
    <row r="538" spans="1:40" x14ac:dyDescent="0.25">
      <c r="A538" s="68" t="s">
        <v>191</v>
      </c>
      <c r="B538" s="180">
        <v>80119</v>
      </c>
      <c r="C538" s="68">
        <v>6</v>
      </c>
      <c r="D538" s="1">
        <v>1056</v>
      </c>
      <c r="E538" s="1">
        <v>1028</v>
      </c>
      <c r="F538" s="1">
        <v>42</v>
      </c>
      <c r="G538" s="1">
        <v>2126</v>
      </c>
      <c r="H538" s="177">
        <v>2084</v>
      </c>
      <c r="I538" s="176">
        <v>354.33330000000001</v>
      </c>
      <c r="J538" s="178">
        <v>347.3</v>
      </c>
      <c r="K538" s="45">
        <f t="shared" si="69"/>
        <v>22</v>
      </c>
      <c r="L538" s="45">
        <f t="shared" si="69"/>
        <v>43</v>
      </c>
      <c r="M538" s="45">
        <f t="shared" si="69"/>
        <v>65</v>
      </c>
      <c r="N538" s="45">
        <f t="shared" si="69"/>
        <v>87</v>
      </c>
      <c r="O538" s="45">
        <f t="shared" si="69"/>
        <v>109</v>
      </c>
      <c r="P538" s="45">
        <f t="shared" si="69"/>
        <v>130</v>
      </c>
      <c r="Q538" s="45">
        <f t="shared" si="69"/>
        <v>152</v>
      </c>
      <c r="R538" s="45">
        <f t="shared" si="69"/>
        <v>174</v>
      </c>
      <c r="S538" s="45">
        <f t="shared" si="69"/>
        <v>195</v>
      </c>
      <c r="T538" s="45">
        <f t="shared" si="69"/>
        <v>217</v>
      </c>
      <c r="U538" s="45">
        <f t="shared" si="69"/>
        <v>239</v>
      </c>
      <c r="V538" s="45">
        <f t="shared" si="69"/>
        <v>260</v>
      </c>
      <c r="W538" s="45">
        <f t="shared" si="69"/>
        <v>282</v>
      </c>
      <c r="X538" s="45">
        <f t="shared" si="69"/>
        <v>304</v>
      </c>
      <c r="Y538" s="45">
        <f t="shared" si="69"/>
        <v>326</v>
      </c>
      <c r="Z538" s="45">
        <f t="shared" si="69"/>
        <v>347</v>
      </c>
      <c r="AA538" s="45">
        <f t="shared" si="68"/>
        <v>369</v>
      </c>
      <c r="AB538" s="45">
        <f t="shared" si="68"/>
        <v>391</v>
      </c>
      <c r="AC538" s="45">
        <f t="shared" si="68"/>
        <v>412</v>
      </c>
      <c r="AD538" s="45">
        <f t="shared" si="68"/>
        <v>434</v>
      </c>
      <c r="AE538" s="45">
        <f t="shared" si="68"/>
        <v>456</v>
      </c>
      <c r="AF538" s="45">
        <f t="shared" si="68"/>
        <v>478</v>
      </c>
      <c r="AG538" s="45">
        <f t="shared" si="68"/>
        <v>499</v>
      </c>
      <c r="AH538" s="45">
        <f t="shared" si="68"/>
        <v>521</v>
      </c>
      <c r="AI538" s="45">
        <f t="shared" si="68"/>
        <v>543</v>
      </c>
      <c r="AJ538" s="45">
        <f t="shared" si="68"/>
        <v>564</v>
      </c>
      <c r="AK538" s="45">
        <f t="shared" si="68"/>
        <v>586</v>
      </c>
      <c r="AL538" s="45">
        <f t="shared" si="68"/>
        <v>608</v>
      </c>
      <c r="AM538" s="45">
        <f t="shared" si="68"/>
        <v>629</v>
      </c>
      <c r="AN538" s="45">
        <f t="shared" si="68"/>
        <v>651</v>
      </c>
    </row>
    <row r="539" spans="1:40" x14ac:dyDescent="0.25">
      <c r="A539" s="68" t="s">
        <v>191</v>
      </c>
      <c r="B539" s="180">
        <v>80124</v>
      </c>
      <c r="C539" s="68">
        <v>13</v>
      </c>
      <c r="D539" s="1">
        <v>1272</v>
      </c>
      <c r="E539" s="1">
        <v>2410</v>
      </c>
      <c r="F539" s="1">
        <v>134</v>
      </c>
      <c r="G539" s="1">
        <v>3816</v>
      </c>
      <c r="H539" s="177">
        <v>3682</v>
      </c>
      <c r="I539" s="176">
        <v>293.5385</v>
      </c>
      <c r="J539" s="178">
        <v>283.2</v>
      </c>
      <c r="K539" s="45">
        <f t="shared" si="69"/>
        <v>18</v>
      </c>
      <c r="L539" s="45">
        <f t="shared" si="69"/>
        <v>35</v>
      </c>
      <c r="M539" s="45">
        <f t="shared" si="69"/>
        <v>53</v>
      </c>
      <c r="N539" s="45">
        <f t="shared" si="69"/>
        <v>71</v>
      </c>
      <c r="O539" s="45">
        <f t="shared" si="69"/>
        <v>89</v>
      </c>
      <c r="P539" s="45">
        <f t="shared" si="69"/>
        <v>106</v>
      </c>
      <c r="Q539" s="45">
        <f t="shared" si="69"/>
        <v>124</v>
      </c>
      <c r="R539" s="45">
        <f t="shared" si="69"/>
        <v>142</v>
      </c>
      <c r="S539" s="45">
        <f t="shared" si="69"/>
        <v>159</v>
      </c>
      <c r="T539" s="45">
        <f t="shared" si="69"/>
        <v>177</v>
      </c>
      <c r="U539" s="45">
        <f t="shared" si="69"/>
        <v>195</v>
      </c>
      <c r="V539" s="45">
        <f t="shared" si="69"/>
        <v>212</v>
      </c>
      <c r="W539" s="45">
        <f t="shared" si="69"/>
        <v>230</v>
      </c>
      <c r="X539" s="45">
        <f t="shared" si="69"/>
        <v>248</v>
      </c>
      <c r="Y539" s="45">
        <f t="shared" si="69"/>
        <v>266</v>
      </c>
      <c r="Z539" s="45">
        <f t="shared" si="69"/>
        <v>283</v>
      </c>
      <c r="AA539" s="45">
        <f t="shared" si="68"/>
        <v>301</v>
      </c>
      <c r="AB539" s="45">
        <f t="shared" si="68"/>
        <v>319</v>
      </c>
      <c r="AC539" s="45">
        <f t="shared" si="68"/>
        <v>336</v>
      </c>
      <c r="AD539" s="45">
        <f t="shared" si="68"/>
        <v>354</v>
      </c>
      <c r="AE539" s="45">
        <f t="shared" si="68"/>
        <v>372</v>
      </c>
      <c r="AF539" s="45">
        <f t="shared" si="68"/>
        <v>389</v>
      </c>
      <c r="AG539" s="45">
        <f t="shared" si="68"/>
        <v>407</v>
      </c>
      <c r="AH539" s="45">
        <f t="shared" si="68"/>
        <v>425</v>
      </c>
      <c r="AI539" s="45">
        <f t="shared" si="68"/>
        <v>443</v>
      </c>
      <c r="AJ539" s="45">
        <f t="shared" si="68"/>
        <v>460</v>
      </c>
      <c r="AK539" s="45">
        <f t="shared" si="68"/>
        <v>478</v>
      </c>
      <c r="AL539" s="45">
        <f t="shared" si="68"/>
        <v>496</v>
      </c>
      <c r="AM539" s="45">
        <f t="shared" si="68"/>
        <v>513</v>
      </c>
      <c r="AN539" s="45">
        <f t="shared" si="68"/>
        <v>531</v>
      </c>
    </row>
    <row r="540" spans="1:40" x14ac:dyDescent="0.25">
      <c r="A540" s="68" t="s">
        <v>191</v>
      </c>
      <c r="B540" s="180">
        <v>80126</v>
      </c>
      <c r="C540" s="68">
        <v>10</v>
      </c>
      <c r="D540" s="1">
        <v>4728</v>
      </c>
      <c r="E540" s="1">
        <v>2257</v>
      </c>
      <c r="F540" s="1">
        <v>84</v>
      </c>
      <c r="G540" s="1">
        <v>7069</v>
      </c>
      <c r="H540" s="177">
        <v>6985</v>
      </c>
      <c r="I540" s="176">
        <v>706.9</v>
      </c>
      <c r="J540" s="178">
        <v>698.5</v>
      </c>
      <c r="K540" s="45">
        <f t="shared" si="69"/>
        <v>44</v>
      </c>
      <c r="L540" s="45">
        <f t="shared" si="69"/>
        <v>87</v>
      </c>
      <c r="M540" s="45">
        <f t="shared" si="69"/>
        <v>131</v>
      </c>
      <c r="N540" s="45">
        <f t="shared" si="69"/>
        <v>175</v>
      </c>
      <c r="O540" s="45">
        <f t="shared" si="69"/>
        <v>218</v>
      </c>
      <c r="P540" s="45">
        <f t="shared" si="69"/>
        <v>262</v>
      </c>
      <c r="Q540" s="45">
        <f t="shared" si="69"/>
        <v>306</v>
      </c>
      <c r="R540" s="45">
        <f t="shared" si="69"/>
        <v>349</v>
      </c>
      <c r="S540" s="45">
        <f t="shared" si="69"/>
        <v>393</v>
      </c>
      <c r="T540" s="45">
        <f t="shared" si="69"/>
        <v>437</v>
      </c>
      <c r="U540" s="45">
        <f t="shared" si="69"/>
        <v>480</v>
      </c>
      <c r="V540" s="45">
        <f t="shared" si="69"/>
        <v>524</v>
      </c>
      <c r="W540" s="45">
        <f t="shared" si="69"/>
        <v>568</v>
      </c>
      <c r="X540" s="45">
        <f t="shared" si="69"/>
        <v>611</v>
      </c>
      <c r="Y540" s="45">
        <f t="shared" si="69"/>
        <v>655</v>
      </c>
      <c r="Z540" s="45">
        <f t="shared" si="69"/>
        <v>699</v>
      </c>
      <c r="AA540" s="45">
        <f t="shared" si="68"/>
        <v>742</v>
      </c>
      <c r="AB540" s="45">
        <f t="shared" si="68"/>
        <v>786</v>
      </c>
      <c r="AC540" s="45">
        <f t="shared" si="68"/>
        <v>829</v>
      </c>
      <c r="AD540" s="45">
        <f t="shared" si="68"/>
        <v>873</v>
      </c>
      <c r="AE540" s="45">
        <f t="shared" si="68"/>
        <v>917</v>
      </c>
      <c r="AF540" s="45">
        <f t="shared" si="68"/>
        <v>960</v>
      </c>
      <c r="AG540" s="45">
        <f t="shared" si="68"/>
        <v>1004</v>
      </c>
      <c r="AH540" s="45">
        <f t="shared" si="68"/>
        <v>1048</v>
      </c>
      <c r="AI540" s="45">
        <f t="shared" si="68"/>
        <v>1091</v>
      </c>
      <c r="AJ540" s="45">
        <f t="shared" si="68"/>
        <v>1135</v>
      </c>
      <c r="AK540" s="45">
        <f t="shared" si="68"/>
        <v>1179</v>
      </c>
      <c r="AL540" s="45">
        <f t="shared" si="68"/>
        <v>1222</v>
      </c>
      <c r="AM540" s="45">
        <f t="shared" si="68"/>
        <v>1266</v>
      </c>
      <c r="AN540" s="45">
        <f t="shared" si="68"/>
        <v>1310</v>
      </c>
    </row>
    <row r="541" spans="1:40" x14ac:dyDescent="0.25">
      <c r="A541" s="68" t="s">
        <v>191</v>
      </c>
      <c r="B541" s="180">
        <v>80131</v>
      </c>
      <c r="C541" s="68">
        <v>5</v>
      </c>
      <c r="D541" s="1">
        <v>0</v>
      </c>
      <c r="E541" s="1">
        <v>378</v>
      </c>
      <c r="F541" s="1">
        <v>8</v>
      </c>
      <c r="G541" s="1">
        <v>386</v>
      </c>
      <c r="H541" s="177">
        <v>378</v>
      </c>
      <c r="I541" s="176">
        <v>77.2</v>
      </c>
      <c r="J541" s="178">
        <v>75.599999999999994</v>
      </c>
      <c r="K541" s="45">
        <f t="shared" si="69"/>
        <v>5</v>
      </c>
      <c r="L541" s="45">
        <f t="shared" si="69"/>
        <v>9</v>
      </c>
      <c r="M541" s="45">
        <f t="shared" si="69"/>
        <v>14</v>
      </c>
      <c r="N541" s="45">
        <f t="shared" si="69"/>
        <v>19</v>
      </c>
      <c r="O541" s="45">
        <f t="shared" si="69"/>
        <v>24</v>
      </c>
      <c r="P541" s="45">
        <f t="shared" si="69"/>
        <v>28</v>
      </c>
      <c r="Q541" s="45">
        <f t="shared" si="69"/>
        <v>33</v>
      </c>
      <c r="R541" s="45">
        <f t="shared" si="69"/>
        <v>38</v>
      </c>
      <c r="S541" s="45">
        <f t="shared" si="69"/>
        <v>43</v>
      </c>
      <c r="T541" s="45">
        <f t="shared" si="69"/>
        <v>47</v>
      </c>
      <c r="U541" s="45">
        <f t="shared" si="69"/>
        <v>52</v>
      </c>
      <c r="V541" s="45">
        <f t="shared" si="69"/>
        <v>57</v>
      </c>
      <c r="W541" s="45">
        <f t="shared" si="69"/>
        <v>61</v>
      </c>
      <c r="X541" s="45">
        <f t="shared" si="69"/>
        <v>66</v>
      </c>
      <c r="Y541" s="45">
        <f t="shared" si="69"/>
        <v>71</v>
      </c>
      <c r="Z541" s="45">
        <f t="shared" si="69"/>
        <v>76</v>
      </c>
      <c r="AA541" s="45">
        <f t="shared" si="68"/>
        <v>80</v>
      </c>
      <c r="AB541" s="45">
        <f t="shared" si="68"/>
        <v>85</v>
      </c>
      <c r="AC541" s="45">
        <f t="shared" si="68"/>
        <v>90</v>
      </c>
      <c r="AD541" s="45">
        <f t="shared" si="68"/>
        <v>95</v>
      </c>
      <c r="AE541" s="45">
        <f t="shared" si="68"/>
        <v>99</v>
      </c>
      <c r="AF541" s="45">
        <f t="shared" si="68"/>
        <v>104</v>
      </c>
      <c r="AG541" s="45">
        <f t="shared" si="68"/>
        <v>109</v>
      </c>
      <c r="AH541" s="45">
        <f t="shared" si="68"/>
        <v>113</v>
      </c>
      <c r="AI541" s="45">
        <f t="shared" si="68"/>
        <v>118</v>
      </c>
      <c r="AJ541" s="45">
        <f t="shared" si="68"/>
        <v>123</v>
      </c>
      <c r="AK541" s="45">
        <f t="shared" si="68"/>
        <v>128</v>
      </c>
      <c r="AL541" s="45">
        <f t="shared" si="68"/>
        <v>132</v>
      </c>
      <c r="AM541" s="45">
        <f t="shared" si="68"/>
        <v>137</v>
      </c>
      <c r="AN541" s="45">
        <f t="shared" si="68"/>
        <v>142</v>
      </c>
    </row>
    <row r="542" spans="1:40" x14ac:dyDescent="0.25">
      <c r="A542" s="68" t="s">
        <v>191</v>
      </c>
      <c r="B542" s="180">
        <v>82113</v>
      </c>
      <c r="C542" s="68">
        <v>6</v>
      </c>
      <c r="D542" s="1">
        <v>2892</v>
      </c>
      <c r="E542" s="1">
        <v>417</v>
      </c>
      <c r="F542" s="1">
        <v>28</v>
      </c>
      <c r="G542" s="1">
        <v>3337</v>
      </c>
      <c r="H542" s="177">
        <v>3309</v>
      </c>
      <c r="I542" s="176">
        <v>556.16669999999999</v>
      </c>
      <c r="J542" s="178">
        <v>551.5</v>
      </c>
      <c r="K542" s="45">
        <f t="shared" si="69"/>
        <v>34</v>
      </c>
      <c r="L542" s="45">
        <f t="shared" si="69"/>
        <v>69</v>
      </c>
      <c r="M542" s="45">
        <f t="shared" si="69"/>
        <v>103</v>
      </c>
      <c r="N542" s="45">
        <f t="shared" si="69"/>
        <v>138</v>
      </c>
      <c r="O542" s="45">
        <f t="shared" si="69"/>
        <v>172</v>
      </c>
      <c r="P542" s="45">
        <f t="shared" si="69"/>
        <v>207</v>
      </c>
      <c r="Q542" s="45">
        <f t="shared" si="69"/>
        <v>241</v>
      </c>
      <c r="R542" s="45">
        <f t="shared" si="69"/>
        <v>276</v>
      </c>
      <c r="S542" s="45">
        <f t="shared" si="69"/>
        <v>310</v>
      </c>
      <c r="T542" s="45">
        <f t="shared" si="69"/>
        <v>345</v>
      </c>
      <c r="U542" s="45">
        <f t="shared" si="69"/>
        <v>379</v>
      </c>
      <c r="V542" s="45">
        <f t="shared" si="69"/>
        <v>414</v>
      </c>
      <c r="W542" s="45">
        <f t="shared" si="69"/>
        <v>448</v>
      </c>
      <c r="X542" s="45">
        <f t="shared" si="69"/>
        <v>483</v>
      </c>
      <c r="Y542" s="45">
        <f t="shared" si="69"/>
        <v>517</v>
      </c>
      <c r="Z542" s="45">
        <f t="shared" si="69"/>
        <v>552</v>
      </c>
      <c r="AA542" s="45">
        <f t="shared" si="68"/>
        <v>586</v>
      </c>
      <c r="AB542" s="45">
        <f t="shared" si="68"/>
        <v>620</v>
      </c>
      <c r="AC542" s="45">
        <f t="shared" si="68"/>
        <v>655</v>
      </c>
      <c r="AD542" s="45">
        <f t="shared" si="68"/>
        <v>689</v>
      </c>
      <c r="AE542" s="45">
        <f t="shared" si="68"/>
        <v>724</v>
      </c>
      <c r="AF542" s="45">
        <f t="shared" si="68"/>
        <v>758</v>
      </c>
      <c r="AG542" s="45">
        <f t="shared" si="68"/>
        <v>793</v>
      </c>
      <c r="AH542" s="45">
        <f t="shared" si="68"/>
        <v>827</v>
      </c>
      <c r="AI542" s="45">
        <f t="shared" si="68"/>
        <v>862</v>
      </c>
      <c r="AJ542" s="45">
        <f t="shared" si="68"/>
        <v>896</v>
      </c>
      <c r="AK542" s="45">
        <f t="shared" si="68"/>
        <v>931</v>
      </c>
      <c r="AL542" s="45">
        <f t="shared" si="68"/>
        <v>965</v>
      </c>
      <c r="AM542" s="45">
        <f t="shared" si="68"/>
        <v>1000</v>
      </c>
      <c r="AN542" s="45">
        <f t="shared" si="68"/>
        <v>1034</v>
      </c>
    </row>
    <row r="543" spans="1:40" x14ac:dyDescent="0.25">
      <c r="A543" s="68" t="s">
        <v>191</v>
      </c>
      <c r="B543" s="180">
        <v>82117</v>
      </c>
      <c r="C543" s="68">
        <v>11</v>
      </c>
      <c r="D543" s="1">
        <v>1512</v>
      </c>
      <c r="E543" s="1">
        <v>1381</v>
      </c>
      <c r="F543" s="1">
        <v>7</v>
      </c>
      <c r="G543" s="1">
        <v>2900</v>
      </c>
      <c r="H543" s="177">
        <v>2893</v>
      </c>
      <c r="I543" s="176">
        <v>263.63639999999998</v>
      </c>
      <c r="J543" s="178">
        <v>263</v>
      </c>
      <c r="K543" s="45">
        <f t="shared" si="69"/>
        <v>16</v>
      </c>
      <c r="L543" s="45">
        <f t="shared" si="69"/>
        <v>33</v>
      </c>
      <c r="M543" s="45">
        <f t="shared" si="69"/>
        <v>49</v>
      </c>
      <c r="N543" s="45">
        <f t="shared" si="69"/>
        <v>66</v>
      </c>
      <c r="O543" s="45">
        <f t="shared" si="69"/>
        <v>82</v>
      </c>
      <c r="P543" s="45">
        <f t="shared" si="69"/>
        <v>99</v>
      </c>
      <c r="Q543" s="45">
        <f t="shared" si="69"/>
        <v>115</v>
      </c>
      <c r="R543" s="45">
        <f t="shared" si="69"/>
        <v>132</v>
      </c>
      <c r="S543" s="45">
        <f t="shared" si="69"/>
        <v>148</v>
      </c>
      <c r="T543" s="45">
        <f t="shared" si="69"/>
        <v>164</v>
      </c>
      <c r="U543" s="45">
        <f t="shared" si="69"/>
        <v>181</v>
      </c>
      <c r="V543" s="45">
        <f t="shared" si="69"/>
        <v>197</v>
      </c>
      <c r="W543" s="45">
        <f t="shared" si="69"/>
        <v>214</v>
      </c>
      <c r="X543" s="45">
        <f t="shared" si="69"/>
        <v>230</v>
      </c>
      <c r="Y543" s="45">
        <f t="shared" si="69"/>
        <v>247</v>
      </c>
      <c r="Z543" s="45">
        <f t="shared" si="69"/>
        <v>263</v>
      </c>
      <c r="AA543" s="45">
        <f t="shared" si="68"/>
        <v>279</v>
      </c>
      <c r="AB543" s="45">
        <f t="shared" si="68"/>
        <v>296</v>
      </c>
      <c r="AC543" s="45">
        <f t="shared" si="68"/>
        <v>312</v>
      </c>
      <c r="AD543" s="45">
        <f t="shared" si="68"/>
        <v>329</v>
      </c>
      <c r="AE543" s="45">
        <f t="shared" si="68"/>
        <v>345</v>
      </c>
      <c r="AF543" s="45">
        <f t="shared" si="68"/>
        <v>362</v>
      </c>
      <c r="AG543" s="45">
        <f t="shared" si="68"/>
        <v>378</v>
      </c>
      <c r="AH543" s="45">
        <f t="shared" si="68"/>
        <v>395</v>
      </c>
      <c r="AI543" s="45">
        <f t="shared" si="68"/>
        <v>411</v>
      </c>
      <c r="AJ543" s="45">
        <f t="shared" si="68"/>
        <v>427</v>
      </c>
      <c r="AK543" s="45">
        <f t="shared" si="68"/>
        <v>444</v>
      </c>
      <c r="AL543" s="45">
        <f t="shared" si="68"/>
        <v>460</v>
      </c>
      <c r="AM543" s="45">
        <f t="shared" si="68"/>
        <v>477</v>
      </c>
      <c r="AN543" s="45">
        <f t="shared" si="68"/>
        <v>493</v>
      </c>
    </row>
    <row r="544" spans="1:40" x14ac:dyDescent="0.25">
      <c r="A544" s="68" t="s">
        <v>191</v>
      </c>
      <c r="B544" s="180">
        <v>82120</v>
      </c>
      <c r="C544" s="68">
        <v>9</v>
      </c>
      <c r="D544" s="1">
        <v>2304</v>
      </c>
      <c r="E544" s="1">
        <v>1027</v>
      </c>
      <c r="F544" s="1">
        <v>66</v>
      </c>
      <c r="G544" s="1">
        <v>3397</v>
      </c>
      <c r="H544" s="177">
        <v>3331</v>
      </c>
      <c r="I544" s="176">
        <v>377.44439999999997</v>
      </c>
      <c r="J544" s="178">
        <v>370.1</v>
      </c>
      <c r="K544" s="45">
        <f t="shared" si="69"/>
        <v>23</v>
      </c>
      <c r="L544" s="45">
        <f t="shared" si="69"/>
        <v>46</v>
      </c>
      <c r="M544" s="45">
        <f t="shared" si="69"/>
        <v>69</v>
      </c>
      <c r="N544" s="45">
        <f t="shared" si="69"/>
        <v>93</v>
      </c>
      <c r="O544" s="45">
        <f t="shared" si="69"/>
        <v>116</v>
      </c>
      <c r="P544" s="45">
        <f t="shared" si="69"/>
        <v>139</v>
      </c>
      <c r="Q544" s="45">
        <f t="shared" si="69"/>
        <v>162</v>
      </c>
      <c r="R544" s="45">
        <f t="shared" si="69"/>
        <v>185</v>
      </c>
      <c r="S544" s="45">
        <f t="shared" si="69"/>
        <v>208</v>
      </c>
      <c r="T544" s="45">
        <f t="shared" si="69"/>
        <v>231</v>
      </c>
      <c r="U544" s="45">
        <f t="shared" si="69"/>
        <v>254</v>
      </c>
      <c r="V544" s="45">
        <f t="shared" si="69"/>
        <v>278</v>
      </c>
      <c r="W544" s="45">
        <f t="shared" si="69"/>
        <v>301</v>
      </c>
      <c r="X544" s="45">
        <f t="shared" si="69"/>
        <v>324</v>
      </c>
      <c r="Y544" s="45">
        <f t="shared" si="69"/>
        <v>347</v>
      </c>
      <c r="Z544" s="45">
        <f t="shared" si="69"/>
        <v>370</v>
      </c>
      <c r="AA544" s="45">
        <f t="shared" si="68"/>
        <v>393</v>
      </c>
      <c r="AB544" s="45">
        <f t="shared" si="68"/>
        <v>416</v>
      </c>
      <c r="AC544" s="45">
        <f t="shared" si="68"/>
        <v>439</v>
      </c>
      <c r="AD544" s="45">
        <f t="shared" si="68"/>
        <v>463</v>
      </c>
      <c r="AE544" s="45">
        <f t="shared" si="68"/>
        <v>486</v>
      </c>
      <c r="AF544" s="45">
        <f t="shared" si="68"/>
        <v>509</v>
      </c>
      <c r="AG544" s="45">
        <f t="shared" si="68"/>
        <v>532</v>
      </c>
      <c r="AH544" s="45">
        <f t="shared" si="68"/>
        <v>555</v>
      </c>
      <c r="AI544" s="45">
        <f t="shared" si="68"/>
        <v>578</v>
      </c>
      <c r="AJ544" s="45">
        <f t="shared" si="68"/>
        <v>601</v>
      </c>
      <c r="AK544" s="45">
        <f t="shared" si="68"/>
        <v>625</v>
      </c>
      <c r="AL544" s="45">
        <f t="shared" si="68"/>
        <v>648</v>
      </c>
      <c r="AM544" s="45">
        <f t="shared" si="68"/>
        <v>671</v>
      </c>
      <c r="AN544" s="45">
        <f t="shared" si="68"/>
        <v>694</v>
      </c>
    </row>
    <row r="545" spans="1:40" x14ac:dyDescent="0.25">
      <c r="A545" s="68" t="s">
        <v>191</v>
      </c>
      <c r="B545" s="180">
        <v>83007</v>
      </c>
      <c r="C545" s="68">
        <v>0</v>
      </c>
      <c r="D545" s="1">
        <v>0</v>
      </c>
      <c r="E545" s="1">
        <v>0</v>
      </c>
      <c r="F545" s="1">
        <v>0</v>
      </c>
      <c r="G545" s="1">
        <v>0</v>
      </c>
      <c r="H545" s="177">
        <v>0</v>
      </c>
      <c r="I545" s="176">
        <v>0</v>
      </c>
      <c r="J545" s="178" t="e">
        <v>#DIV/0!</v>
      </c>
      <c r="K545" s="45">
        <f t="shared" si="69"/>
        <v>0</v>
      </c>
      <c r="L545" s="45">
        <f t="shared" si="69"/>
        <v>0</v>
      </c>
      <c r="M545" s="45">
        <f t="shared" si="69"/>
        <v>0</v>
      </c>
      <c r="N545" s="45">
        <f t="shared" si="69"/>
        <v>0</v>
      </c>
      <c r="O545" s="45">
        <f t="shared" si="69"/>
        <v>0</v>
      </c>
      <c r="P545" s="45">
        <f t="shared" si="69"/>
        <v>0</v>
      </c>
      <c r="Q545" s="45">
        <f t="shared" si="69"/>
        <v>0</v>
      </c>
      <c r="R545" s="45">
        <f t="shared" si="69"/>
        <v>0</v>
      </c>
      <c r="S545" s="45">
        <f t="shared" si="69"/>
        <v>0</v>
      </c>
      <c r="T545" s="45">
        <f t="shared" si="69"/>
        <v>0</v>
      </c>
      <c r="U545" s="45">
        <f t="shared" si="69"/>
        <v>0</v>
      </c>
      <c r="V545" s="45">
        <f t="shared" si="69"/>
        <v>0</v>
      </c>
      <c r="W545" s="45">
        <f t="shared" si="69"/>
        <v>0</v>
      </c>
      <c r="X545" s="45">
        <f t="shared" si="69"/>
        <v>0</v>
      </c>
      <c r="Y545" s="45">
        <f t="shared" si="69"/>
        <v>0</v>
      </c>
      <c r="Z545" s="45">
        <f t="shared" si="69"/>
        <v>0</v>
      </c>
      <c r="AA545" s="45">
        <f t="shared" si="68"/>
        <v>0</v>
      </c>
      <c r="AB545" s="45">
        <f t="shared" si="68"/>
        <v>0</v>
      </c>
      <c r="AC545" s="45">
        <f t="shared" si="68"/>
        <v>0</v>
      </c>
      <c r="AD545" s="45">
        <f t="shared" si="68"/>
        <v>0</v>
      </c>
      <c r="AE545" s="45">
        <f t="shared" si="68"/>
        <v>0</v>
      </c>
      <c r="AF545" s="45">
        <f t="shared" si="68"/>
        <v>0</v>
      </c>
      <c r="AG545" s="45">
        <f t="shared" si="68"/>
        <v>0</v>
      </c>
      <c r="AH545" s="45">
        <f t="shared" si="68"/>
        <v>0</v>
      </c>
      <c r="AI545" s="45">
        <f t="shared" si="68"/>
        <v>0</v>
      </c>
      <c r="AJ545" s="45">
        <f t="shared" si="68"/>
        <v>0</v>
      </c>
      <c r="AK545" s="45">
        <f t="shared" si="68"/>
        <v>0</v>
      </c>
      <c r="AL545" s="45">
        <f t="shared" si="68"/>
        <v>0</v>
      </c>
      <c r="AM545" s="45">
        <f t="shared" si="68"/>
        <v>0</v>
      </c>
      <c r="AN545" s="45">
        <f t="shared" si="68"/>
        <v>0</v>
      </c>
    </row>
    <row r="546" spans="1:40" x14ac:dyDescent="0.25">
      <c r="A546" s="68" t="s">
        <v>191</v>
      </c>
      <c r="B546" s="180">
        <v>83020</v>
      </c>
      <c r="C546" s="68">
        <v>4</v>
      </c>
      <c r="D546" s="1">
        <v>1104</v>
      </c>
      <c r="E546" s="1">
        <v>138</v>
      </c>
      <c r="F546" s="1">
        <v>6</v>
      </c>
      <c r="G546" s="1">
        <v>1248</v>
      </c>
      <c r="H546" s="177">
        <v>1242</v>
      </c>
      <c r="I546" s="176">
        <v>312</v>
      </c>
      <c r="J546" s="178">
        <v>310.5</v>
      </c>
      <c r="K546" s="45">
        <f t="shared" si="69"/>
        <v>19</v>
      </c>
      <c r="L546" s="45">
        <f t="shared" si="69"/>
        <v>39</v>
      </c>
      <c r="M546" s="45">
        <f t="shared" si="69"/>
        <v>58</v>
      </c>
      <c r="N546" s="45">
        <f t="shared" si="69"/>
        <v>78</v>
      </c>
      <c r="O546" s="45">
        <f t="shared" si="69"/>
        <v>97</v>
      </c>
      <c r="P546" s="45">
        <f t="shared" si="69"/>
        <v>116</v>
      </c>
      <c r="Q546" s="45">
        <f t="shared" si="69"/>
        <v>136</v>
      </c>
      <c r="R546" s="45">
        <f t="shared" si="69"/>
        <v>155</v>
      </c>
      <c r="S546" s="45">
        <f t="shared" si="69"/>
        <v>175</v>
      </c>
      <c r="T546" s="45">
        <f t="shared" si="69"/>
        <v>194</v>
      </c>
      <c r="U546" s="45">
        <f t="shared" si="69"/>
        <v>213</v>
      </c>
      <c r="V546" s="45">
        <f t="shared" si="69"/>
        <v>233</v>
      </c>
      <c r="W546" s="45">
        <f t="shared" si="69"/>
        <v>252</v>
      </c>
      <c r="X546" s="45">
        <f t="shared" si="69"/>
        <v>272</v>
      </c>
      <c r="Y546" s="45">
        <f t="shared" si="69"/>
        <v>291</v>
      </c>
      <c r="Z546" s="45">
        <f t="shared" si="69"/>
        <v>311</v>
      </c>
      <c r="AA546" s="45">
        <f t="shared" si="68"/>
        <v>330</v>
      </c>
      <c r="AB546" s="45">
        <f t="shared" si="68"/>
        <v>349</v>
      </c>
      <c r="AC546" s="45">
        <f t="shared" si="68"/>
        <v>369</v>
      </c>
      <c r="AD546" s="45">
        <f t="shared" si="68"/>
        <v>388</v>
      </c>
      <c r="AE546" s="45">
        <f t="shared" si="68"/>
        <v>408</v>
      </c>
      <c r="AF546" s="45">
        <f t="shared" si="68"/>
        <v>427</v>
      </c>
      <c r="AG546" s="45">
        <f t="shared" si="68"/>
        <v>446</v>
      </c>
      <c r="AH546" s="45">
        <f t="shared" si="68"/>
        <v>466</v>
      </c>
      <c r="AI546" s="45">
        <f t="shared" si="68"/>
        <v>485</v>
      </c>
      <c r="AJ546" s="45">
        <f t="shared" si="68"/>
        <v>505</v>
      </c>
      <c r="AK546" s="45">
        <f t="shared" si="68"/>
        <v>524</v>
      </c>
      <c r="AL546" s="45">
        <f t="shared" si="68"/>
        <v>543</v>
      </c>
      <c r="AM546" s="45">
        <f t="shared" si="68"/>
        <v>563</v>
      </c>
      <c r="AN546" s="45">
        <f t="shared" si="68"/>
        <v>582</v>
      </c>
    </row>
    <row r="547" spans="1:40" x14ac:dyDescent="0.25">
      <c r="A547" s="68" t="s">
        <v>191</v>
      </c>
      <c r="B547" s="180">
        <v>83028</v>
      </c>
      <c r="C547" s="68">
        <v>1</v>
      </c>
      <c r="D547" s="1">
        <v>0</v>
      </c>
      <c r="E547" s="1">
        <v>203</v>
      </c>
      <c r="F547" s="1">
        <v>0</v>
      </c>
      <c r="G547" s="1">
        <v>203</v>
      </c>
      <c r="H547" s="177">
        <v>203</v>
      </c>
      <c r="I547" s="176">
        <v>203</v>
      </c>
      <c r="J547" s="178">
        <v>203</v>
      </c>
      <c r="K547" s="45">
        <f t="shared" si="69"/>
        <v>13</v>
      </c>
      <c r="L547" s="45">
        <f t="shared" si="69"/>
        <v>25</v>
      </c>
      <c r="M547" s="45">
        <f t="shared" si="69"/>
        <v>38</v>
      </c>
      <c r="N547" s="45">
        <f t="shared" si="69"/>
        <v>51</v>
      </c>
      <c r="O547" s="45">
        <f t="shared" si="69"/>
        <v>63</v>
      </c>
      <c r="P547" s="45">
        <f t="shared" si="69"/>
        <v>76</v>
      </c>
      <c r="Q547" s="45">
        <f t="shared" si="69"/>
        <v>89</v>
      </c>
      <c r="R547" s="45">
        <f t="shared" si="69"/>
        <v>102</v>
      </c>
      <c r="S547" s="45">
        <f t="shared" si="69"/>
        <v>114</v>
      </c>
      <c r="T547" s="45">
        <f t="shared" si="69"/>
        <v>127</v>
      </c>
      <c r="U547" s="45">
        <f t="shared" si="69"/>
        <v>140</v>
      </c>
      <c r="V547" s="45">
        <f t="shared" si="69"/>
        <v>152</v>
      </c>
      <c r="W547" s="45">
        <f t="shared" si="69"/>
        <v>165</v>
      </c>
      <c r="X547" s="45">
        <f t="shared" si="69"/>
        <v>178</v>
      </c>
      <c r="Y547" s="45">
        <f t="shared" si="69"/>
        <v>190</v>
      </c>
      <c r="Z547" s="45">
        <f t="shared" si="69"/>
        <v>203</v>
      </c>
      <c r="AA547" s="45">
        <f t="shared" si="68"/>
        <v>216</v>
      </c>
      <c r="AB547" s="45">
        <f t="shared" si="68"/>
        <v>228</v>
      </c>
      <c r="AC547" s="45">
        <f t="shared" si="68"/>
        <v>241</v>
      </c>
      <c r="AD547" s="45">
        <f t="shared" si="68"/>
        <v>254</v>
      </c>
      <c r="AE547" s="45">
        <f t="shared" si="68"/>
        <v>266</v>
      </c>
      <c r="AF547" s="45">
        <f t="shared" si="68"/>
        <v>279</v>
      </c>
      <c r="AG547" s="45">
        <f t="shared" si="68"/>
        <v>292</v>
      </c>
      <c r="AH547" s="45">
        <f t="shared" si="68"/>
        <v>305</v>
      </c>
      <c r="AI547" s="45">
        <f t="shared" si="68"/>
        <v>317</v>
      </c>
      <c r="AJ547" s="45">
        <f t="shared" si="68"/>
        <v>330</v>
      </c>
      <c r="AK547" s="45">
        <f t="shared" si="68"/>
        <v>343</v>
      </c>
      <c r="AL547" s="45">
        <f t="shared" si="68"/>
        <v>355</v>
      </c>
      <c r="AM547" s="45">
        <f t="shared" si="68"/>
        <v>368</v>
      </c>
      <c r="AN547" s="45">
        <f t="shared" si="68"/>
        <v>381</v>
      </c>
    </row>
    <row r="548" spans="1:40" x14ac:dyDescent="0.25">
      <c r="A548" s="68" t="s">
        <v>191</v>
      </c>
      <c r="B548" s="180">
        <v>83032</v>
      </c>
      <c r="C548" s="68">
        <v>3</v>
      </c>
      <c r="D548" s="1">
        <v>1044</v>
      </c>
      <c r="E548" s="1">
        <v>132</v>
      </c>
      <c r="F548" s="1">
        <v>8</v>
      </c>
      <c r="G548" s="1">
        <v>1184</v>
      </c>
      <c r="H548" s="177">
        <v>1176</v>
      </c>
      <c r="I548" s="176">
        <v>394.66669999999999</v>
      </c>
      <c r="J548" s="178">
        <v>392</v>
      </c>
      <c r="K548" s="45">
        <f t="shared" si="69"/>
        <v>25</v>
      </c>
      <c r="L548" s="45">
        <f t="shared" si="69"/>
        <v>49</v>
      </c>
      <c r="M548" s="45">
        <f t="shared" si="69"/>
        <v>74</v>
      </c>
      <c r="N548" s="45">
        <f t="shared" si="69"/>
        <v>98</v>
      </c>
      <c r="O548" s="45">
        <f t="shared" si="69"/>
        <v>123</v>
      </c>
      <c r="P548" s="45">
        <f t="shared" si="69"/>
        <v>147</v>
      </c>
      <c r="Q548" s="45">
        <f t="shared" si="69"/>
        <v>172</v>
      </c>
      <c r="R548" s="45">
        <f t="shared" si="69"/>
        <v>196</v>
      </c>
      <c r="S548" s="45">
        <f t="shared" si="69"/>
        <v>221</v>
      </c>
      <c r="T548" s="45">
        <f t="shared" si="69"/>
        <v>245</v>
      </c>
      <c r="U548" s="45">
        <f t="shared" si="69"/>
        <v>270</v>
      </c>
      <c r="V548" s="45">
        <f t="shared" si="69"/>
        <v>294</v>
      </c>
      <c r="W548" s="45">
        <f t="shared" si="69"/>
        <v>319</v>
      </c>
      <c r="X548" s="45">
        <f t="shared" si="69"/>
        <v>343</v>
      </c>
      <c r="Y548" s="45">
        <f t="shared" si="69"/>
        <v>368</v>
      </c>
      <c r="Z548" s="45">
        <f t="shared" si="69"/>
        <v>392</v>
      </c>
      <c r="AA548" s="45">
        <f t="shared" si="68"/>
        <v>417</v>
      </c>
      <c r="AB548" s="45">
        <f t="shared" si="68"/>
        <v>441</v>
      </c>
      <c r="AC548" s="45">
        <f t="shared" si="68"/>
        <v>466</v>
      </c>
      <c r="AD548" s="45">
        <f t="shared" si="68"/>
        <v>490</v>
      </c>
      <c r="AE548" s="45">
        <f t="shared" si="68"/>
        <v>515</v>
      </c>
      <c r="AF548" s="45">
        <f t="shared" si="68"/>
        <v>539</v>
      </c>
      <c r="AG548" s="45">
        <f t="shared" si="68"/>
        <v>564</v>
      </c>
      <c r="AH548" s="45">
        <f t="shared" si="68"/>
        <v>588</v>
      </c>
      <c r="AI548" s="45">
        <f t="shared" si="68"/>
        <v>613</v>
      </c>
      <c r="AJ548" s="45">
        <f t="shared" si="68"/>
        <v>637</v>
      </c>
      <c r="AK548" s="45">
        <f t="shared" si="68"/>
        <v>662</v>
      </c>
      <c r="AL548" s="45">
        <f t="shared" si="68"/>
        <v>686</v>
      </c>
      <c r="AM548" s="45">
        <f t="shared" si="68"/>
        <v>711</v>
      </c>
      <c r="AN548" s="45">
        <f t="shared" si="68"/>
        <v>735</v>
      </c>
    </row>
    <row r="549" spans="1:40" x14ac:dyDescent="0.25">
      <c r="A549" s="68" t="s">
        <v>191</v>
      </c>
      <c r="B549" s="180">
        <v>83044</v>
      </c>
      <c r="C549" s="68">
        <v>2</v>
      </c>
      <c r="D549" s="1">
        <v>504</v>
      </c>
      <c r="E549" s="1">
        <v>-11</v>
      </c>
      <c r="F549" s="1">
        <v>0</v>
      </c>
      <c r="G549" s="1">
        <v>493</v>
      </c>
      <c r="H549" s="177">
        <v>493</v>
      </c>
      <c r="I549" s="176">
        <v>246.5</v>
      </c>
      <c r="J549" s="178">
        <v>246.5</v>
      </c>
      <c r="K549" s="45">
        <f t="shared" si="69"/>
        <v>15</v>
      </c>
      <c r="L549" s="45">
        <f t="shared" si="69"/>
        <v>31</v>
      </c>
      <c r="M549" s="45">
        <f t="shared" si="69"/>
        <v>46</v>
      </c>
      <c r="N549" s="45">
        <f t="shared" si="69"/>
        <v>62</v>
      </c>
      <c r="O549" s="45">
        <f t="shared" si="69"/>
        <v>77</v>
      </c>
      <c r="P549" s="45">
        <f t="shared" si="69"/>
        <v>92</v>
      </c>
      <c r="Q549" s="45">
        <f t="shared" si="69"/>
        <v>108</v>
      </c>
      <c r="R549" s="45">
        <f t="shared" si="69"/>
        <v>123</v>
      </c>
      <c r="S549" s="45">
        <f t="shared" si="69"/>
        <v>139</v>
      </c>
      <c r="T549" s="45">
        <f t="shared" si="69"/>
        <v>154</v>
      </c>
      <c r="U549" s="45">
        <f t="shared" si="69"/>
        <v>169</v>
      </c>
      <c r="V549" s="45">
        <f t="shared" si="69"/>
        <v>185</v>
      </c>
      <c r="W549" s="45">
        <f t="shared" si="69"/>
        <v>200</v>
      </c>
      <c r="X549" s="45">
        <f t="shared" si="69"/>
        <v>216</v>
      </c>
      <c r="Y549" s="45">
        <f t="shared" si="69"/>
        <v>231</v>
      </c>
      <c r="Z549" s="45">
        <f t="shared" si="69"/>
        <v>247</v>
      </c>
      <c r="AA549" s="45">
        <f t="shared" si="68"/>
        <v>262</v>
      </c>
      <c r="AB549" s="45">
        <f t="shared" si="68"/>
        <v>277</v>
      </c>
      <c r="AC549" s="45">
        <f t="shared" si="68"/>
        <v>293</v>
      </c>
      <c r="AD549" s="45">
        <f t="shared" si="68"/>
        <v>308</v>
      </c>
      <c r="AE549" s="45">
        <f t="shared" si="68"/>
        <v>324</v>
      </c>
      <c r="AF549" s="45">
        <f t="shared" si="68"/>
        <v>339</v>
      </c>
      <c r="AG549" s="45">
        <f t="shared" si="68"/>
        <v>354</v>
      </c>
      <c r="AH549" s="45">
        <f t="shared" si="68"/>
        <v>370</v>
      </c>
      <c r="AI549" s="45">
        <f t="shared" si="68"/>
        <v>385</v>
      </c>
      <c r="AJ549" s="45">
        <f t="shared" si="68"/>
        <v>401</v>
      </c>
      <c r="AK549" s="45">
        <f t="shared" si="68"/>
        <v>416</v>
      </c>
      <c r="AL549" s="45">
        <f t="shared" si="68"/>
        <v>431</v>
      </c>
      <c r="AM549" s="45">
        <f t="shared" si="68"/>
        <v>447</v>
      </c>
      <c r="AN549" s="45">
        <f t="shared" si="68"/>
        <v>462</v>
      </c>
    </row>
    <row r="550" spans="1:40" x14ac:dyDescent="0.25">
      <c r="A550" s="68" t="s">
        <v>191</v>
      </c>
      <c r="B550" s="180">
        <v>83048</v>
      </c>
      <c r="C550" s="68">
        <v>3</v>
      </c>
      <c r="D550" s="1">
        <v>828</v>
      </c>
      <c r="E550" s="1">
        <v>84</v>
      </c>
      <c r="F550" s="1">
        <v>24</v>
      </c>
      <c r="G550" s="1">
        <v>936</v>
      </c>
      <c r="H550" s="177">
        <v>912</v>
      </c>
      <c r="I550" s="176">
        <v>312</v>
      </c>
      <c r="J550" s="178">
        <v>304</v>
      </c>
      <c r="K550" s="45">
        <f t="shared" si="69"/>
        <v>19</v>
      </c>
      <c r="L550" s="45">
        <f t="shared" si="69"/>
        <v>38</v>
      </c>
      <c r="M550" s="45">
        <f t="shared" si="69"/>
        <v>57</v>
      </c>
      <c r="N550" s="45">
        <f t="shared" si="69"/>
        <v>76</v>
      </c>
      <c r="O550" s="45">
        <f t="shared" si="69"/>
        <v>95</v>
      </c>
      <c r="P550" s="45">
        <f t="shared" si="69"/>
        <v>114</v>
      </c>
      <c r="Q550" s="45">
        <f t="shared" si="69"/>
        <v>133</v>
      </c>
      <c r="R550" s="45">
        <f t="shared" si="69"/>
        <v>152</v>
      </c>
      <c r="S550" s="45">
        <f t="shared" si="69"/>
        <v>171</v>
      </c>
      <c r="T550" s="45">
        <f t="shared" si="69"/>
        <v>190</v>
      </c>
      <c r="U550" s="45">
        <f t="shared" si="69"/>
        <v>209</v>
      </c>
      <c r="V550" s="45">
        <f t="shared" si="69"/>
        <v>228</v>
      </c>
      <c r="W550" s="45">
        <f t="shared" si="69"/>
        <v>247</v>
      </c>
      <c r="X550" s="45">
        <f t="shared" si="69"/>
        <v>266</v>
      </c>
      <c r="Y550" s="45">
        <f t="shared" si="69"/>
        <v>285</v>
      </c>
      <c r="Z550" s="45">
        <f t="shared" ref="Z550:AN565" si="70">IF($G550&gt;0,ROUND($J550*Z$3/12*0.75,0),0)</f>
        <v>304</v>
      </c>
      <c r="AA550" s="45">
        <f t="shared" si="70"/>
        <v>323</v>
      </c>
      <c r="AB550" s="45">
        <f t="shared" si="70"/>
        <v>342</v>
      </c>
      <c r="AC550" s="45">
        <f t="shared" si="70"/>
        <v>361</v>
      </c>
      <c r="AD550" s="45">
        <f t="shared" si="70"/>
        <v>380</v>
      </c>
      <c r="AE550" s="45">
        <f t="shared" si="70"/>
        <v>399</v>
      </c>
      <c r="AF550" s="45">
        <f t="shared" si="70"/>
        <v>418</v>
      </c>
      <c r="AG550" s="45">
        <f t="shared" si="70"/>
        <v>437</v>
      </c>
      <c r="AH550" s="45">
        <f t="shared" si="70"/>
        <v>456</v>
      </c>
      <c r="AI550" s="45">
        <f t="shared" si="70"/>
        <v>475</v>
      </c>
      <c r="AJ550" s="45">
        <f t="shared" si="70"/>
        <v>494</v>
      </c>
      <c r="AK550" s="45">
        <f t="shared" si="70"/>
        <v>513</v>
      </c>
      <c r="AL550" s="45">
        <f t="shared" si="70"/>
        <v>532</v>
      </c>
      <c r="AM550" s="45">
        <f t="shared" si="70"/>
        <v>551</v>
      </c>
      <c r="AN550" s="45">
        <f t="shared" si="70"/>
        <v>570</v>
      </c>
    </row>
    <row r="551" spans="1:40" x14ac:dyDescent="0.25">
      <c r="A551" s="68" t="s">
        <v>191</v>
      </c>
      <c r="B551" s="180">
        <v>83050</v>
      </c>
      <c r="C551" s="68">
        <v>2</v>
      </c>
      <c r="D551" s="1">
        <v>324</v>
      </c>
      <c r="E551" s="1">
        <v>252</v>
      </c>
      <c r="F551" s="1">
        <v>0</v>
      </c>
      <c r="G551" s="1">
        <v>576</v>
      </c>
      <c r="H551" s="177">
        <v>576</v>
      </c>
      <c r="I551" s="176">
        <v>288</v>
      </c>
      <c r="J551" s="178">
        <v>288</v>
      </c>
      <c r="K551" s="45">
        <f t="shared" ref="K551:Z566" si="71">IF($G551&gt;0,ROUND($J551*K$3/12*0.75,0),0)</f>
        <v>18</v>
      </c>
      <c r="L551" s="45">
        <f t="shared" si="71"/>
        <v>36</v>
      </c>
      <c r="M551" s="45">
        <f t="shared" si="71"/>
        <v>54</v>
      </c>
      <c r="N551" s="45">
        <f t="shared" si="71"/>
        <v>72</v>
      </c>
      <c r="O551" s="45">
        <f t="shared" si="71"/>
        <v>90</v>
      </c>
      <c r="P551" s="45">
        <f t="shared" si="71"/>
        <v>108</v>
      </c>
      <c r="Q551" s="45">
        <f t="shared" si="71"/>
        <v>126</v>
      </c>
      <c r="R551" s="45">
        <f t="shared" si="71"/>
        <v>144</v>
      </c>
      <c r="S551" s="45">
        <f t="shared" si="71"/>
        <v>162</v>
      </c>
      <c r="T551" s="45">
        <f t="shared" si="71"/>
        <v>180</v>
      </c>
      <c r="U551" s="45">
        <f t="shared" si="71"/>
        <v>198</v>
      </c>
      <c r="V551" s="45">
        <f t="shared" si="71"/>
        <v>216</v>
      </c>
      <c r="W551" s="45">
        <f t="shared" si="71"/>
        <v>234</v>
      </c>
      <c r="X551" s="45">
        <f t="shared" si="71"/>
        <v>252</v>
      </c>
      <c r="Y551" s="45">
        <f t="shared" si="71"/>
        <v>270</v>
      </c>
      <c r="Z551" s="45">
        <f t="shared" si="71"/>
        <v>288</v>
      </c>
      <c r="AA551" s="45">
        <f t="shared" si="70"/>
        <v>306</v>
      </c>
      <c r="AB551" s="45">
        <f t="shared" si="70"/>
        <v>324</v>
      </c>
      <c r="AC551" s="45">
        <f t="shared" si="70"/>
        <v>342</v>
      </c>
      <c r="AD551" s="45">
        <f t="shared" si="70"/>
        <v>360</v>
      </c>
      <c r="AE551" s="45">
        <f t="shared" si="70"/>
        <v>378</v>
      </c>
      <c r="AF551" s="45">
        <f t="shared" si="70"/>
        <v>396</v>
      </c>
      <c r="AG551" s="45">
        <f t="shared" si="70"/>
        <v>414</v>
      </c>
      <c r="AH551" s="45">
        <f t="shared" si="70"/>
        <v>432</v>
      </c>
      <c r="AI551" s="45">
        <f t="shared" si="70"/>
        <v>450</v>
      </c>
      <c r="AJ551" s="45">
        <f t="shared" si="70"/>
        <v>468</v>
      </c>
      <c r="AK551" s="45">
        <f t="shared" si="70"/>
        <v>486</v>
      </c>
      <c r="AL551" s="45">
        <f t="shared" si="70"/>
        <v>504</v>
      </c>
      <c r="AM551" s="45">
        <f t="shared" si="70"/>
        <v>522</v>
      </c>
      <c r="AN551" s="45">
        <f t="shared" si="70"/>
        <v>540</v>
      </c>
    </row>
    <row r="552" spans="1:40" x14ac:dyDescent="0.25">
      <c r="A552" s="68" t="s">
        <v>191</v>
      </c>
      <c r="B552" s="180">
        <v>83053</v>
      </c>
      <c r="C552" s="68">
        <v>8</v>
      </c>
      <c r="D552" s="1">
        <v>1824</v>
      </c>
      <c r="E552" s="1">
        <v>2243</v>
      </c>
      <c r="F552" s="1">
        <v>31</v>
      </c>
      <c r="G552" s="1">
        <v>4098</v>
      </c>
      <c r="H552" s="177">
        <v>4067</v>
      </c>
      <c r="I552" s="176">
        <v>512.25</v>
      </c>
      <c r="J552" s="178">
        <v>508.4</v>
      </c>
      <c r="K552" s="45">
        <f t="shared" si="71"/>
        <v>32</v>
      </c>
      <c r="L552" s="45">
        <f t="shared" si="71"/>
        <v>64</v>
      </c>
      <c r="M552" s="45">
        <f t="shared" si="71"/>
        <v>95</v>
      </c>
      <c r="N552" s="45">
        <f t="shared" si="71"/>
        <v>127</v>
      </c>
      <c r="O552" s="45">
        <f t="shared" si="71"/>
        <v>159</v>
      </c>
      <c r="P552" s="45">
        <f t="shared" si="71"/>
        <v>191</v>
      </c>
      <c r="Q552" s="45">
        <f t="shared" si="71"/>
        <v>222</v>
      </c>
      <c r="R552" s="45">
        <f t="shared" si="71"/>
        <v>254</v>
      </c>
      <c r="S552" s="45">
        <f t="shared" si="71"/>
        <v>286</v>
      </c>
      <c r="T552" s="45">
        <f t="shared" si="71"/>
        <v>318</v>
      </c>
      <c r="U552" s="45">
        <f t="shared" si="71"/>
        <v>350</v>
      </c>
      <c r="V552" s="45">
        <f t="shared" si="71"/>
        <v>381</v>
      </c>
      <c r="W552" s="45">
        <f t="shared" si="71"/>
        <v>413</v>
      </c>
      <c r="X552" s="45">
        <f t="shared" si="71"/>
        <v>445</v>
      </c>
      <c r="Y552" s="45">
        <f t="shared" si="71"/>
        <v>477</v>
      </c>
      <c r="Z552" s="45">
        <f t="shared" si="71"/>
        <v>508</v>
      </c>
      <c r="AA552" s="45">
        <f t="shared" si="70"/>
        <v>540</v>
      </c>
      <c r="AB552" s="45">
        <f t="shared" si="70"/>
        <v>572</v>
      </c>
      <c r="AC552" s="45">
        <f t="shared" si="70"/>
        <v>604</v>
      </c>
      <c r="AD552" s="45">
        <f t="shared" si="70"/>
        <v>636</v>
      </c>
      <c r="AE552" s="45">
        <f t="shared" si="70"/>
        <v>667</v>
      </c>
      <c r="AF552" s="45">
        <f t="shared" si="70"/>
        <v>699</v>
      </c>
      <c r="AG552" s="45">
        <f t="shared" si="70"/>
        <v>731</v>
      </c>
      <c r="AH552" s="45">
        <f t="shared" si="70"/>
        <v>763</v>
      </c>
      <c r="AI552" s="45">
        <f t="shared" si="70"/>
        <v>794</v>
      </c>
      <c r="AJ552" s="45">
        <f t="shared" si="70"/>
        <v>826</v>
      </c>
      <c r="AK552" s="45">
        <f t="shared" si="70"/>
        <v>858</v>
      </c>
      <c r="AL552" s="45">
        <f t="shared" si="70"/>
        <v>890</v>
      </c>
      <c r="AM552" s="45">
        <f t="shared" si="70"/>
        <v>921</v>
      </c>
      <c r="AN552" s="45">
        <f t="shared" si="70"/>
        <v>953</v>
      </c>
    </row>
    <row r="553" spans="1:40" x14ac:dyDescent="0.25">
      <c r="A553" s="68" t="s">
        <v>191</v>
      </c>
      <c r="B553" s="180">
        <v>83054</v>
      </c>
      <c r="C553" s="68">
        <v>5</v>
      </c>
      <c r="D553" s="1">
        <v>2748</v>
      </c>
      <c r="E553" s="1">
        <v>699</v>
      </c>
      <c r="F553" s="1">
        <v>16</v>
      </c>
      <c r="G553" s="1">
        <v>3463</v>
      </c>
      <c r="H553" s="177">
        <v>3447</v>
      </c>
      <c r="I553" s="176">
        <v>692.6</v>
      </c>
      <c r="J553" s="178">
        <v>689.4</v>
      </c>
      <c r="K553" s="45">
        <f t="shared" si="71"/>
        <v>43</v>
      </c>
      <c r="L553" s="45">
        <f t="shared" si="71"/>
        <v>86</v>
      </c>
      <c r="M553" s="45">
        <f t="shared" si="71"/>
        <v>129</v>
      </c>
      <c r="N553" s="45">
        <f t="shared" si="71"/>
        <v>172</v>
      </c>
      <c r="O553" s="45">
        <f t="shared" si="71"/>
        <v>215</v>
      </c>
      <c r="P553" s="45">
        <f t="shared" si="71"/>
        <v>259</v>
      </c>
      <c r="Q553" s="45">
        <f t="shared" si="71"/>
        <v>302</v>
      </c>
      <c r="R553" s="45">
        <f t="shared" si="71"/>
        <v>345</v>
      </c>
      <c r="S553" s="45">
        <f t="shared" si="71"/>
        <v>388</v>
      </c>
      <c r="T553" s="45">
        <f t="shared" si="71"/>
        <v>431</v>
      </c>
      <c r="U553" s="45">
        <f t="shared" si="71"/>
        <v>474</v>
      </c>
      <c r="V553" s="45">
        <f t="shared" si="71"/>
        <v>517</v>
      </c>
      <c r="W553" s="45">
        <f t="shared" si="71"/>
        <v>560</v>
      </c>
      <c r="X553" s="45">
        <f t="shared" si="71"/>
        <v>603</v>
      </c>
      <c r="Y553" s="45">
        <f t="shared" si="71"/>
        <v>646</v>
      </c>
      <c r="Z553" s="45">
        <f t="shared" si="71"/>
        <v>689</v>
      </c>
      <c r="AA553" s="45">
        <f t="shared" si="70"/>
        <v>732</v>
      </c>
      <c r="AB553" s="45">
        <f t="shared" si="70"/>
        <v>776</v>
      </c>
      <c r="AC553" s="45">
        <f t="shared" si="70"/>
        <v>819</v>
      </c>
      <c r="AD553" s="45">
        <f t="shared" si="70"/>
        <v>862</v>
      </c>
      <c r="AE553" s="45">
        <f t="shared" si="70"/>
        <v>905</v>
      </c>
      <c r="AF553" s="45">
        <f t="shared" si="70"/>
        <v>948</v>
      </c>
      <c r="AG553" s="45">
        <f t="shared" si="70"/>
        <v>991</v>
      </c>
      <c r="AH553" s="45">
        <f t="shared" si="70"/>
        <v>1034</v>
      </c>
      <c r="AI553" s="45">
        <f t="shared" si="70"/>
        <v>1077</v>
      </c>
      <c r="AJ553" s="45">
        <f t="shared" si="70"/>
        <v>1120</v>
      </c>
      <c r="AK553" s="45">
        <f t="shared" si="70"/>
        <v>1163</v>
      </c>
      <c r="AL553" s="45">
        <f t="shared" si="70"/>
        <v>1206</v>
      </c>
      <c r="AM553" s="45">
        <f t="shared" si="70"/>
        <v>1250</v>
      </c>
      <c r="AN553" s="45">
        <f t="shared" si="70"/>
        <v>1293</v>
      </c>
    </row>
    <row r="554" spans="1:40" x14ac:dyDescent="0.25">
      <c r="A554" s="68" t="s">
        <v>191</v>
      </c>
      <c r="B554" s="180">
        <v>83055</v>
      </c>
      <c r="C554" s="68">
        <v>10</v>
      </c>
      <c r="D554" s="1">
        <v>2844</v>
      </c>
      <c r="E554" s="1">
        <v>418</v>
      </c>
      <c r="F554" s="1">
        <v>34</v>
      </c>
      <c r="G554" s="1">
        <v>3296</v>
      </c>
      <c r="H554" s="177">
        <v>3262</v>
      </c>
      <c r="I554" s="176">
        <v>329.6</v>
      </c>
      <c r="J554" s="178">
        <v>326.2</v>
      </c>
      <c r="K554" s="45">
        <f t="shared" si="71"/>
        <v>20</v>
      </c>
      <c r="L554" s="45">
        <f t="shared" si="71"/>
        <v>41</v>
      </c>
      <c r="M554" s="45">
        <f t="shared" si="71"/>
        <v>61</v>
      </c>
      <c r="N554" s="45">
        <f t="shared" si="71"/>
        <v>82</v>
      </c>
      <c r="O554" s="45">
        <f t="shared" si="71"/>
        <v>102</v>
      </c>
      <c r="P554" s="45">
        <f t="shared" si="71"/>
        <v>122</v>
      </c>
      <c r="Q554" s="45">
        <f t="shared" si="71"/>
        <v>143</v>
      </c>
      <c r="R554" s="45">
        <f t="shared" si="71"/>
        <v>163</v>
      </c>
      <c r="S554" s="45">
        <f t="shared" si="71"/>
        <v>183</v>
      </c>
      <c r="T554" s="45">
        <f t="shared" si="71"/>
        <v>204</v>
      </c>
      <c r="U554" s="45">
        <f t="shared" si="71"/>
        <v>224</v>
      </c>
      <c r="V554" s="45">
        <f t="shared" si="71"/>
        <v>245</v>
      </c>
      <c r="W554" s="45">
        <f t="shared" si="71"/>
        <v>265</v>
      </c>
      <c r="X554" s="45">
        <f t="shared" si="71"/>
        <v>285</v>
      </c>
      <c r="Y554" s="45">
        <f t="shared" si="71"/>
        <v>306</v>
      </c>
      <c r="Z554" s="45">
        <f t="shared" si="71"/>
        <v>326</v>
      </c>
      <c r="AA554" s="45">
        <f t="shared" si="70"/>
        <v>347</v>
      </c>
      <c r="AB554" s="45">
        <f t="shared" si="70"/>
        <v>367</v>
      </c>
      <c r="AC554" s="45">
        <f t="shared" si="70"/>
        <v>387</v>
      </c>
      <c r="AD554" s="45">
        <f t="shared" si="70"/>
        <v>408</v>
      </c>
      <c r="AE554" s="45">
        <f t="shared" si="70"/>
        <v>428</v>
      </c>
      <c r="AF554" s="45">
        <f t="shared" si="70"/>
        <v>449</v>
      </c>
      <c r="AG554" s="45">
        <f t="shared" si="70"/>
        <v>469</v>
      </c>
      <c r="AH554" s="45">
        <f t="shared" si="70"/>
        <v>489</v>
      </c>
      <c r="AI554" s="45">
        <f t="shared" si="70"/>
        <v>510</v>
      </c>
      <c r="AJ554" s="45">
        <f t="shared" si="70"/>
        <v>530</v>
      </c>
      <c r="AK554" s="45">
        <f t="shared" si="70"/>
        <v>550</v>
      </c>
      <c r="AL554" s="45">
        <f t="shared" si="70"/>
        <v>571</v>
      </c>
      <c r="AM554" s="45">
        <f t="shared" si="70"/>
        <v>591</v>
      </c>
      <c r="AN554" s="45">
        <f t="shared" si="70"/>
        <v>612</v>
      </c>
    </row>
    <row r="555" spans="1:40" x14ac:dyDescent="0.25">
      <c r="A555" s="68" t="s">
        <v>191</v>
      </c>
      <c r="B555" s="180">
        <v>83056</v>
      </c>
      <c r="C555" s="68">
        <v>2</v>
      </c>
      <c r="D555" s="1">
        <v>756</v>
      </c>
      <c r="E555" s="1">
        <v>355</v>
      </c>
      <c r="F555" s="1">
        <v>33</v>
      </c>
      <c r="G555" s="1">
        <v>1144</v>
      </c>
      <c r="H555" s="177">
        <v>1111</v>
      </c>
      <c r="I555" s="176">
        <v>572</v>
      </c>
      <c r="J555" s="178">
        <v>555.5</v>
      </c>
      <c r="K555" s="45">
        <f t="shared" si="71"/>
        <v>35</v>
      </c>
      <c r="L555" s="45">
        <f t="shared" si="71"/>
        <v>69</v>
      </c>
      <c r="M555" s="45">
        <f t="shared" si="71"/>
        <v>104</v>
      </c>
      <c r="N555" s="45">
        <f t="shared" si="71"/>
        <v>139</v>
      </c>
      <c r="O555" s="45">
        <f t="shared" si="71"/>
        <v>174</v>
      </c>
      <c r="P555" s="45">
        <f t="shared" si="71"/>
        <v>208</v>
      </c>
      <c r="Q555" s="45">
        <f t="shared" si="71"/>
        <v>243</v>
      </c>
      <c r="R555" s="45">
        <f t="shared" si="71"/>
        <v>278</v>
      </c>
      <c r="S555" s="45">
        <f t="shared" si="71"/>
        <v>312</v>
      </c>
      <c r="T555" s="45">
        <f t="shared" si="71"/>
        <v>347</v>
      </c>
      <c r="U555" s="45">
        <f t="shared" si="71"/>
        <v>382</v>
      </c>
      <c r="V555" s="45">
        <f t="shared" si="71"/>
        <v>417</v>
      </c>
      <c r="W555" s="45">
        <f t="shared" si="71"/>
        <v>451</v>
      </c>
      <c r="X555" s="45">
        <f t="shared" si="71"/>
        <v>486</v>
      </c>
      <c r="Y555" s="45">
        <f t="shared" si="71"/>
        <v>521</v>
      </c>
      <c r="Z555" s="45">
        <f t="shared" si="71"/>
        <v>556</v>
      </c>
      <c r="AA555" s="45">
        <f t="shared" si="70"/>
        <v>590</v>
      </c>
      <c r="AB555" s="45">
        <f t="shared" si="70"/>
        <v>625</v>
      </c>
      <c r="AC555" s="45">
        <f t="shared" si="70"/>
        <v>660</v>
      </c>
      <c r="AD555" s="45">
        <f t="shared" si="70"/>
        <v>694</v>
      </c>
      <c r="AE555" s="45">
        <f t="shared" si="70"/>
        <v>729</v>
      </c>
      <c r="AF555" s="45">
        <f t="shared" si="70"/>
        <v>764</v>
      </c>
      <c r="AG555" s="45">
        <f t="shared" si="70"/>
        <v>799</v>
      </c>
      <c r="AH555" s="45">
        <f t="shared" si="70"/>
        <v>833</v>
      </c>
      <c r="AI555" s="45">
        <f t="shared" si="70"/>
        <v>868</v>
      </c>
      <c r="AJ555" s="45">
        <f t="shared" si="70"/>
        <v>903</v>
      </c>
      <c r="AK555" s="45">
        <f t="shared" si="70"/>
        <v>937</v>
      </c>
      <c r="AL555" s="45">
        <f t="shared" si="70"/>
        <v>972</v>
      </c>
      <c r="AM555" s="45">
        <f t="shared" si="70"/>
        <v>1007</v>
      </c>
      <c r="AN555" s="45">
        <f t="shared" si="70"/>
        <v>1042</v>
      </c>
    </row>
    <row r="556" spans="1:40" x14ac:dyDescent="0.25">
      <c r="A556" s="68" t="s">
        <v>191</v>
      </c>
      <c r="B556" s="180">
        <v>83062</v>
      </c>
      <c r="C556" s="68">
        <v>5</v>
      </c>
      <c r="D556" s="1">
        <v>1032</v>
      </c>
      <c r="E556" s="1">
        <v>564</v>
      </c>
      <c r="F556" s="1">
        <v>53</v>
      </c>
      <c r="G556" s="1">
        <v>1649</v>
      </c>
      <c r="H556" s="177">
        <v>1596</v>
      </c>
      <c r="I556" s="176">
        <v>329.8</v>
      </c>
      <c r="J556" s="178">
        <v>319.2</v>
      </c>
      <c r="K556" s="45">
        <f t="shared" si="71"/>
        <v>20</v>
      </c>
      <c r="L556" s="45">
        <f t="shared" si="71"/>
        <v>40</v>
      </c>
      <c r="M556" s="45">
        <f t="shared" si="71"/>
        <v>60</v>
      </c>
      <c r="N556" s="45">
        <f t="shared" si="71"/>
        <v>80</v>
      </c>
      <c r="O556" s="45">
        <f t="shared" si="71"/>
        <v>100</v>
      </c>
      <c r="P556" s="45">
        <f t="shared" si="71"/>
        <v>120</v>
      </c>
      <c r="Q556" s="45">
        <f t="shared" si="71"/>
        <v>140</v>
      </c>
      <c r="R556" s="45">
        <f t="shared" si="71"/>
        <v>160</v>
      </c>
      <c r="S556" s="45">
        <f t="shared" si="71"/>
        <v>180</v>
      </c>
      <c r="T556" s="45">
        <f t="shared" si="71"/>
        <v>200</v>
      </c>
      <c r="U556" s="45">
        <f t="shared" si="71"/>
        <v>219</v>
      </c>
      <c r="V556" s="45">
        <f t="shared" si="71"/>
        <v>239</v>
      </c>
      <c r="W556" s="45">
        <f t="shared" si="71"/>
        <v>259</v>
      </c>
      <c r="X556" s="45">
        <f t="shared" si="71"/>
        <v>279</v>
      </c>
      <c r="Y556" s="45">
        <f t="shared" si="71"/>
        <v>299</v>
      </c>
      <c r="Z556" s="45">
        <f t="shared" si="71"/>
        <v>319</v>
      </c>
      <c r="AA556" s="45">
        <f t="shared" si="70"/>
        <v>339</v>
      </c>
      <c r="AB556" s="45">
        <f t="shared" si="70"/>
        <v>359</v>
      </c>
      <c r="AC556" s="45">
        <f t="shared" si="70"/>
        <v>379</v>
      </c>
      <c r="AD556" s="45">
        <f t="shared" si="70"/>
        <v>399</v>
      </c>
      <c r="AE556" s="45">
        <f t="shared" si="70"/>
        <v>419</v>
      </c>
      <c r="AF556" s="45">
        <f t="shared" si="70"/>
        <v>439</v>
      </c>
      <c r="AG556" s="45">
        <f t="shared" si="70"/>
        <v>459</v>
      </c>
      <c r="AH556" s="45">
        <f t="shared" si="70"/>
        <v>479</v>
      </c>
      <c r="AI556" s="45">
        <f t="shared" si="70"/>
        <v>499</v>
      </c>
      <c r="AJ556" s="45">
        <f t="shared" si="70"/>
        <v>519</v>
      </c>
      <c r="AK556" s="45">
        <f t="shared" si="70"/>
        <v>539</v>
      </c>
      <c r="AL556" s="45">
        <f t="shared" si="70"/>
        <v>559</v>
      </c>
      <c r="AM556" s="45">
        <f t="shared" si="70"/>
        <v>579</v>
      </c>
      <c r="AN556" s="45">
        <f t="shared" si="70"/>
        <v>599</v>
      </c>
    </row>
    <row r="557" spans="1:40" x14ac:dyDescent="0.25">
      <c r="A557" s="68" t="s">
        <v>191</v>
      </c>
      <c r="B557" s="180">
        <v>83065</v>
      </c>
      <c r="C557" s="68">
        <v>4</v>
      </c>
      <c r="D557" s="1">
        <v>2136</v>
      </c>
      <c r="E557" s="1">
        <v>63</v>
      </c>
      <c r="F557" s="1">
        <v>57</v>
      </c>
      <c r="G557" s="1">
        <v>2256</v>
      </c>
      <c r="H557" s="177">
        <v>2199</v>
      </c>
      <c r="I557" s="176">
        <v>564</v>
      </c>
      <c r="J557" s="178">
        <v>549.79999999999995</v>
      </c>
      <c r="K557" s="45">
        <f t="shared" si="71"/>
        <v>34</v>
      </c>
      <c r="L557" s="45">
        <f t="shared" si="71"/>
        <v>69</v>
      </c>
      <c r="M557" s="45">
        <f t="shared" si="71"/>
        <v>103</v>
      </c>
      <c r="N557" s="45">
        <f t="shared" si="71"/>
        <v>137</v>
      </c>
      <c r="O557" s="45">
        <f t="shared" si="71"/>
        <v>172</v>
      </c>
      <c r="P557" s="45">
        <f t="shared" si="71"/>
        <v>206</v>
      </c>
      <c r="Q557" s="45">
        <f t="shared" si="71"/>
        <v>241</v>
      </c>
      <c r="R557" s="45">
        <f t="shared" si="71"/>
        <v>275</v>
      </c>
      <c r="S557" s="45">
        <f t="shared" si="71"/>
        <v>309</v>
      </c>
      <c r="T557" s="45">
        <f t="shared" si="71"/>
        <v>344</v>
      </c>
      <c r="U557" s="45">
        <f t="shared" si="71"/>
        <v>378</v>
      </c>
      <c r="V557" s="45">
        <f t="shared" si="71"/>
        <v>412</v>
      </c>
      <c r="W557" s="45">
        <f t="shared" si="71"/>
        <v>447</v>
      </c>
      <c r="X557" s="45">
        <f t="shared" si="71"/>
        <v>481</v>
      </c>
      <c r="Y557" s="45">
        <f t="shared" si="71"/>
        <v>515</v>
      </c>
      <c r="Z557" s="45">
        <f t="shared" si="71"/>
        <v>550</v>
      </c>
      <c r="AA557" s="45">
        <f t="shared" si="70"/>
        <v>584</v>
      </c>
      <c r="AB557" s="45">
        <f t="shared" si="70"/>
        <v>619</v>
      </c>
      <c r="AC557" s="45">
        <f t="shared" si="70"/>
        <v>653</v>
      </c>
      <c r="AD557" s="45">
        <f t="shared" si="70"/>
        <v>687</v>
      </c>
      <c r="AE557" s="45">
        <f t="shared" si="70"/>
        <v>722</v>
      </c>
      <c r="AF557" s="45">
        <f t="shared" si="70"/>
        <v>756</v>
      </c>
      <c r="AG557" s="45">
        <f t="shared" si="70"/>
        <v>790</v>
      </c>
      <c r="AH557" s="45">
        <f t="shared" si="70"/>
        <v>825</v>
      </c>
      <c r="AI557" s="45">
        <f t="shared" si="70"/>
        <v>859</v>
      </c>
      <c r="AJ557" s="45">
        <f t="shared" si="70"/>
        <v>893</v>
      </c>
      <c r="AK557" s="45">
        <f t="shared" si="70"/>
        <v>928</v>
      </c>
      <c r="AL557" s="45">
        <f t="shared" si="70"/>
        <v>962</v>
      </c>
      <c r="AM557" s="45">
        <f t="shared" si="70"/>
        <v>997</v>
      </c>
      <c r="AN557" s="45">
        <f t="shared" si="70"/>
        <v>1031</v>
      </c>
    </row>
    <row r="558" spans="1:40" x14ac:dyDescent="0.25">
      <c r="A558" s="68" t="s">
        <v>191</v>
      </c>
      <c r="B558" s="180">
        <v>83161</v>
      </c>
      <c r="C558" s="68">
        <v>2</v>
      </c>
      <c r="D558" s="1">
        <v>312</v>
      </c>
      <c r="E558" s="1">
        <v>75</v>
      </c>
      <c r="F558" s="1">
        <v>4</v>
      </c>
      <c r="G558" s="1">
        <v>391</v>
      </c>
      <c r="H558" s="177">
        <v>387</v>
      </c>
      <c r="I558" s="176">
        <v>195.5</v>
      </c>
      <c r="J558" s="178">
        <v>193.5</v>
      </c>
      <c r="K558" s="45">
        <f t="shared" si="71"/>
        <v>12</v>
      </c>
      <c r="L558" s="45">
        <f t="shared" si="71"/>
        <v>24</v>
      </c>
      <c r="M558" s="45">
        <f t="shared" si="71"/>
        <v>36</v>
      </c>
      <c r="N558" s="45">
        <f t="shared" si="71"/>
        <v>48</v>
      </c>
      <c r="O558" s="45">
        <f t="shared" si="71"/>
        <v>60</v>
      </c>
      <c r="P558" s="45">
        <f t="shared" si="71"/>
        <v>73</v>
      </c>
      <c r="Q558" s="45">
        <f t="shared" si="71"/>
        <v>85</v>
      </c>
      <c r="R558" s="45">
        <f t="shared" si="71"/>
        <v>97</v>
      </c>
      <c r="S558" s="45">
        <f t="shared" si="71"/>
        <v>109</v>
      </c>
      <c r="T558" s="45">
        <f t="shared" si="71"/>
        <v>121</v>
      </c>
      <c r="U558" s="45">
        <f t="shared" si="71"/>
        <v>133</v>
      </c>
      <c r="V558" s="45">
        <f t="shared" si="71"/>
        <v>145</v>
      </c>
      <c r="W558" s="45">
        <f t="shared" si="71"/>
        <v>157</v>
      </c>
      <c r="X558" s="45">
        <f t="shared" si="71"/>
        <v>169</v>
      </c>
      <c r="Y558" s="45">
        <f t="shared" si="71"/>
        <v>181</v>
      </c>
      <c r="Z558" s="45">
        <f t="shared" si="71"/>
        <v>194</v>
      </c>
      <c r="AA558" s="45">
        <f t="shared" si="70"/>
        <v>206</v>
      </c>
      <c r="AB558" s="45">
        <f t="shared" si="70"/>
        <v>218</v>
      </c>
      <c r="AC558" s="45">
        <f t="shared" si="70"/>
        <v>230</v>
      </c>
      <c r="AD558" s="45">
        <f t="shared" si="70"/>
        <v>242</v>
      </c>
      <c r="AE558" s="45">
        <f t="shared" si="70"/>
        <v>254</v>
      </c>
      <c r="AF558" s="45">
        <f t="shared" si="70"/>
        <v>266</v>
      </c>
      <c r="AG558" s="45">
        <f t="shared" si="70"/>
        <v>278</v>
      </c>
      <c r="AH558" s="45">
        <f t="shared" si="70"/>
        <v>290</v>
      </c>
      <c r="AI558" s="45">
        <f t="shared" si="70"/>
        <v>302</v>
      </c>
      <c r="AJ558" s="45">
        <f t="shared" si="70"/>
        <v>314</v>
      </c>
      <c r="AK558" s="45">
        <f t="shared" si="70"/>
        <v>327</v>
      </c>
      <c r="AL558" s="45">
        <f t="shared" si="70"/>
        <v>339</v>
      </c>
      <c r="AM558" s="45">
        <f t="shared" si="70"/>
        <v>351</v>
      </c>
      <c r="AN558" s="45">
        <f t="shared" si="70"/>
        <v>363</v>
      </c>
    </row>
    <row r="559" spans="1:40" x14ac:dyDescent="0.25">
      <c r="A559" s="68" t="s">
        <v>191</v>
      </c>
      <c r="B559" s="180">
        <v>83166</v>
      </c>
      <c r="C559" s="68">
        <v>8</v>
      </c>
      <c r="D559" s="1">
        <v>3768</v>
      </c>
      <c r="E559" s="1">
        <v>2485</v>
      </c>
      <c r="F559" s="1">
        <v>96</v>
      </c>
      <c r="G559" s="1">
        <v>6349</v>
      </c>
      <c r="H559" s="177">
        <v>6253</v>
      </c>
      <c r="I559" s="176">
        <v>793.625</v>
      </c>
      <c r="J559" s="178">
        <v>781.6</v>
      </c>
      <c r="K559" s="45">
        <f t="shared" si="71"/>
        <v>49</v>
      </c>
      <c r="L559" s="45">
        <f t="shared" si="71"/>
        <v>98</v>
      </c>
      <c r="M559" s="45">
        <f t="shared" si="71"/>
        <v>147</v>
      </c>
      <c r="N559" s="45">
        <f t="shared" si="71"/>
        <v>195</v>
      </c>
      <c r="O559" s="45">
        <f t="shared" si="71"/>
        <v>244</v>
      </c>
      <c r="P559" s="45">
        <f t="shared" si="71"/>
        <v>293</v>
      </c>
      <c r="Q559" s="45">
        <f t="shared" si="71"/>
        <v>342</v>
      </c>
      <c r="R559" s="45">
        <f t="shared" si="71"/>
        <v>391</v>
      </c>
      <c r="S559" s="45">
        <f t="shared" si="71"/>
        <v>440</v>
      </c>
      <c r="T559" s="45">
        <f t="shared" si="71"/>
        <v>489</v>
      </c>
      <c r="U559" s="45">
        <f t="shared" si="71"/>
        <v>537</v>
      </c>
      <c r="V559" s="45">
        <f t="shared" si="71"/>
        <v>586</v>
      </c>
      <c r="W559" s="45">
        <f t="shared" si="71"/>
        <v>635</v>
      </c>
      <c r="X559" s="45">
        <f t="shared" si="71"/>
        <v>684</v>
      </c>
      <c r="Y559" s="45">
        <f t="shared" si="71"/>
        <v>733</v>
      </c>
      <c r="Z559" s="45">
        <f t="shared" si="71"/>
        <v>782</v>
      </c>
      <c r="AA559" s="45">
        <f t="shared" si="70"/>
        <v>830</v>
      </c>
      <c r="AB559" s="45">
        <f t="shared" si="70"/>
        <v>879</v>
      </c>
      <c r="AC559" s="45">
        <f t="shared" si="70"/>
        <v>928</v>
      </c>
      <c r="AD559" s="45">
        <f t="shared" si="70"/>
        <v>977</v>
      </c>
      <c r="AE559" s="45">
        <f t="shared" si="70"/>
        <v>1026</v>
      </c>
      <c r="AF559" s="45">
        <f t="shared" si="70"/>
        <v>1075</v>
      </c>
      <c r="AG559" s="45">
        <f t="shared" si="70"/>
        <v>1124</v>
      </c>
      <c r="AH559" s="45">
        <f t="shared" si="70"/>
        <v>1172</v>
      </c>
      <c r="AI559" s="45">
        <f t="shared" si="70"/>
        <v>1221</v>
      </c>
      <c r="AJ559" s="45">
        <f t="shared" si="70"/>
        <v>1270</v>
      </c>
      <c r="AK559" s="45">
        <f t="shared" si="70"/>
        <v>1319</v>
      </c>
      <c r="AL559" s="45">
        <f t="shared" si="70"/>
        <v>1368</v>
      </c>
      <c r="AM559" s="45">
        <f t="shared" si="70"/>
        <v>1417</v>
      </c>
      <c r="AN559" s="45">
        <f t="shared" si="70"/>
        <v>1466</v>
      </c>
    </row>
    <row r="560" spans="1:40" x14ac:dyDescent="0.25">
      <c r="A560" s="68" t="s">
        <v>191</v>
      </c>
      <c r="B560" s="180">
        <v>83170</v>
      </c>
      <c r="C560" s="68">
        <v>8</v>
      </c>
      <c r="D560" s="1">
        <v>2208</v>
      </c>
      <c r="E560" s="1">
        <v>412</v>
      </c>
      <c r="F560" s="1">
        <v>64</v>
      </c>
      <c r="G560" s="1">
        <v>2684</v>
      </c>
      <c r="H560" s="177">
        <v>2620</v>
      </c>
      <c r="I560" s="176">
        <v>335.5</v>
      </c>
      <c r="J560" s="178">
        <v>327.5</v>
      </c>
      <c r="K560" s="45">
        <f t="shared" si="71"/>
        <v>20</v>
      </c>
      <c r="L560" s="45">
        <f t="shared" si="71"/>
        <v>41</v>
      </c>
      <c r="M560" s="45">
        <f t="shared" si="71"/>
        <v>61</v>
      </c>
      <c r="N560" s="45">
        <f t="shared" si="71"/>
        <v>82</v>
      </c>
      <c r="O560" s="45">
        <f t="shared" si="71"/>
        <v>102</v>
      </c>
      <c r="P560" s="45">
        <f t="shared" si="71"/>
        <v>123</v>
      </c>
      <c r="Q560" s="45">
        <f t="shared" si="71"/>
        <v>143</v>
      </c>
      <c r="R560" s="45">
        <f t="shared" si="71"/>
        <v>164</v>
      </c>
      <c r="S560" s="45">
        <f t="shared" si="71"/>
        <v>184</v>
      </c>
      <c r="T560" s="45">
        <f t="shared" si="71"/>
        <v>205</v>
      </c>
      <c r="U560" s="45">
        <f t="shared" si="71"/>
        <v>225</v>
      </c>
      <c r="V560" s="45">
        <f t="shared" si="71"/>
        <v>246</v>
      </c>
      <c r="W560" s="45">
        <f t="shared" si="71"/>
        <v>266</v>
      </c>
      <c r="X560" s="45">
        <f t="shared" si="71"/>
        <v>287</v>
      </c>
      <c r="Y560" s="45">
        <f t="shared" si="71"/>
        <v>307</v>
      </c>
      <c r="Z560" s="45">
        <f t="shared" si="71"/>
        <v>328</v>
      </c>
      <c r="AA560" s="45">
        <f t="shared" si="70"/>
        <v>348</v>
      </c>
      <c r="AB560" s="45">
        <f t="shared" si="70"/>
        <v>368</v>
      </c>
      <c r="AC560" s="45">
        <f t="shared" si="70"/>
        <v>389</v>
      </c>
      <c r="AD560" s="45">
        <f t="shared" si="70"/>
        <v>409</v>
      </c>
      <c r="AE560" s="45">
        <f t="shared" si="70"/>
        <v>430</v>
      </c>
      <c r="AF560" s="45">
        <f t="shared" si="70"/>
        <v>450</v>
      </c>
      <c r="AG560" s="45">
        <f t="shared" si="70"/>
        <v>471</v>
      </c>
      <c r="AH560" s="45">
        <f t="shared" si="70"/>
        <v>491</v>
      </c>
      <c r="AI560" s="45">
        <f t="shared" si="70"/>
        <v>512</v>
      </c>
      <c r="AJ560" s="45">
        <f t="shared" si="70"/>
        <v>532</v>
      </c>
      <c r="AK560" s="45">
        <f t="shared" si="70"/>
        <v>553</v>
      </c>
      <c r="AL560" s="45">
        <f t="shared" si="70"/>
        <v>573</v>
      </c>
      <c r="AM560" s="45">
        <f t="shared" si="70"/>
        <v>594</v>
      </c>
      <c r="AN560" s="45">
        <f t="shared" si="70"/>
        <v>614</v>
      </c>
    </row>
    <row r="561" spans="1:40" x14ac:dyDescent="0.25">
      <c r="A561" s="68" t="s">
        <v>191</v>
      </c>
      <c r="B561" s="180">
        <v>83172</v>
      </c>
      <c r="C561" s="68">
        <v>4</v>
      </c>
      <c r="D561" s="1">
        <v>1980</v>
      </c>
      <c r="E561" s="1">
        <v>52</v>
      </c>
      <c r="F561" s="1">
        <v>1</v>
      </c>
      <c r="G561" s="1">
        <v>2033</v>
      </c>
      <c r="H561" s="177">
        <v>2032</v>
      </c>
      <c r="I561" s="176">
        <v>508.25</v>
      </c>
      <c r="J561" s="178">
        <v>508</v>
      </c>
      <c r="K561" s="45">
        <f t="shared" si="71"/>
        <v>32</v>
      </c>
      <c r="L561" s="45">
        <f t="shared" si="71"/>
        <v>64</v>
      </c>
      <c r="M561" s="45">
        <f t="shared" si="71"/>
        <v>95</v>
      </c>
      <c r="N561" s="45">
        <f t="shared" si="71"/>
        <v>127</v>
      </c>
      <c r="O561" s="45">
        <f t="shared" si="71"/>
        <v>159</v>
      </c>
      <c r="P561" s="45">
        <f t="shared" si="71"/>
        <v>191</v>
      </c>
      <c r="Q561" s="45">
        <f t="shared" si="71"/>
        <v>222</v>
      </c>
      <c r="R561" s="45">
        <f t="shared" si="71"/>
        <v>254</v>
      </c>
      <c r="S561" s="45">
        <f t="shared" si="71"/>
        <v>286</v>
      </c>
      <c r="T561" s="45">
        <f t="shared" si="71"/>
        <v>318</v>
      </c>
      <c r="U561" s="45">
        <f t="shared" si="71"/>
        <v>349</v>
      </c>
      <c r="V561" s="45">
        <f t="shared" si="71"/>
        <v>381</v>
      </c>
      <c r="W561" s="45">
        <f t="shared" si="71"/>
        <v>413</v>
      </c>
      <c r="X561" s="45">
        <f t="shared" si="71"/>
        <v>445</v>
      </c>
      <c r="Y561" s="45">
        <f t="shared" si="71"/>
        <v>476</v>
      </c>
      <c r="Z561" s="45">
        <f t="shared" si="71"/>
        <v>508</v>
      </c>
      <c r="AA561" s="45">
        <f t="shared" si="70"/>
        <v>540</v>
      </c>
      <c r="AB561" s="45">
        <f t="shared" si="70"/>
        <v>572</v>
      </c>
      <c r="AC561" s="45">
        <f t="shared" si="70"/>
        <v>603</v>
      </c>
      <c r="AD561" s="45">
        <f t="shared" si="70"/>
        <v>635</v>
      </c>
      <c r="AE561" s="45">
        <f t="shared" si="70"/>
        <v>667</v>
      </c>
      <c r="AF561" s="45">
        <f t="shared" si="70"/>
        <v>699</v>
      </c>
      <c r="AG561" s="45">
        <f t="shared" si="70"/>
        <v>730</v>
      </c>
      <c r="AH561" s="45">
        <f t="shared" si="70"/>
        <v>762</v>
      </c>
      <c r="AI561" s="45">
        <f t="shared" si="70"/>
        <v>794</v>
      </c>
      <c r="AJ561" s="45">
        <f t="shared" si="70"/>
        <v>826</v>
      </c>
      <c r="AK561" s="45">
        <f t="shared" si="70"/>
        <v>857</v>
      </c>
      <c r="AL561" s="45">
        <f t="shared" si="70"/>
        <v>889</v>
      </c>
      <c r="AM561" s="45">
        <f t="shared" si="70"/>
        <v>921</v>
      </c>
      <c r="AN561" s="45">
        <f t="shared" si="70"/>
        <v>953</v>
      </c>
    </row>
    <row r="562" spans="1:40" x14ac:dyDescent="0.25">
      <c r="A562" s="68" t="s">
        <v>191</v>
      </c>
      <c r="B562" s="180">
        <v>83815</v>
      </c>
      <c r="C562" s="68">
        <v>10</v>
      </c>
      <c r="D562" s="1">
        <v>4560</v>
      </c>
      <c r="E562" s="1">
        <v>1108</v>
      </c>
      <c r="F562" s="1">
        <v>11</v>
      </c>
      <c r="G562" s="1">
        <v>5679</v>
      </c>
      <c r="H562" s="177">
        <v>5668</v>
      </c>
      <c r="I562" s="176">
        <v>567.9</v>
      </c>
      <c r="J562" s="178">
        <v>566.79999999999995</v>
      </c>
      <c r="K562" s="45">
        <f t="shared" si="71"/>
        <v>35</v>
      </c>
      <c r="L562" s="45">
        <f t="shared" si="71"/>
        <v>71</v>
      </c>
      <c r="M562" s="45">
        <f t="shared" si="71"/>
        <v>106</v>
      </c>
      <c r="N562" s="45">
        <f t="shared" si="71"/>
        <v>142</v>
      </c>
      <c r="O562" s="45">
        <f t="shared" si="71"/>
        <v>177</v>
      </c>
      <c r="P562" s="45">
        <f t="shared" si="71"/>
        <v>213</v>
      </c>
      <c r="Q562" s="45">
        <f t="shared" si="71"/>
        <v>248</v>
      </c>
      <c r="R562" s="45">
        <f t="shared" si="71"/>
        <v>283</v>
      </c>
      <c r="S562" s="45">
        <f t="shared" si="71"/>
        <v>319</v>
      </c>
      <c r="T562" s="45">
        <f t="shared" si="71"/>
        <v>354</v>
      </c>
      <c r="U562" s="45">
        <f t="shared" si="71"/>
        <v>390</v>
      </c>
      <c r="V562" s="45">
        <f t="shared" si="71"/>
        <v>425</v>
      </c>
      <c r="W562" s="45">
        <f t="shared" si="71"/>
        <v>461</v>
      </c>
      <c r="X562" s="45">
        <f t="shared" si="71"/>
        <v>496</v>
      </c>
      <c r="Y562" s="45">
        <f t="shared" si="71"/>
        <v>531</v>
      </c>
      <c r="Z562" s="45">
        <f t="shared" si="71"/>
        <v>567</v>
      </c>
      <c r="AA562" s="45">
        <f t="shared" si="70"/>
        <v>602</v>
      </c>
      <c r="AB562" s="45">
        <f t="shared" si="70"/>
        <v>638</v>
      </c>
      <c r="AC562" s="45">
        <f t="shared" si="70"/>
        <v>673</v>
      </c>
      <c r="AD562" s="45">
        <f t="shared" si="70"/>
        <v>709</v>
      </c>
      <c r="AE562" s="45">
        <f t="shared" si="70"/>
        <v>744</v>
      </c>
      <c r="AF562" s="45">
        <f t="shared" si="70"/>
        <v>779</v>
      </c>
      <c r="AG562" s="45">
        <f t="shared" si="70"/>
        <v>815</v>
      </c>
      <c r="AH562" s="45">
        <f t="shared" si="70"/>
        <v>850</v>
      </c>
      <c r="AI562" s="45">
        <f t="shared" si="70"/>
        <v>886</v>
      </c>
      <c r="AJ562" s="45">
        <f t="shared" si="70"/>
        <v>921</v>
      </c>
      <c r="AK562" s="45">
        <f t="shared" si="70"/>
        <v>956</v>
      </c>
      <c r="AL562" s="45">
        <f t="shared" si="70"/>
        <v>992</v>
      </c>
      <c r="AM562" s="45">
        <f t="shared" si="70"/>
        <v>1027</v>
      </c>
      <c r="AN562" s="45">
        <f t="shared" si="70"/>
        <v>1063</v>
      </c>
    </row>
    <row r="563" spans="1:40" x14ac:dyDescent="0.25">
      <c r="A563" s="68" t="s">
        <v>191</v>
      </c>
      <c r="B563" s="180">
        <v>83825</v>
      </c>
      <c r="C563" s="68">
        <v>5</v>
      </c>
      <c r="D563" s="1">
        <v>1524</v>
      </c>
      <c r="E563" s="1">
        <v>150</v>
      </c>
      <c r="F563" s="1">
        <v>49</v>
      </c>
      <c r="G563" s="1">
        <v>1723</v>
      </c>
      <c r="H563" s="177">
        <v>1674</v>
      </c>
      <c r="I563" s="176">
        <v>344.6</v>
      </c>
      <c r="J563" s="178">
        <v>334.8</v>
      </c>
      <c r="K563" s="45">
        <f t="shared" si="71"/>
        <v>21</v>
      </c>
      <c r="L563" s="45">
        <f t="shared" si="71"/>
        <v>42</v>
      </c>
      <c r="M563" s="45">
        <f t="shared" si="71"/>
        <v>63</v>
      </c>
      <c r="N563" s="45">
        <f t="shared" si="71"/>
        <v>84</v>
      </c>
      <c r="O563" s="45">
        <f t="shared" si="71"/>
        <v>105</v>
      </c>
      <c r="P563" s="45">
        <f t="shared" si="71"/>
        <v>126</v>
      </c>
      <c r="Q563" s="45">
        <f t="shared" si="71"/>
        <v>146</v>
      </c>
      <c r="R563" s="45">
        <f t="shared" si="71"/>
        <v>167</v>
      </c>
      <c r="S563" s="45">
        <f t="shared" si="71"/>
        <v>188</v>
      </c>
      <c r="T563" s="45">
        <f t="shared" si="71"/>
        <v>209</v>
      </c>
      <c r="U563" s="45">
        <f t="shared" si="71"/>
        <v>230</v>
      </c>
      <c r="V563" s="45">
        <f t="shared" si="71"/>
        <v>251</v>
      </c>
      <c r="W563" s="45">
        <f t="shared" si="71"/>
        <v>272</v>
      </c>
      <c r="X563" s="45">
        <f t="shared" si="71"/>
        <v>293</v>
      </c>
      <c r="Y563" s="45">
        <f t="shared" si="71"/>
        <v>314</v>
      </c>
      <c r="Z563" s="45">
        <f t="shared" si="71"/>
        <v>335</v>
      </c>
      <c r="AA563" s="45">
        <f t="shared" si="70"/>
        <v>356</v>
      </c>
      <c r="AB563" s="45">
        <f t="shared" si="70"/>
        <v>377</v>
      </c>
      <c r="AC563" s="45">
        <f t="shared" si="70"/>
        <v>398</v>
      </c>
      <c r="AD563" s="45">
        <f t="shared" si="70"/>
        <v>419</v>
      </c>
      <c r="AE563" s="45">
        <f t="shared" si="70"/>
        <v>439</v>
      </c>
      <c r="AF563" s="45">
        <f t="shared" si="70"/>
        <v>460</v>
      </c>
      <c r="AG563" s="45">
        <f t="shared" si="70"/>
        <v>481</v>
      </c>
      <c r="AH563" s="45">
        <f t="shared" si="70"/>
        <v>502</v>
      </c>
      <c r="AI563" s="45">
        <f t="shared" si="70"/>
        <v>523</v>
      </c>
      <c r="AJ563" s="45">
        <f t="shared" si="70"/>
        <v>544</v>
      </c>
      <c r="AK563" s="45">
        <f t="shared" si="70"/>
        <v>565</v>
      </c>
      <c r="AL563" s="45">
        <f t="shared" si="70"/>
        <v>586</v>
      </c>
      <c r="AM563" s="45">
        <f t="shared" si="70"/>
        <v>607</v>
      </c>
      <c r="AN563" s="45">
        <f t="shared" si="70"/>
        <v>628</v>
      </c>
    </row>
    <row r="564" spans="1:40" x14ac:dyDescent="0.25">
      <c r="A564" s="68" t="s">
        <v>191</v>
      </c>
      <c r="B564" s="180">
        <v>83841</v>
      </c>
      <c r="C564" s="68">
        <v>6</v>
      </c>
      <c r="D564" s="1">
        <v>2856</v>
      </c>
      <c r="E564" s="1">
        <v>1025</v>
      </c>
      <c r="F564" s="1">
        <v>25</v>
      </c>
      <c r="G564" s="1">
        <v>3906</v>
      </c>
      <c r="H564" s="177">
        <v>3881</v>
      </c>
      <c r="I564" s="176">
        <v>651</v>
      </c>
      <c r="J564" s="178">
        <v>646.79999999999995</v>
      </c>
      <c r="K564" s="45">
        <f t="shared" si="71"/>
        <v>40</v>
      </c>
      <c r="L564" s="45">
        <f t="shared" si="71"/>
        <v>81</v>
      </c>
      <c r="M564" s="45">
        <f t="shared" si="71"/>
        <v>121</v>
      </c>
      <c r="N564" s="45">
        <f t="shared" si="71"/>
        <v>162</v>
      </c>
      <c r="O564" s="45">
        <f t="shared" si="71"/>
        <v>202</v>
      </c>
      <c r="P564" s="45">
        <f t="shared" si="71"/>
        <v>243</v>
      </c>
      <c r="Q564" s="45">
        <f t="shared" si="71"/>
        <v>283</v>
      </c>
      <c r="R564" s="45">
        <f t="shared" si="71"/>
        <v>323</v>
      </c>
      <c r="S564" s="45">
        <f t="shared" si="71"/>
        <v>364</v>
      </c>
      <c r="T564" s="45">
        <f t="shared" si="71"/>
        <v>404</v>
      </c>
      <c r="U564" s="45">
        <f t="shared" si="71"/>
        <v>445</v>
      </c>
      <c r="V564" s="45">
        <f t="shared" si="71"/>
        <v>485</v>
      </c>
      <c r="W564" s="45">
        <f t="shared" si="71"/>
        <v>526</v>
      </c>
      <c r="X564" s="45">
        <f t="shared" si="71"/>
        <v>566</v>
      </c>
      <c r="Y564" s="45">
        <f t="shared" si="71"/>
        <v>606</v>
      </c>
      <c r="Z564" s="45">
        <f t="shared" si="71"/>
        <v>647</v>
      </c>
      <c r="AA564" s="45">
        <f t="shared" si="70"/>
        <v>687</v>
      </c>
      <c r="AB564" s="45">
        <f t="shared" si="70"/>
        <v>728</v>
      </c>
      <c r="AC564" s="45">
        <f t="shared" si="70"/>
        <v>768</v>
      </c>
      <c r="AD564" s="45">
        <f t="shared" si="70"/>
        <v>809</v>
      </c>
      <c r="AE564" s="45">
        <f t="shared" si="70"/>
        <v>849</v>
      </c>
      <c r="AF564" s="45">
        <f t="shared" si="70"/>
        <v>889</v>
      </c>
      <c r="AG564" s="45">
        <f t="shared" si="70"/>
        <v>930</v>
      </c>
      <c r="AH564" s="45">
        <f t="shared" si="70"/>
        <v>970</v>
      </c>
      <c r="AI564" s="45">
        <f t="shared" si="70"/>
        <v>1011</v>
      </c>
      <c r="AJ564" s="45">
        <f t="shared" si="70"/>
        <v>1051</v>
      </c>
      <c r="AK564" s="45">
        <f t="shared" si="70"/>
        <v>1091</v>
      </c>
      <c r="AL564" s="45">
        <f t="shared" si="70"/>
        <v>1132</v>
      </c>
      <c r="AM564" s="45">
        <f t="shared" si="70"/>
        <v>1172</v>
      </c>
      <c r="AN564" s="45">
        <f t="shared" si="70"/>
        <v>1213</v>
      </c>
    </row>
    <row r="565" spans="1:40" x14ac:dyDescent="0.25">
      <c r="A565" s="68" t="s">
        <v>191</v>
      </c>
      <c r="B565" s="180">
        <v>85701</v>
      </c>
      <c r="C565" s="68">
        <v>6</v>
      </c>
      <c r="D565" s="1">
        <v>204</v>
      </c>
      <c r="E565" s="1">
        <v>739</v>
      </c>
      <c r="F565" s="1">
        <v>11</v>
      </c>
      <c r="G565" s="1">
        <v>954</v>
      </c>
      <c r="H565" s="177">
        <v>943</v>
      </c>
      <c r="I565" s="176">
        <v>159</v>
      </c>
      <c r="J565" s="178">
        <v>157.19999999999999</v>
      </c>
      <c r="K565" s="45">
        <f t="shared" si="71"/>
        <v>10</v>
      </c>
      <c r="L565" s="45">
        <f t="shared" si="71"/>
        <v>20</v>
      </c>
      <c r="M565" s="45">
        <f t="shared" si="71"/>
        <v>29</v>
      </c>
      <c r="N565" s="45">
        <f t="shared" si="71"/>
        <v>39</v>
      </c>
      <c r="O565" s="45">
        <f t="shared" si="71"/>
        <v>49</v>
      </c>
      <c r="P565" s="45">
        <f t="shared" si="71"/>
        <v>59</v>
      </c>
      <c r="Q565" s="45">
        <f t="shared" si="71"/>
        <v>69</v>
      </c>
      <c r="R565" s="45">
        <f t="shared" si="71"/>
        <v>79</v>
      </c>
      <c r="S565" s="45">
        <f t="shared" si="71"/>
        <v>88</v>
      </c>
      <c r="T565" s="45">
        <f t="shared" si="71"/>
        <v>98</v>
      </c>
      <c r="U565" s="45">
        <f t="shared" si="71"/>
        <v>108</v>
      </c>
      <c r="V565" s="45">
        <f t="shared" si="71"/>
        <v>118</v>
      </c>
      <c r="W565" s="45">
        <f t="shared" si="71"/>
        <v>128</v>
      </c>
      <c r="X565" s="45">
        <f t="shared" si="71"/>
        <v>138</v>
      </c>
      <c r="Y565" s="45">
        <f t="shared" si="71"/>
        <v>147</v>
      </c>
      <c r="Z565" s="45">
        <f t="shared" si="71"/>
        <v>157</v>
      </c>
      <c r="AA565" s="45">
        <f t="shared" si="70"/>
        <v>167</v>
      </c>
      <c r="AB565" s="45">
        <f t="shared" si="70"/>
        <v>177</v>
      </c>
      <c r="AC565" s="45">
        <f t="shared" si="70"/>
        <v>187</v>
      </c>
      <c r="AD565" s="45">
        <f t="shared" si="70"/>
        <v>197</v>
      </c>
      <c r="AE565" s="45">
        <f t="shared" si="70"/>
        <v>206</v>
      </c>
      <c r="AF565" s="45">
        <f t="shared" si="70"/>
        <v>216</v>
      </c>
      <c r="AG565" s="45">
        <f t="shared" si="70"/>
        <v>226</v>
      </c>
      <c r="AH565" s="45">
        <f t="shared" si="70"/>
        <v>236</v>
      </c>
      <c r="AI565" s="45">
        <f t="shared" si="70"/>
        <v>246</v>
      </c>
      <c r="AJ565" s="45">
        <f t="shared" si="70"/>
        <v>255</v>
      </c>
      <c r="AK565" s="45">
        <f t="shared" si="70"/>
        <v>265</v>
      </c>
      <c r="AL565" s="45">
        <f t="shared" si="70"/>
        <v>275</v>
      </c>
      <c r="AM565" s="45">
        <f t="shared" si="70"/>
        <v>285</v>
      </c>
      <c r="AN565" s="45">
        <f t="shared" si="70"/>
        <v>295</v>
      </c>
    </row>
    <row r="566" spans="1:40" x14ac:dyDescent="0.25">
      <c r="A566" s="68" t="s">
        <v>191</v>
      </c>
      <c r="B566" s="180">
        <v>87058</v>
      </c>
      <c r="C566" s="68">
        <v>7</v>
      </c>
      <c r="D566" s="1">
        <v>3876</v>
      </c>
      <c r="E566" s="1">
        <v>1610</v>
      </c>
      <c r="F566" s="1">
        <v>110</v>
      </c>
      <c r="G566" s="1">
        <v>5596</v>
      </c>
      <c r="H566" s="177">
        <v>5486</v>
      </c>
      <c r="I566" s="176">
        <v>799.42859999999996</v>
      </c>
      <c r="J566" s="178">
        <v>783.7</v>
      </c>
      <c r="K566" s="45">
        <f t="shared" si="71"/>
        <v>49</v>
      </c>
      <c r="L566" s="45">
        <f t="shared" si="71"/>
        <v>98</v>
      </c>
      <c r="M566" s="45">
        <f t="shared" si="71"/>
        <v>147</v>
      </c>
      <c r="N566" s="45">
        <f t="shared" si="71"/>
        <v>196</v>
      </c>
      <c r="O566" s="45">
        <f t="shared" si="71"/>
        <v>245</v>
      </c>
      <c r="P566" s="45">
        <f t="shared" si="71"/>
        <v>294</v>
      </c>
      <c r="Q566" s="45">
        <f t="shared" si="71"/>
        <v>343</v>
      </c>
      <c r="R566" s="45">
        <f t="shared" si="71"/>
        <v>392</v>
      </c>
      <c r="S566" s="45">
        <f t="shared" si="71"/>
        <v>441</v>
      </c>
      <c r="T566" s="45">
        <f t="shared" si="71"/>
        <v>490</v>
      </c>
      <c r="U566" s="45">
        <f t="shared" si="71"/>
        <v>539</v>
      </c>
      <c r="V566" s="45">
        <f t="shared" si="71"/>
        <v>588</v>
      </c>
      <c r="W566" s="45">
        <f t="shared" si="71"/>
        <v>637</v>
      </c>
      <c r="X566" s="45">
        <f t="shared" si="71"/>
        <v>686</v>
      </c>
      <c r="Y566" s="45">
        <f t="shared" si="71"/>
        <v>735</v>
      </c>
      <c r="Z566" s="45">
        <f t="shared" ref="Z566:AN581" si="72">IF($G566&gt;0,ROUND($J566*Z$3/12*0.75,0),0)</f>
        <v>784</v>
      </c>
      <c r="AA566" s="45">
        <f t="shared" si="72"/>
        <v>833</v>
      </c>
      <c r="AB566" s="45">
        <f t="shared" si="72"/>
        <v>882</v>
      </c>
      <c r="AC566" s="45">
        <f t="shared" si="72"/>
        <v>931</v>
      </c>
      <c r="AD566" s="45">
        <f t="shared" si="72"/>
        <v>980</v>
      </c>
      <c r="AE566" s="45">
        <f t="shared" si="72"/>
        <v>1029</v>
      </c>
      <c r="AF566" s="45">
        <f t="shared" si="72"/>
        <v>1078</v>
      </c>
      <c r="AG566" s="45">
        <f t="shared" si="72"/>
        <v>1127</v>
      </c>
      <c r="AH566" s="45">
        <f t="shared" si="72"/>
        <v>1176</v>
      </c>
      <c r="AI566" s="45">
        <f t="shared" si="72"/>
        <v>1225</v>
      </c>
      <c r="AJ566" s="45">
        <f t="shared" si="72"/>
        <v>1274</v>
      </c>
      <c r="AK566" s="45">
        <f t="shared" si="72"/>
        <v>1322</v>
      </c>
      <c r="AL566" s="45">
        <f t="shared" si="72"/>
        <v>1371</v>
      </c>
      <c r="AM566" s="45">
        <f t="shared" si="72"/>
        <v>1420</v>
      </c>
      <c r="AN566" s="45">
        <f t="shared" si="72"/>
        <v>1469</v>
      </c>
    </row>
    <row r="567" spans="1:40" x14ac:dyDescent="0.25">
      <c r="A567" s="68" t="s">
        <v>191</v>
      </c>
      <c r="B567" s="180">
        <v>87073</v>
      </c>
      <c r="C567" s="68">
        <v>8</v>
      </c>
      <c r="D567" s="1">
        <v>2208</v>
      </c>
      <c r="E567" s="1">
        <v>949</v>
      </c>
      <c r="F567" s="1">
        <v>31</v>
      </c>
      <c r="G567" s="1">
        <v>3188</v>
      </c>
      <c r="H567" s="177">
        <v>3157</v>
      </c>
      <c r="I567" s="176">
        <v>398.5</v>
      </c>
      <c r="J567" s="178">
        <v>394.6</v>
      </c>
      <c r="K567" s="45">
        <f t="shared" ref="K567:Z582" si="73">IF($G567&gt;0,ROUND($J567*K$3/12*0.75,0),0)</f>
        <v>25</v>
      </c>
      <c r="L567" s="45">
        <f t="shared" si="73"/>
        <v>49</v>
      </c>
      <c r="M567" s="45">
        <f t="shared" si="73"/>
        <v>74</v>
      </c>
      <c r="N567" s="45">
        <f t="shared" si="73"/>
        <v>99</v>
      </c>
      <c r="O567" s="45">
        <f t="shared" si="73"/>
        <v>123</v>
      </c>
      <c r="P567" s="45">
        <f t="shared" si="73"/>
        <v>148</v>
      </c>
      <c r="Q567" s="45">
        <f t="shared" si="73"/>
        <v>173</v>
      </c>
      <c r="R567" s="45">
        <f t="shared" si="73"/>
        <v>197</v>
      </c>
      <c r="S567" s="45">
        <f t="shared" si="73"/>
        <v>222</v>
      </c>
      <c r="T567" s="45">
        <f t="shared" si="73"/>
        <v>247</v>
      </c>
      <c r="U567" s="45">
        <f t="shared" si="73"/>
        <v>271</v>
      </c>
      <c r="V567" s="45">
        <f t="shared" si="73"/>
        <v>296</v>
      </c>
      <c r="W567" s="45">
        <f t="shared" si="73"/>
        <v>321</v>
      </c>
      <c r="X567" s="45">
        <f t="shared" si="73"/>
        <v>345</v>
      </c>
      <c r="Y567" s="45">
        <f t="shared" si="73"/>
        <v>370</v>
      </c>
      <c r="Z567" s="45">
        <f t="shared" si="73"/>
        <v>395</v>
      </c>
      <c r="AA567" s="45">
        <f t="shared" si="72"/>
        <v>419</v>
      </c>
      <c r="AB567" s="45">
        <f t="shared" si="72"/>
        <v>444</v>
      </c>
      <c r="AC567" s="45">
        <f t="shared" si="72"/>
        <v>469</v>
      </c>
      <c r="AD567" s="45">
        <f t="shared" si="72"/>
        <v>493</v>
      </c>
      <c r="AE567" s="45">
        <f t="shared" si="72"/>
        <v>518</v>
      </c>
      <c r="AF567" s="45">
        <f t="shared" si="72"/>
        <v>543</v>
      </c>
      <c r="AG567" s="45">
        <f t="shared" si="72"/>
        <v>567</v>
      </c>
      <c r="AH567" s="45">
        <f t="shared" si="72"/>
        <v>592</v>
      </c>
      <c r="AI567" s="45">
        <f t="shared" si="72"/>
        <v>617</v>
      </c>
      <c r="AJ567" s="45">
        <f t="shared" si="72"/>
        <v>641</v>
      </c>
      <c r="AK567" s="45">
        <f t="shared" si="72"/>
        <v>666</v>
      </c>
      <c r="AL567" s="45">
        <f t="shared" si="72"/>
        <v>691</v>
      </c>
      <c r="AM567" s="45">
        <f t="shared" si="72"/>
        <v>715</v>
      </c>
      <c r="AN567" s="45">
        <f t="shared" si="72"/>
        <v>740</v>
      </c>
    </row>
    <row r="568" spans="1:40" x14ac:dyDescent="0.25">
      <c r="A568" s="68" t="s">
        <v>191</v>
      </c>
      <c r="B568" s="180">
        <v>87391</v>
      </c>
      <c r="C568" s="68">
        <v>7</v>
      </c>
      <c r="D568" s="1">
        <v>912</v>
      </c>
      <c r="E568" s="1">
        <v>895</v>
      </c>
      <c r="F568" s="1">
        <v>70</v>
      </c>
      <c r="G568" s="1">
        <v>1877</v>
      </c>
      <c r="H568" s="177">
        <v>1807</v>
      </c>
      <c r="I568" s="176">
        <v>268.1429</v>
      </c>
      <c r="J568" s="178">
        <v>258.10000000000002</v>
      </c>
      <c r="K568" s="45">
        <f t="shared" si="73"/>
        <v>16</v>
      </c>
      <c r="L568" s="45">
        <f t="shared" si="73"/>
        <v>32</v>
      </c>
      <c r="M568" s="45">
        <f t="shared" si="73"/>
        <v>48</v>
      </c>
      <c r="N568" s="45">
        <f t="shared" si="73"/>
        <v>65</v>
      </c>
      <c r="O568" s="45">
        <f t="shared" si="73"/>
        <v>81</v>
      </c>
      <c r="P568" s="45">
        <f t="shared" si="73"/>
        <v>97</v>
      </c>
      <c r="Q568" s="45">
        <f t="shared" si="73"/>
        <v>113</v>
      </c>
      <c r="R568" s="45">
        <f t="shared" si="73"/>
        <v>129</v>
      </c>
      <c r="S568" s="45">
        <f t="shared" si="73"/>
        <v>145</v>
      </c>
      <c r="T568" s="45">
        <f t="shared" si="73"/>
        <v>161</v>
      </c>
      <c r="U568" s="45">
        <f t="shared" si="73"/>
        <v>177</v>
      </c>
      <c r="V568" s="45">
        <f t="shared" si="73"/>
        <v>194</v>
      </c>
      <c r="W568" s="45">
        <f t="shared" si="73"/>
        <v>210</v>
      </c>
      <c r="X568" s="45">
        <f t="shared" si="73"/>
        <v>226</v>
      </c>
      <c r="Y568" s="45">
        <f t="shared" si="73"/>
        <v>242</v>
      </c>
      <c r="Z568" s="45">
        <f t="shared" si="73"/>
        <v>258</v>
      </c>
      <c r="AA568" s="45">
        <f t="shared" si="72"/>
        <v>274</v>
      </c>
      <c r="AB568" s="45">
        <f t="shared" si="72"/>
        <v>290</v>
      </c>
      <c r="AC568" s="45">
        <f t="shared" si="72"/>
        <v>306</v>
      </c>
      <c r="AD568" s="45">
        <f t="shared" si="72"/>
        <v>323</v>
      </c>
      <c r="AE568" s="45">
        <f t="shared" si="72"/>
        <v>339</v>
      </c>
      <c r="AF568" s="45">
        <f t="shared" si="72"/>
        <v>355</v>
      </c>
      <c r="AG568" s="45">
        <f t="shared" si="72"/>
        <v>371</v>
      </c>
      <c r="AH568" s="45">
        <f t="shared" si="72"/>
        <v>387</v>
      </c>
      <c r="AI568" s="45">
        <f t="shared" si="72"/>
        <v>403</v>
      </c>
      <c r="AJ568" s="45">
        <f t="shared" si="72"/>
        <v>419</v>
      </c>
      <c r="AK568" s="45">
        <f t="shared" si="72"/>
        <v>436</v>
      </c>
      <c r="AL568" s="45">
        <f t="shared" si="72"/>
        <v>452</v>
      </c>
      <c r="AM568" s="45">
        <f t="shared" si="72"/>
        <v>468</v>
      </c>
      <c r="AN568" s="45">
        <f t="shared" si="72"/>
        <v>484</v>
      </c>
    </row>
    <row r="569" spans="1:40" x14ac:dyDescent="0.25">
      <c r="A569" s="68" t="s">
        <v>191</v>
      </c>
      <c r="B569" s="180">
        <v>90150</v>
      </c>
      <c r="C569" s="68">
        <v>7</v>
      </c>
      <c r="D569" s="1">
        <v>2064</v>
      </c>
      <c r="E569" s="1">
        <v>1752</v>
      </c>
      <c r="F569" s="1">
        <v>39</v>
      </c>
      <c r="G569" s="1">
        <v>3855</v>
      </c>
      <c r="H569" s="177">
        <v>3816</v>
      </c>
      <c r="I569" s="176">
        <v>550.71429999999998</v>
      </c>
      <c r="J569" s="178">
        <v>545.1</v>
      </c>
      <c r="K569" s="45">
        <f t="shared" si="73"/>
        <v>34</v>
      </c>
      <c r="L569" s="45">
        <f t="shared" si="73"/>
        <v>68</v>
      </c>
      <c r="M569" s="45">
        <f t="shared" si="73"/>
        <v>102</v>
      </c>
      <c r="N569" s="45">
        <f t="shared" si="73"/>
        <v>136</v>
      </c>
      <c r="O569" s="45">
        <f t="shared" si="73"/>
        <v>170</v>
      </c>
      <c r="P569" s="45">
        <f t="shared" si="73"/>
        <v>204</v>
      </c>
      <c r="Q569" s="45">
        <f t="shared" si="73"/>
        <v>238</v>
      </c>
      <c r="R569" s="45">
        <f t="shared" si="73"/>
        <v>273</v>
      </c>
      <c r="S569" s="45">
        <f t="shared" si="73"/>
        <v>307</v>
      </c>
      <c r="T569" s="45">
        <f t="shared" si="73"/>
        <v>341</v>
      </c>
      <c r="U569" s="45">
        <f t="shared" si="73"/>
        <v>375</v>
      </c>
      <c r="V569" s="45">
        <f t="shared" si="73"/>
        <v>409</v>
      </c>
      <c r="W569" s="45">
        <f t="shared" si="73"/>
        <v>443</v>
      </c>
      <c r="X569" s="45">
        <f t="shared" si="73"/>
        <v>477</v>
      </c>
      <c r="Y569" s="45">
        <f t="shared" si="73"/>
        <v>511</v>
      </c>
      <c r="Z569" s="45">
        <f t="shared" si="73"/>
        <v>545</v>
      </c>
      <c r="AA569" s="45">
        <f t="shared" si="72"/>
        <v>579</v>
      </c>
      <c r="AB569" s="45">
        <f t="shared" si="72"/>
        <v>613</v>
      </c>
      <c r="AC569" s="45">
        <f t="shared" si="72"/>
        <v>647</v>
      </c>
      <c r="AD569" s="45">
        <f t="shared" si="72"/>
        <v>681</v>
      </c>
      <c r="AE569" s="45">
        <f t="shared" si="72"/>
        <v>715</v>
      </c>
      <c r="AF569" s="45">
        <f t="shared" si="72"/>
        <v>750</v>
      </c>
      <c r="AG569" s="45">
        <f t="shared" si="72"/>
        <v>784</v>
      </c>
      <c r="AH569" s="45">
        <f t="shared" si="72"/>
        <v>818</v>
      </c>
      <c r="AI569" s="45">
        <f t="shared" si="72"/>
        <v>852</v>
      </c>
      <c r="AJ569" s="45">
        <f t="shared" si="72"/>
        <v>886</v>
      </c>
      <c r="AK569" s="45">
        <f t="shared" si="72"/>
        <v>920</v>
      </c>
      <c r="AL569" s="45">
        <f t="shared" si="72"/>
        <v>954</v>
      </c>
      <c r="AM569" s="45">
        <f t="shared" si="72"/>
        <v>988</v>
      </c>
      <c r="AN569" s="45">
        <f t="shared" si="72"/>
        <v>1022</v>
      </c>
    </row>
    <row r="570" spans="1:40" x14ac:dyDescent="0.25">
      <c r="A570" s="68" t="s">
        <v>74</v>
      </c>
      <c r="B570" s="180">
        <v>30103</v>
      </c>
      <c r="C570" s="68">
        <v>9</v>
      </c>
      <c r="D570" s="1">
        <v>2556</v>
      </c>
      <c r="E570" s="1">
        <v>-836</v>
      </c>
      <c r="F570" s="1">
        <v>2</v>
      </c>
      <c r="G570" s="1">
        <v>1722</v>
      </c>
      <c r="H570" s="177">
        <v>1720</v>
      </c>
      <c r="I570" s="176">
        <v>191.33330000000001</v>
      </c>
      <c r="J570" s="178">
        <v>191.1</v>
      </c>
      <c r="K570" s="45">
        <f t="shared" si="73"/>
        <v>12</v>
      </c>
      <c r="L570" s="45">
        <f t="shared" si="73"/>
        <v>24</v>
      </c>
      <c r="M570" s="45">
        <f t="shared" si="73"/>
        <v>36</v>
      </c>
      <c r="N570" s="45">
        <f t="shared" si="73"/>
        <v>48</v>
      </c>
      <c r="O570" s="45">
        <f t="shared" si="73"/>
        <v>60</v>
      </c>
      <c r="P570" s="45">
        <f t="shared" si="73"/>
        <v>72</v>
      </c>
      <c r="Q570" s="45">
        <f t="shared" si="73"/>
        <v>84</v>
      </c>
      <c r="R570" s="45">
        <f t="shared" si="73"/>
        <v>96</v>
      </c>
      <c r="S570" s="45">
        <f t="shared" si="73"/>
        <v>107</v>
      </c>
      <c r="T570" s="45">
        <f t="shared" si="73"/>
        <v>119</v>
      </c>
      <c r="U570" s="45">
        <f t="shared" si="73"/>
        <v>131</v>
      </c>
      <c r="V570" s="45">
        <f t="shared" si="73"/>
        <v>143</v>
      </c>
      <c r="W570" s="45">
        <f t="shared" si="73"/>
        <v>155</v>
      </c>
      <c r="X570" s="45">
        <f t="shared" si="73"/>
        <v>167</v>
      </c>
      <c r="Y570" s="45">
        <f t="shared" si="73"/>
        <v>179</v>
      </c>
      <c r="Z570" s="45">
        <f t="shared" si="73"/>
        <v>191</v>
      </c>
      <c r="AA570" s="45">
        <f t="shared" si="72"/>
        <v>203</v>
      </c>
      <c r="AB570" s="45">
        <f t="shared" si="72"/>
        <v>215</v>
      </c>
      <c r="AC570" s="45">
        <f t="shared" si="72"/>
        <v>227</v>
      </c>
      <c r="AD570" s="45">
        <f t="shared" si="72"/>
        <v>239</v>
      </c>
      <c r="AE570" s="45">
        <f t="shared" si="72"/>
        <v>251</v>
      </c>
      <c r="AF570" s="45">
        <f t="shared" si="72"/>
        <v>263</v>
      </c>
      <c r="AG570" s="45">
        <f t="shared" si="72"/>
        <v>275</v>
      </c>
      <c r="AH570" s="45">
        <f t="shared" si="72"/>
        <v>287</v>
      </c>
      <c r="AI570" s="45">
        <f t="shared" si="72"/>
        <v>299</v>
      </c>
      <c r="AJ570" s="45">
        <f t="shared" si="72"/>
        <v>311</v>
      </c>
      <c r="AK570" s="45">
        <f t="shared" si="72"/>
        <v>322</v>
      </c>
      <c r="AL570" s="45">
        <f t="shared" si="72"/>
        <v>334</v>
      </c>
      <c r="AM570" s="45">
        <f t="shared" si="72"/>
        <v>346</v>
      </c>
      <c r="AN570" s="45">
        <f t="shared" si="72"/>
        <v>358</v>
      </c>
    </row>
    <row r="571" spans="1:40" x14ac:dyDescent="0.25">
      <c r="A571" s="68" t="s">
        <v>74</v>
      </c>
      <c r="B571" s="180">
        <v>30455</v>
      </c>
      <c r="C571" s="68">
        <v>5</v>
      </c>
      <c r="D571" s="1">
        <v>2400</v>
      </c>
      <c r="E571" s="1">
        <v>4412</v>
      </c>
      <c r="F571" s="1">
        <v>35</v>
      </c>
      <c r="G571" s="1">
        <v>6847</v>
      </c>
      <c r="H571" s="177">
        <v>6812</v>
      </c>
      <c r="I571" s="176">
        <v>1369.4</v>
      </c>
      <c r="J571" s="178">
        <v>1362.4</v>
      </c>
      <c r="K571" s="45">
        <f t="shared" si="73"/>
        <v>85</v>
      </c>
      <c r="L571" s="45">
        <f t="shared" si="73"/>
        <v>170</v>
      </c>
      <c r="M571" s="45">
        <f t="shared" si="73"/>
        <v>255</v>
      </c>
      <c r="N571" s="45">
        <f t="shared" si="73"/>
        <v>341</v>
      </c>
      <c r="O571" s="45">
        <f t="shared" si="73"/>
        <v>426</v>
      </c>
      <c r="P571" s="45">
        <f t="shared" si="73"/>
        <v>511</v>
      </c>
      <c r="Q571" s="45">
        <f t="shared" si="73"/>
        <v>596</v>
      </c>
      <c r="R571" s="45">
        <f t="shared" si="73"/>
        <v>681</v>
      </c>
      <c r="S571" s="45">
        <f t="shared" si="73"/>
        <v>766</v>
      </c>
      <c r="T571" s="45">
        <f t="shared" si="73"/>
        <v>852</v>
      </c>
      <c r="U571" s="45">
        <f t="shared" si="73"/>
        <v>937</v>
      </c>
      <c r="V571" s="45">
        <f t="shared" si="73"/>
        <v>1022</v>
      </c>
      <c r="W571" s="45">
        <f t="shared" si="73"/>
        <v>1107</v>
      </c>
      <c r="X571" s="45">
        <f t="shared" si="73"/>
        <v>1192</v>
      </c>
      <c r="Y571" s="45">
        <f t="shared" si="73"/>
        <v>1277</v>
      </c>
      <c r="Z571" s="45">
        <f t="shared" si="73"/>
        <v>1362</v>
      </c>
      <c r="AA571" s="45">
        <f t="shared" si="72"/>
        <v>1448</v>
      </c>
      <c r="AB571" s="45">
        <f t="shared" si="72"/>
        <v>1533</v>
      </c>
      <c r="AC571" s="45">
        <f t="shared" si="72"/>
        <v>1618</v>
      </c>
      <c r="AD571" s="45">
        <f t="shared" si="72"/>
        <v>1703</v>
      </c>
      <c r="AE571" s="45">
        <f t="shared" si="72"/>
        <v>1788</v>
      </c>
      <c r="AF571" s="45">
        <f t="shared" si="72"/>
        <v>1873</v>
      </c>
      <c r="AG571" s="45">
        <f t="shared" si="72"/>
        <v>1958</v>
      </c>
      <c r="AH571" s="45">
        <f t="shared" si="72"/>
        <v>2044</v>
      </c>
      <c r="AI571" s="45">
        <f t="shared" si="72"/>
        <v>2129</v>
      </c>
      <c r="AJ571" s="45">
        <f t="shared" si="72"/>
        <v>2214</v>
      </c>
      <c r="AK571" s="45">
        <f t="shared" si="72"/>
        <v>2299</v>
      </c>
      <c r="AL571" s="45">
        <f t="shared" si="72"/>
        <v>2384</v>
      </c>
      <c r="AM571" s="45">
        <f t="shared" si="72"/>
        <v>2469</v>
      </c>
      <c r="AN571" s="45">
        <f t="shared" si="72"/>
        <v>2555</v>
      </c>
    </row>
    <row r="572" spans="1:40" x14ac:dyDescent="0.25">
      <c r="A572" s="68" t="s">
        <v>74</v>
      </c>
      <c r="B572" s="180">
        <v>30701</v>
      </c>
      <c r="C572" s="68">
        <v>8</v>
      </c>
      <c r="D572" s="1">
        <v>2760</v>
      </c>
      <c r="E572" s="1">
        <v>1275</v>
      </c>
      <c r="F572" s="1">
        <v>100</v>
      </c>
      <c r="G572" s="1">
        <v>4135</v>
      </c>
      <c r="H572" s="177">
        <v>4035</v>
      </c>
      <c r="I572" s="176">
        <v>516.875</v>
      </c>
      <c r="J572" s="178">
        <v>504.4</v>
      </c>
      <c r="K572" s="45">
        <f t="shared" si="73"/>
        <v>32</v>
      </c>
      <c r="L572" s="45">
        <f t="shared" si="73"/>
        <v>63</v>
      </c>
      <c r="M572" s="45">
        <f t="shared" si="73"/>
        <v>95</v>
      </c>
      <c r="N572" s="45">
        <f t="shared" si="73"/>
        <v>126</v>
      </c>
      <c r="O572" s="45">
        <f t="shared" si="73"/>
        <v>158</v>
      </c>
      <c r="P572" s="45">
        <f t="shared" si="73"/>
        <v>189</v>
      </c>
      <c r="Q572" s="45">
        <f t="shared" si="73"/>
        <v>221</v>
      </c>
      <c r="R572" s="45">
        <f t="shared" si="73"/>
        <v>252</v>
      </c>
      <c r="S572" s="45">
        <f t="shared" si="73"/>
        <v>284</v>
      </c>
      <c r="T572" s="45">
        <f t="shared" si="73"/>
        <v>315</v>
      </c>
      <c r="U572" s="45">
        <f t="shared" si="73"/>
        <v>347</v>
      </c>
      <c r="V572" s="45">
        <f t="shared" si="73"/>
        <v>378</v>
      </c>
      <c r="W572" s="45">
        <f t="shared" si="73"/>
        <v>410</v>
      </c>
      <c r="X572" s="45">
        <f t="shared" si="73"/>
        <v>441</v>
      </c>
      <c r="Y572" s="45">
        <f t="shared" si="73"/>
        <v>473</v>
      </c>
      <c r="Z572" s="45">
        <f t="shared" si="73"/>
        <v>504</v>
      </c>
      <c r="AA572" s="45">
        <f t="shared" si="72"/>
        <v>536</v>
      </c>
      <c r="AB572" s="45">
        <f t="shared" si="72"/>
        <v>567</v>
      </c>
      <c r="AC572" s="45">
        <f t="shared" si="72"/>
        <v>599</v>
      </c>
      <c r="AD572" s="45">
        <f t="shared" si="72"/>
        <v>631</v>
      </c>
      <c r="AE572" s="45">
        <f t="shared" si="72"/>
        <v>662</v>
      </c>
      <c r="AF572" s="45">
        <f t="shared" si="72"/>
        <v>694</v>
      </c>
      <c r="AG572" s="45">
        <f t="shared" si="72"/>
        <v>725</v>
      </c>
      <c r="AH572" s="45">
        <f t="shared" si="72"/>
        <v>757</v>
      </c>
      <c r="AI572" s="45">
        <f t="shared" si="72"/>
        <v>788</v>
      </c>
      <c r="AJ572" s="45">
        <f t="shared" si="72"/>
        <v>820</v>
      </c>
      <c r="AK572" s="45">
        <f t="shared" si="72"/>
        <v>851</v>
      </c>
      <c r="AL572" s="45">
        <f t="shared" si="72"/>
        <v>883</v>
      </c>
      <c r="AM572" s="45">
        <f t="shared" si="72"/>
        <v>914</v>
      </c>
      <c r="AN572" s="45">
        <f t="shared" si="72"/>
        <v>946</v>
      </c>
    </row>
    <row r="573" spans="1:40" x14ac:dyDescent="0.25">
      <c r="A573" s="68" t="s">
        <v>74</v>
      </c>
      <c r="B573" s="180">
        <v>30811</v>
      </c>
      <c r="C573" s="68">
        <v>6</v>
      </c>
      <c r="D573" s="1">
        <v>2028</v>
      </c>
      <c r="E573" s="1">
        <v>287</v>
      </c>
      <c r="F573" s="1">
        <v>16</v>
      </c>
      <c r="G573" s="1">
        <v>2331</v>
      </c>
      <c r="H573" s="177">
        <v>2315</v>
      </c>
      <c r="I573" s="176">
        <v>388.5</v>
      </c>
      <c r="J573" s="178">
        <v>385.8</v>
      </c>
      <c r="K573" s="45">
        <f t="shared" si="73"/>
        <v>24</v>
      </c>
      <c r="L573" s="45">
        <f t="shared" si="73"/>
        <v>48</v>
      </c>
      <c r="M573" s="45">
        <f t="shared" si="73"/>
        <v>72</v>
      </c>
      <c r="N573" s="45">
        <f t="shared" si="73"/>
        <v>96</v>
      </c>
      <c r="O573" s="45">
        <f t="shared" si="73"/>
        <v>121</v>
      </c>
      <c r="P573" s="45">
        <f t="shared" si="73"/>
        <v>145</v>
      </c>
      <c r="Q573" s="45">
        <f t="shared" si="73"/>
        <v>169</v>
      </c>
      <c r="R573" s="45">
        <f t="shared" si="73"/>
        <v>193</v>
      </c>
      <c r="S573" s="45">
        <f t="shared" si="73"/>
        <v>217</v>
      </c>
      <c r="T573" s="45">
        <f t="shared" si="73"/>
        <v>241</v>
      </c>
      <c r="U573" s="45">
        <f t="shared" si="73"/>
        <v>265</v>
      </c>
      <c r="V573" s="45">
        <f t="shared" si="73"/>
        <v>289</v>
      </c>
      <c r="W573" s="45">
        <f t="shared" si="73"/>
        <v>313</v>
      </c>
      <c r="X573" s="45">
        <f t="shared" si="73"/>
        <v>338</v>
      </c>
      <c r="Y573" s="45">
        <f t="shared" si="73"/>
        <v>362</v>
      </c>
      <c r="Z573" s="45">
        <f t="shared" si="73"/>
        <v>386</v>
      </c>
      <c r="AA573" s="45">
        <f t="shared" si="72"/>
        <v>410</v>
      </c>
      <c r="AB573" s="45">
        <f t="shared" si="72"/>
        <v>434</v>
      </c>
      <c r="AC573" s="45">
        <f t="shared" si="72"/>
        <v>458</v>
      </c>
      <c r="AD573" s="45">
        <f t="shared" si="72"/>
        <v>482</v>
      </c>
      <c r="AE573" s="45">
        <f t="shared" si="72"/>
        <v>506</v>
      </c>
      <c r="AF573" s="45">
        <f t="shared" si="72"/>
        <v>530</v>
      </c>
      <c r="AG573" s="45">
        <f t="shared" si="72"/>
        <v>555</v>
      </c>
      <c r="AH573" s="45">
        <f t="shared" si="72"/>
        <v>579</v>
      </c>
      <c r="AI573" s="45">
        <f t="shared" si="72"/>
        <v>603</v>
      </c>
      <c r="AJ573" s="45">
        <f t="shared" si="72"/>
        <v>627</v>
      </c>
      <c r="AK573" s="45">
        <f t="shared" si="72"/>
        <v>651</v>
      </c>
      <c r="AL573" s="45">
        <f t="shared" si="72"/>
        <v>675</v>
      </c>
      <c r="AM573" s="45">
        <f t="shared" si="72"/>
        <v>699</v>
      </c>
      <c r="AN573" s="45">
        <f t="shared" si="72"/>
        <v>723</v>
      </c>
    </row>
    <row r="574" spans="1:40" x14ac:dyDescent="0.25">
      <c r="A574" s="68" t="s">
        <v>74</v>
      </c>
      <c r="B574" s="180">
        <v>30940</v>
      </c>
      <c r="C574" s="68">
        <v>1</v>
      </c>
      <c r="D574" s="1">
        <v>1104</v>
      </c>
      <c r="E574" s="1">
        <v>-753</v>
      </c>
      <c r="F574" s="1">
        <v>0</v>
      </c>
      <c r="G574" s="1">
        <v>351</v>
      </c>
      <c r="H574" s="177">
        <v>351</v>
      </c>
      <c r="I574" s="176">
        <v>351</v>
      </c>
      <c r="J574" s="178">
        <v>351</v>
      </c>
      <c r="K574" s="45">
        <f t="shared" si="73"/>
        <v>22</v>
      </c>
      <c r="L574" s="45">
        <f t="shared" si="73"/>
        <v>44</v>
      </c>
      <c r="M574" s="45">
        <f t="shared" si="73"/>
        <v>66</v>
      </c>
      <c r="N574" s="45">
        <f t="shared" si="73"/>
        <v>88</v>
      </c>
      <c r="O574" s="45">
        <f t="shared" si="73"/>
        <v>110</v>
      </c>
      <c r="P574" s="45">
        <f t="shared" si="73"/>
        <v>132</v>
      </c>
      <c r="Q574" s="45">
        <f t="shared" si="73"/>
        <v>154</v>
      </c>
      <c r="R574" s="45">
        <f t="shared" si="73"/>
        <v>176</v>
      </c>
      <c r="S574" s="45">
        <f t="shared" si="73"/>
        <v>197</v>
      </c>
      <c r="T574" s="45">
        <f t="shared" si="73"/>
        <v>219</v>
      </c>
      <c r="U574" s="45">
        <f t="shared" si="73"/>
        <v>241</v>
      </c>
      <c r="V574" s="45">
        <f t="shared" si="73"/>
        <v>263</v>
      </c>
      <c r="W574" s="45">
        <f t="shared" si="73"/>
        <v>285</v>
      </c>
      <c r="X574" s="45">
        <f t="shared" si="73"/>
        <v>307</v>
      </c>
      <c r="Y574" s="45">
        <f t="shared" si="73"/>
        <v>329</v>
      </c>
      <c r="Z574" s="45">
        <f t="shared" si="73"/>
        <v>351</v>
      </c>
      <c r="AA574" s="45">
        <f t="shared" si="72"/>
        <v>373</v>
      </c>
      <c r="AB574" s="45">
        <f t="shared" si="72"/>
        <v>395</v>
      </c>
      <c r="AC574" s="45">
        <f t="shared" si="72"/>
        <v>417</v>
      </c>
      <c r="AD574" s="45">
        <f t="shared" si="72"/>
        <v>439</v>
      </c>
      <c r="AE574" s="45">
        <f t="shared" si="72"/>
        <v>461</v>
      </c>
      <c r="AF574" s="45">
        <f t="shared" si="72"/>
        <v>483</v>
      </c>
      <c r="AG574" s="45">
        <f t="shared" si="72"/>
        <v>505</v>
      </c>
      <c r="AH574" s="45">
        <f t="shared" si="72"/>
        <v>527</v>
      </c>
      <c r="AI574" s="45">
        <f t="shared" si="72"/>
        <v>548</v>
      </c>
      <c r="AJ574" s="45">
        <f t="shared" si="72"/>
        <v>570</v>
      </c>
      <c r="AK574" s="45">
        <f t="shared" si="72"/>
        <v>592</v>
      </c>
      <c r="AL574" s="45">
        <f t="shared" si="72"/>
        <v>614</v>
      </c>
      <c r="AM574" s="45">
        <f t="shared" si="72"/>
        <v>636</v>
      </c>
      <c r="AN574" s="45">
        <f t="shared" si="72"/>
        <v>658</v>
      </c>
    </row>
    <row r="575" spans="1:40" x14ac:dyDescent="0.25">
      <c r="A575" s="68" t="s">
        <v>74</v>
      </c>
      <c r="B575" s="180">
        <v>31007</v>
      </c>
      <c r="C575" s="68">
        <v>7</v>
      </c>
      <c r="D575" s="1">
        <v>2700</v>
      </c>
      <c r="E575" s="1">
        <v>5156</v>
      </c>
      <c r="F575" s="1">
        <v>42</v>
      </c>
      <c r="G575" s="1">
        <v>7898</v>
      </c>
      <c r="H575" s="177">
        <v>7856</v>
      </c>
      <c r="I575" s="176">
        <v>1128.2856999999999</v>
      </c>
      <c r="J575" s="178">
        <v>1122.3</v>
      </c>
      <c r="K575" s="45">
        <f t="shared" si="73"/>
        <v>70</v>
      </c>
      <c r="L575" s="45">
        <f t="shared" si="73"/>
        <v>140</v>
      </c>
      <c r="M575" s="45">
        <f t="shared" si="73"/>
        <v>210</v>
      </c>
      <c r="N575" s="45">
        <f t="shared" si="73"/>
        <v>281</v>
      </c>
      <c r="O575" s="45">
        <f t="shared" si="73"/>
        <v>351</v>
      </c>
      <c r="P575" s="45">
        <f t="shared" si="73"/>
        <v>421</v>
      </c>
      <c r="Q575" s="45">
        <f t="shared" si="73"/>
        <v>491</v>
      </c>
      <c r="R575" s="45">
        <f t="shared" si="73"/>
        <v>561</v>
      </c>
      <c r="S575" s="45">
        <f t="shared" si="73"/>
        <v>631</v>
      </c>
      <c r="T575" s="45">
        <f t="shared" si="73"/>
        <v>701</v>
      </c>
      <c r="U575" s="45">
        <f t="shared" si="73"/>
        <v>772</v>
      </c>
      <c r="V575" s="45">
        <f t="shared" si="73"/>
        <v>842</v>
      </c>
      <c r="W575" s="45">
        <f t="shared" si="73"/>
        <v>912</v>
      </c>
      <c r="X575" s="45">
        <f t="shared" si="73"/>
        <v>982</v>
      </c>
      <c r="Y575" s="45">
        <f t="shared" si="73"/>
        <v>1052</v>
      </c>
      <c r="Z575" s="45">
        <f t="shared" si="73"/>
        <v>1122</v>
      </c>
      <c r="AA575" s="45">
        <f t="shared" si="72"/>
        <v>1192</v>
      </c>
      <c r="AB575" s="45">
        <f t="shared" si="72"/>
        <v>1263</v>
      </c>
      <c r="AC575" s="45">
        <f t="shared" si="72"/>
        <v>1333</v>
      </c>
      <c r="AD575" s="45">
        <f t="shared" si="72"/>
        <v>1403</v>
      </c>
      <c r="AE575" s="45">
        <f t="shared" si="72"/>
        <v>1473</v>
      </c>
      <c r="AF575" s="45">
        <f t="shared" si="72"/>
        <v>1543</v>
      </c>
      <c r="AG575" s="45">
        <f t="shared" si="72"/>
        <v>1613</v>
      </c>
      <c r="AH575" s="45">
        <f t="shared" si="72"/>
        <v>1683</v>
      </c>
      <c r="AI575" s="45">
        <f t="shared" si="72"/>
        <v>1754</v>
      </c>
      <c r="AJ575" s="45">
        <f t="shared" si="72"/>
        <v>1824</v>
      </c>
      <c r="AK575" s="45">
        <f t="shared" si="72"/>
        <v>1894</v>
      </c>
      <c r="AL575" s="45">
        <f t="shared" si="72"/>
        <v>1964</v>
      </c>
      <c r="AM575" s="45">
        <f t="shared" si="72"/>
        <v>2034</v>
      </c>
      <c r="AN575" s="45">
        <f t="shared" si="72"/>
        <v>2104</v>
      </c>
    </row>
    <row r="576" spans="1:40" x14ac:dyDescent="0.25">
      <c r="A576" s="68" t="s">
        <v>74</v>
      </c>
      <c r="B576" s="180">
        <v>33016</v>
      </c>
      <c r="C576" s="68">
        <v>6</v>
      </c>
      <c r="D576" s="1">
        <v>3540</v>
      </c>
      <c r="E576" s="1">
        <v>1529</v>
      </c>
      <c r="F576" s="1">
        <v>15</v>
      </c>
      <c r="G576" s="1">
        <v>5084</v>
      </c>
      <c r="H576" s="177">
        <v>5069</v>
      </c>
      <c r="I576" s="176">
        <v>847.33330000000001</v>
      </c>
      <c r="J576" s="178">
        <v>844.8</v>
      </c>
      <c r="K576" s="45">
        <f t="shared" si="73"/>
        <v>53</v>
      </c>
      <c r="L576" s="45">
        <f t="shared" si="73"/>
        <v>106</v>
      </c>
      <c r="M576" s="45">
        <f t="shared" si="73"/>
        <v>158</v>
      </c>
      <c r="N576" s="45">
        <f t="shared" si="73"/>
        <v>211</v>
      </c>
      <c r="O576" s="45">
        <f t="shared" si="73"/>
        <v>264</v>
      </c>
      <c r="P576" s="45">
        <f t="shared" si="73"/>
        <v>317</v>
      </c>
      <c r="Q576" s="45">
        <f t="shared" si="73"/>
        <v>370</v>
      </c>
      <c r="R576" s="45">
        <f t="shared" si="73"/>
        <v>422</v>
      </c>
      <c r="S576" s="45">
        <f t="shared" si="73"/>
        <v>475</v>
      </c>
      <c r="T576" s="45">
        <f t="shared" si="73"/>
        <v>528</v>
      </c>
      <c r="U576" s="45">
        <f t="shared" si="73"/>
        <v>581</v>
      </c>
      <c r="V576" s="45">
        <f t="shared" si="73"/>
        <v>634</v>
      </c>
      <c r="W576" s="45">
        <f t="shared" si="73"/>
        <v>686</v>
      </c>
      <c r="X576" s="45">
        <f t="shared" si="73"/>
        <v>739</v>
      </c>
      <c r="Y576" s="45">
        <f t="shared" si="73"/>
        <v>792</v>
      </c>
      <c r="Z576" s="45">
        <f t="shared" si="73"/>
        <v>845</v>
      </c>
      <c r="AA576" s="45">
        <f t="shared" si="72"/>
        <v>898</v>
      </c>
      <c r="AB576" s="45">
        <f t="shared" si="72"/>
        <v>950</v>
      </c>
      <c r="AC576" s="45">
        <f t="shared" si="72"/>
        <v>1003</v>
      </c>
      <c r="AD576" s="45">
        <f t="shared" si="72"/>
        <v>1056</v>
      </c>
      <c r="AE576" s="45">
        <f t="shared" si="72"/>
        <v>1109</v>
      </c>
      <c r="AF576" s="45">
        <f t="shared" si="72"/>
        <v>1162</v>
      </c>
      <c r="AG576" s="45">
        <f t="shared" si="72"/>
        <v>1214</v>
      </c>
      <c r="AH576" s="45">
        <f t="shared" si="72"/>
        <v>1267</v>
      </c>
      <c r="AI576" s="45">
        <f t="shared" si="72"/>
        <v>1320</v>
      </c>
      <c r="AJ576" s="45">
        <f t="shared" si="72"/>
        <v>1373</v>
      </c>
      <c r="AK576" s="45">
        <f t="shared" si="72"/>
        <v>1426</v>
      </c>
      <c r="AL576" s="45">
        <f t="shared" si="72"/>
        <v>1478</v>
      </c>
      <c r="AM576" s="45">
        <f t="shared" si="72"/>
        <v>1531</v>
      </c>
      <c r="AN576" s="45">
        <f t="shared" si="72"/>
        <v>1584</v>
      </c>
    </row>
    <row r="577" spans="1:40" x14ac:dyDescent="0.25">
      <c r="A577" s="68" t="s">
        <v>74</v>
      </c>
      <c r="B577" s="180">
        <v>33017</v>
      </c>
      <c r="C577" s="68">
        <v>12</v>
      </c>
      <c r="D577" s="1">
        <v>1980</v>
      </c>
      <c r="E577" s="1">
        <v>1490</v>
      </c>
      <c r="F577" s="1">
        <v>23</v>
      </c>
      <c r="G577" s="1">
        <v>3493</v>
      </c>
      <c r="H577" s="177">
        <v>3470</v>
      </c>
      <c r="I577" s="176">
        <v>291.08330000000001</v>
      </c>
      <c r="J577" s="178">
        <v>289.2</v>
      </c>
      <c r="K577" s="45">
        <f t="shared" si="73"/>
        <v>18</v>
      </c>
      <c r="L577" s="45">
        <f t="shared" si="73"/>
        <v>36</v>
      </c>
      <c r="M577" s="45">
        <f t="shared" si="73"/>
        <v>54</v>
      </c>
      <c r="N577" s="45">
        <f t="shared" si="73"/>
        <v>72</v>
      </c>
      <c r="O577" s="45">
        <f t="shared" si="73"/>
        <v>90</v>
      </c>
      <c r="P577" s="45">
        <f t="shared" si="73"/>
        <v>108</v>
      </c>
      <c r="Q577" s="45">
        <f t="shared" si="73"/>
        <v>127</v>
      </c>
      <c r="R577" s="45">
        <f t="shared" si="73"/>
        <v>145</v>
      </c>
      <c r="S577" s="45">
        <f t="shared" si="73"/>
        <v>163</v>
      </c>
      <c r="T577" s="45">
        <f t="shared" si="73"/>
        <v>181</v>
      </c>
      <c r="U577" s="45">
        <f t="shared" si="73"/>
        <v>199</v>
      </c>
      <c r="V577" s="45">
        <f t="shared" si="73"/>
        <v>217</v>
      </c>
      <c r="W577" s="45">
        <f t="shared" si="73"/>
        <v>235</v>
      </c>
      <c r="X577" s="45">
        <f t="shared" si="73"/>
        <v>253</v>
      </c>
      <c r="Y577" s="45">
        <f t="shared" si="73"/>
        <v>271</v>
      </c>
      <c r="Z577" s="45">
        <f t="shared" si="73"/>
        <v>289</v>
      </c>
      <c r="AA577" s="45">
        <f t="shared" si="72"/>
        <v>307</v>
      </c>
      <c r="AB577" s="45">
        <f t="shared" si="72"/>
        <v>325</v>
      </c>
      <c r="AC577" s="45">
        <f t="shared" si="72"/>
        <v>343</v>
      </c>
      <c r="AD577" s="45">
        <f t="shared" si="72"/>
        <v>362</v>
      </c>
      <c r="AE577" s="45">
        <f t="shared" si="72"/>
        <v>380</v>
      </c>
      <c r="AF577" s="45">
        <f t="shared" si="72"/>
        <v>398</v>
      </c>
      <c r="AG577" s="45">
        <f t="shared" si="72"/>
        <v>416</v>
      </c>
      <c r="AH577" s="45">
        <f t="shared" si="72"/>
        <v>434</v>
      </c>
      <c r="AI577" s="45">
        <f t="shared" si="72"/>
        <v>452</v>
      </c>
      <c r="AJ577" s="45">
        <f t="shared" si="72"/>
        <v>470</v>
      </c>
      <c r="AK577" s="45">
        <f t="shared" si="72"/>
        <v>488</v>
      </c>
      <c r="AL577" s="45">
        <f t="shared" si="72"/>
        <v>506</v>
      </c>
      <c r="AM577" s="45">
        <f t="shared" si="72"/>
        <v>524</v>
      </c>
      <c r="AN577" s="45">
        <f t="shared" si="72"/>
        <v>542</v>
      </c>
    </row>
    <row r="578" spans="1:40" x14ac:dyDescent="0.25">
      <c r="A578" s="68" t="s">
        <v>74</v>
      </c>
      <c r="B578" s="180">
        <v>33027</v>
      </c>
      <c r="C578" s="68">
        <v>14</v>
      </c>
      <c r="D578" s="1">
        <v>4392</v>
      </c>
      <c r="E578" s="1">
        <v>2757</v>
      </c>
      <c r="F578" s="1">
        <v>40</v>
      </c>
      <c r="G578" s="1">
        <v>7189</v>
      </c>
      <c r="H578" s="177">
        <v>7149</v>
      </c>
      <c r="I578" s="176">
        <v>513.5</v>
      </c>
      <c r="J578" s="178">
        <v>510.6</v>
      </c>
      <c r="K578" s="45">
        <f t="shared" si="73"/>
        <v>32</v>
      </c>
      <c r="L578" s="45">
        <f t="shared" si="73"/>
        <v>64</v>
      </c>
      <c r="M578" s="45">
        <f t="shared" si="73"/>
        <v>96</v>
      </c>
      <c r="N578" s="45">
        <f t="shared" si="73"/>
        <v>128</v>
      </c>
      <c r="O578" s="45">
        <f t="shared" si="73"/>
        <v>160</v>
      </c>
      <c r="P578" s="45">
        <f t="shared" si="73"/>
        <v>191</v>
      </c>
      <c r="Q578" s="45">
        <f t="shared" si="73"/>
        <v>223</v>
      </c>
      <c r="R578" s="45">
        <f t="shared" si="73"/>
        <v>255</v>
      </c>
      <c r="S578" s="45">
        <f t="shared" si="73"/>
        <v>287</v>
      </c>
      <c r="T578" s="45">
        <f t="shared" si="73"/>
        <v>319</v>
      </c>
      <c r="U578" s="45">
        <f t="shared" si="73"/>
        <v>351</v>
      </c>
      <c r="V578" s="45">
        <f t="shared" si="73"/>
        <v>383</v>
      </c>
      <c r="W578" s="45">
        <f t="shared" si="73"/>
        <v>415</v>
      </c>
      <c r="X578" s="45">
        <f t="shared" si="73"/>
        <v>447</v>
      </c>
      <c r="Y578" s="45">
        <f t="shared" si="73"/>
        <v>479</v>
      </c>
      <c r="Z578" s="45">
        <f t="shared" si="73"/>
        <v>511</v>
      </c>
      <c r="AA578" s="45">
        <f t="shared" si="72"/>
        <v>543</v>
      </c>
      <c r="AB578" s="45">
        <f t="shared" si="72"/>
        <v>574</v>
      </c>
      <c r="AC578" s="45">
        <f t="shared" si="72"/>
        <v>606</v>
      </c>
      <c r="AD578" s="45">
        <f t="shared" si="72"/>
        <v>638</v>
      </c>
      <c r="AE578" s="45">
        <f t="shared" si="72"/>
        <v>670</v>
      </c>
      <c r="AF578" s="45">
        <f t="shared" si="72"/>
        <v>702</v>
      </c>
      <c r="AG578" s="45">
        <f t="shared" si="72"/>
        <v>734</v>
      </c>
      <c r="AH578" s="45">
        <f t="shared" si="72"/>
        <v>766</v>
      </c>
      <c r="AI578" s="45">
        <f t="shared" si="72"/>
        <v>798</v>
      </c>
      <c r="AJ578" s="45">
        <f t="shared" si="72"/>
        <v>830</v>
      </c>
      <c r="AK578" s="45">
        <f t="shared" si="72"/>
        <v>862</v>
      </c>
      <c r="AL578" s="45">
        <f t="shared" si="72"/>
        <v>894</v>
      </c>
      <c r="AM578" s="45">
        <f t="shared" si="72"/>
        <v>925</v>
      </c>
      <c r="AN578" s="45">
        <f t="shared" si="72"/>
        <v>957</v>
      </c>
    </row>
    <row r="579" spans="1:40" x14ac:dyDescent="0.25">
      <c r="A579" s="68" t="s">
        <v>74</v>
      </c>
      <c r="B579" s="180">
        <v>33029</v>
      </c>
      <c r="C579" s="68">
        <v>6</v>
      </c>
      <c r="D579" s="1">
        <v>2820</v>
      </c>
      <c r="E579" s="1">
        <v>770</v>
      </c>
      <c r="F579" s="1">
        <v>50</v>
      </c>
      <c r="G579" s="1">
        <v>3640</v>
      </c>
      <c r="H579" s="177">
        <v>3590</v>
      </c>
      <c r="I579" s="176">
        <v>606.66669999999999</v>
      </c>
      <c r="J579" s="178">
        <v>598.29999999999995</v>
      </c>
      <c r="K579" s="45">
        <f t="shared" si="73"/>
        <v>37</v>
      </c>
      <c r="L579" s="45">
        <f t="shared" si="73"/>
        <v>75</v>
      </c>
      <c r="M579" s="45">
        <f t="shared" si="73"/>
        <v>112</v>
      </c>
      <c r="N579" s="45">
        <f t="shared" si="73"/>
        <v>150</v>
      </c>
      <c r="O579" s="45">
        <f t="shared" si="73"/>
        <v>187</v>
      </c>
      <c r="P579" s="45">
        <f t="shared" si="73"/>
        <v>224</v>
      </c>
      <c r="Q579" s="45">
        <f t="shared" si="73"/>
        <v>262</v>
      </c>
      <c r="R579" s="45">
        <f t="shared" si="73"/>
        <v>299</v>
      </c>
      <c r="S579" s="45">
        <f t="shared" si="73"/>
        <v>337</v>
      </c>
      <c r="T579" s="45">
        <f t="shared" si="73"/>
        <v>374</v>
      </c>
      <c r="U579" s="45">
        <f t="shared" si="73"/>
        <v>411</v>
      </c>
      <c r="V579" s="45">
        <f t="shared" si="73"/>
        <v>449</v>
      </c>
      <c r="W579" s="45">
        <f t="shared" si="73"/>
        <v>486</v>
      </c>
      <c r="X579" s="45">
        <f t="shared" si="73"/>
        <v>524</v>
      </c>
      <c r="Y579" s="45">
        <f t="shared" si="73"/>
        <v>561</v>
      </c>
      <c r="Z579" s="45">
        <f t="shared" si="73"/>
        <v>598</v>
      </c>
      <c r="AA579" s="45">
        <f t="shared" si="72"/>
        <v>636</v>
      </c>
      <c r="AB579" s="45">
        <f t="shared" si="72"/>
        <v>673</v>
      </c>
      <c r="AC579" s="45">
        <f t="shared" si="72"/>
        <v>710</v>
      </c>
      <c r="AD579" s="45">
        <f t="shared" si="72"/>
        <v>748</v>
      </c>
      <c r="AE579" s="45">
        <f t="shared" si="72"/>
        <v>785</v>
      </c>
      <c r="AF579" s="45">
        <f t="shared" si="72"/>
        <v>823</v>
      </c>
      <c r="AG579" s="45">
        <f t="shared" si="72"/>
        <v>860</v>
      </c>
      <c r="AH579" s="45">
        <f t="shared" si="72"/>
        <v>897</v>
      </c>
      <c r="AI579" s="45">
        <f t="shared" si="72"/>
        <v>935</v>
      </c>
      <c r="AJ579" s="45">
        <f t="shared" si="72"/>
        <v>972</v>
      </c>
      <c r="AK579" s="45">
        <f t="shared" si="72"/>
        <v>1010</v>
      </c>
      <c r="AL579" s="45">
        <f t="shared" si="72"/>
        <v>1047</v>
      </c>
      <c r="AM579" s="45">
        <f t="shared" si="72"/>
        <v>1084</v>
      </c>
      <c r="AN579" s="45">
        <f t="shared" si="72"/>
        <v>1122</v>
      </c>
    </row>
    <row r="580" spans="1:40" x14ac:dyDescent="0.25">
      <c r="A580" s="68" t="s">
        <v>74</v>
      </c>
      <c r="B580" s="180">
        <v>33037</v>
      </c>
      <c r="C580" s="68">
        <v>5</v>
      </c>
      <c r="D580" s="1">
        <v>1776</v>
      </c>
      <c r="E580" s="1">
        <v>1010</v>
      </c>
      <c r="F580" s="1">
        <v>13</v>
      </c>
      <c r="G580" s="1">
        <v>2799</v>
      </c>
      <c r="H580" s="177">
        <v>2786</v>
      </c>
      <c r="I580" s="176">
        <v>559.79999999999995</v>
      </c>
      <c r="J580" s="178">
        <v>557.20000000000005</v>
      </c>
      <c r="K580" s="45">
        <f t="shared" si="73"/>
        <v>35</v>
      </c>
      <c r="L580" s="45">
        <f t="shared" si="73"/>
        <v>70</v>
      </c>
      <c r="M580" s="45">
        <f t="shared" si="73"/>
        <v>104</v>
      </c>
      <c r="N580" s="45">
        <f t="shared" si="73"/>
        <v>139</v>
      </c>
      <c r="O580" s="45">
        <f t="shared" si="73"/>
        <v>174</v>
      </c>
      <c r="P580" s="45">
        <f t="shared" si="73"/>
        <v>209</v>
      </c>
      <c r="Q580" s="45">
        <f t="shared" si="73"/>
        <v>244</v>
      </c>
      <c r="R580" s="45">
        <f t="shared" si="73"/>
        <v>279</v>
      </c>
      <c r="S580" s="45">
        <f t="shared" si="73"/>
        <v>313</v>
      </c>
      <c r="T580" s="45">
        <f t="shared" si="73"/>
        <v>348</v>
      </c>
      <c r="U580" s="45">
        <f t="shared" si="73"/>
        <v>383</v>
      </c>
      <c r="V580" s="45">
        <f t="shared" si="73"/>
        <v>418</v>
      </c>
      <c r="W580" s="45">
        <f t="shared" si="73"/>
        <v>453</v>
      </c>
      <c r="X580" s="45">
        <f t="shared" si="73"/>
        <v>488</v>
      </c>
      <c r="Y580" s="45">
        <f t="shared" si="73"/>
        <v>522</v>
      </c>
      <c r="Z580" s="45">
        <f t="shared" si="73"/>
        <v>557</v>
      </c>
      <c r="AA580" s="45">
        <f t="shared" si="72"/>
        <v>592</v>
      </c>
      <c r="AB580" s="45">
        <f t="shared" si="72"/>
        <v>627</v>
      </c>
      <c r="AC580" s="45">
        <f t="shared" si="72"/>
        <v>662</v>
      </c>
      <c r="AD580" s="45">
        <f t="shared" si="72"/>
        <v>697</v>
      </c>
      <c r="AE580" s="45">
        <f t="shared" si="72"/>
        <v>731</v>
      </c>
      <c r="AF580" s="45">
        <f t="shared" si="72"/>
        <v>766</v>
      </c>
      <c r="AG580" s="45">
        <f t="shared" si="72"/>
        <v>801</v>
      </c>
      <c r="AH580" s="45">
        <f t="shared" si="72"/>
        <v>836</v>
      </c>
      <c r="AI580" s="45">
        <f t="shared" si="72"/>
        <v>871</v>
      </c>
      <c r="AJ580" s="45">
        <f t="shared" si="72"/>
        <v>905</v>
      </c>
      <c r="AK580" s="45">
        <f t="shared" si="72"/>
        <v>940</v>
      </c>
      <c r="AL580" s="45">
        <f t="shared" si="72"/>
        <v>975</v>
      </c>
      <c r="AM580" s="45">
        <f t="shared" si="72"/>
        <v>1010</v>
      </c>
      <c r="AN580" s="45">
        <f t="shared" si="72"/>
        <v>1045</v>
      </c>
    </row>
    <row r="581" spans="1:40" x14ac:dyDescent="0.25">
      <c r="A581" s="68" t="s">
        <v>74</v>
      </c>
      <c r="B581" s="180">
        <v>90297</v>
      </c>
      <c r="C581" s="68">
        <v>0</v>
      </c>
      <c r="D581" s="1">
        <v>276</v>
      </c>
      <c r="E581" s="1">
        <v>-276</v>
      </c>
      <c r="F581" s="1">
        <v>0</v>
      </c>
      <c r="G581" s="1">
        <v>0</v>
      </c>
      <c r="H581" s="177">
        <v>0</v>
      </c>
      <c r="I581" s="176">
        <v>0</v>
      </c>
      <c r="J581" s="178" t="e">
        <v>#DIV/0!</v>
      </c>
      <c r="K581" s="45">
        <f t="shared" si="73"/>
        <v>0</v>
      </c>
      <c r="L581" s="45">
        <f t="shared" si="73"/>
        <v>0</v>
      </c>
      <c r="M581" s="45">
        <f t="shared" si="73"/>
        <v>0</v>
      </c>
      <c r="N581" s="45">
        <f t="shared" si="73"/>
        <v>0</v>
      </c>
      <c r="O581" s="45">
        <f t="shared" si="73"/>
        <v>0</v>
      </c>
      <c r="P581" s="45">
        <f t="shared" si="73"/>
        <v>0</v>
      </c>
      <c r="Q581" s="45">
        <f t="shared" si="73"/>
        <v>0</v>
      </c>
      <c r="R581" s="45">
        <f t="shared" si="73"/>
        <v>0</v>
      </c>
      <c r="S581" s="45">
        <f t="shared" si="73"/>
        <v>0</v>
      </c>
      <c r="T581" s="45">
        <f t="shared" si="73"/>
        <v>0</v>
      </c>
      <c r="U581" s="45">
        <f t="shared" si="73"/>
        <v>0</v>
      </c>
      <c r="V581" s="45">
        <f t="shared" si="73"/>
        <v>0</v>
      </c>
      <c r="W581" s="45">
        <f t="shared" si="73"/>
        <v>0</v>
      </c>
      <c r="X581" s="45">
        <f t="shared" si="73"/>
        <v>0</v>
      </c>
      <c r="Y581" s="45">
        <f t="shared" si="73"/>
        <v>0</v>
      </c>
      <c r="Z581" s="45">
        <f t="shared" si="73"/>
        <v>0</v>
      </c>
      <c r="AA581" s="45">
        <f t="shared" si="72"/>
        <v>0</v>
      </c>
      <c r="AB581" s="45">
        <f t="shared" si="72"/>
        <v>0</v>
      </c>
      <c r="AC581" s="45">
        <f t="shared" si="72"/>
        <v>0</v>
      </c>
      <c r="AD581" s="45">
        <f t="shared" si="72"/>
        <v>0</v>
      </c>
      <c r="AE581" s="45">
        <f t="shared" si="72"/>
        <v>0</v>
      </c>
      <c r="AF581" s="45">
        <f t="shared" si="72"/>
        <v>0</v>
      </c>
      <c r="AG581" s="45">
        <f t="shared" si="72"/>
        <v>0</v>
      </c>
      <c r="AH581" s="45">
        <f t="shared" si="72"/>
        <v>0</v>
      </c>
      <c r="AI581" s="45">
        <f t="shared" si="72"/>
        <v>0</v>
      </c>
      <c r="AJ581" s="45">
        <f t="shared" si="72"/>
        <v>0</v>
      </c>
      <c r="AK581" s="45">
        <f t="shared" si="72"/>
        <v>0</v>
      </c>
      <c r="AL581" s="45">
        <f t="shared" si="72"/>
        <v>0</v>
      </c>
      <c r="AM581" s="45">
        <f t="shared" si="72"/>
        <v>0</v>
      </c>
      <c r="AN581" s="45">
        <f t="shared" si="72"/>
        <v>0</v>
      </c>
    </row>
    <row r="582" spans="1:40" x14ac:dyDescent="0.25">
      <c r="A582" s="68" t="s">
        <v>72</v>
      </c>
      <c r="B582" s="180">
        <v>20063</v>
      </c>
      <c r="C582" s="68">
        <v>1</v>
      </c>
      <c r="D582" s="1">
        <v>108</v>
      </c>
      <c r="E582" s="1">
        <v>-15</v>
      </c>
      <c r="F582" s="1">
        <v>0</v>
      </c>
      <c r="G582" s="1">
        <v>93</v>
      </c>
      <c r="H582" s="177">
        <v>93</v>
      </c>
      <c r="I582" s="176">
        <v>93</v>
      </c>
      <c r="J582" s="178">
        <v>93</v>
      </c>
      <c r="K582" s="45">
        <f t="shared" si="73"/>
        <v>6</v>
      </c>
      <c r="L582" s="45">
        <f t="shared" si="73"/>
        <v>12</v>
      </c>
      <c r="M582" s="45">
        <f t="shared" si="73"/>
        <v>17</v>
      </c>
      <c r="N582" s="45">
        <f t="shared" si="73"/>
        <v>23</v>
      </c>
      <c r="O582" s="45">
        <f t="shared" si="73"/>
        <v>29</v>
      </c>
      <c r="P582" s="45">
        <f t="shared" si="73"/>
        <v>35</v>
      </c>
      <c r="Q582" s="45">
        <f t="shared" si="73"/>
        <v>41</v>
      </c>
      <c r="R582" s="45">
        <f t="shared" si="73"/>
        <v>47</v>
      </c>
      <c r="S582" s="45">
        <f t="shared" si="73"/>
        <v>52</v>
      </c>
      <c r="T582" s="45">
        <f t="shared" si="73"/>
        <v>58</v>
      </c>
      <c r="U582" s="45">
        <f t="shared" si="73"/>
        <v>64</v>
      </c>
      <c r="V582" s="45">
        <f t="shared" si="73"/>
        <v>70</v>
      </c>
      <c r="W582" s="45">
        <f t="shared" si="73"/>
        <v>76</v>
      </c>
      <c r="X582" s="45">
        <f t="shared" si="73"/>
        <v>81</v>
      </c>
      <c r="Y582" s="45">
        <f t="shared" si="73"/>
        <v>87</v>
      </c>
      <c r="Z582" s="45">
        <f t="shared" ref="Z582:AN597" si="74">IF($G582&gt;0,ROUND($J582*Z$3/12*0.75,0),0)</f>
        <v>93</v>
      </c>
      <c r="AA582" s="45">
        <f t="shared" si="74"/>
        <v>99</v>
      </c>
      <c r="AB582" s="45">
        <f t="shared" si="74"/>
        <v>105</v>
      </c>
      <c r="AC582" s="45">
        <f t="shared" si="74"/>
        <v>110</v>
      </c>
      <c r="AD582" s="45">
        <f t="shared" si="74"/>
        <v>116</v>
      </c>
      <c r="AE582" s="45">
        <f t="shared" si="74"/>
        <v>122</v>
      </c>
      <c r="AF582" s="45">
        <f t="shared" si="74"/>
        <v>128</v>
      </c>
      <c r="AG582" s="45">
        <f t="shared" si="74"/>
        <v>134</v>
      </c>
      <c r="AH582" s="45">
        <f t="shared" si="74"/>
        <v>140</v>
      </c>
      <c r="AI582" s="45">
        <f t="shared" si="74"/>
        <v>145</v>
      </c>
      <c r="AJ582" s="45">
        <f t="shared" si="74"/>
        <v>151</v>
      </c>
      <c r="AK582" s="45">
        <f t="shared" si="74"/>
        <v>157</v>
      </c>
      <c r="AL582" s="45">
        <f t="shared" si="74"/>
        <v>163</v>
      </c>
      <c r="AM582" s="45">
        <f t="shared" si="74"/>
        <v>169</v>
      </c>
      <c r="AN582" s="45">
        <f t="shared" si="74"/>
        <v>174</v>
      </c>
    </row>
    <row r="583" spans="1:40" x14ac:dyDescent="0.25">
      <c r="A583" s="68" t="s">
        <v>72</v>
      </c>
      <c r="B583" s="180">
        <v>20145</v>
      </c>
      <c r="C583" s="68">
        <v>4</v>
      </c>
      <c r="D583" s="1">
        <v>984</v>
      </c>
      <c r="E583" s="1">
        <v>170</v>
      </c>
      <c r="F583" s="1">
        <v>0</v>
      </c>
      <c r="G583" s="1">
        <v>1154</v>
      </c>
      <c r="H583" s="177">
        <v>1154</v>
      </c>
      <c r="I583" s="176">
        <v>288.5</v>
      </c>
      <c r="J583" s="178">
        <v>288.5</v>
      </c>
      <c r="K583" s="45">
        <f t="shared" ref="K583:Z598" si="75">IF($G583&gt;0,ROUND($J583*K$3/12*0.75,0),0)</f>
        <v>18</v>
      </c>
      <c r="L583" s="45">
        <f t="shared" si="75"/>
        <v>36</v>
      </c>
      <c r="M583" s="45">
        <f t="shared" si="75"/>
        <v>54</v>
      </c>
      <c r="N583" s="45">
        <f t="shared" si="75"/>
        <v>72</v>
      </c>
      <c r="O583" s="45">
        <f t="shared" si="75"/>
        <v>90</v>
      </c>
      <c r="P583" s="45">
        <f t="shared" si="75"/>
        <v>108</v>
      </c>
      <c r="Q583" s="45">
        <f t="shared" si="75"/>
        <v>126</v>
      </c>
      <c r="R583" s="45">
        <f t="shared" si="75"/>
        <v>144</v>
      </c>
      <c r="S583" s="45">
        <f t="shared" si="75"/>
        <v>162</v>
      </c>
      <c r="T583" s="45">
        <f t="shared" si="75"/>
        <v>180</v>
      </c>
      <c r="U583" s="45">
        <f t="shared" si="75"/>
        <v>198</v>
      </c>
      <c r="V583" s="45">
        <f t="shared" si="75"/>
        <v>216</v>
      </c>
      <c r="W583" s="45">
        <f t="shared" si="75"/>
        <v>234</v>
      </c>
      <c r="X583" s="45">
        <f t="shared" si="75"/>
        <v>252</v>
      </c>
      <c r="Y583" s="45">
        <f t="shared" si="75"/>
        <v>270</v>
      </c>
      <c r="Z583" s="45">
        <f t="shared" si="75"/>
        <v>289</v>
      </c>
      <c r="AA583" s="45">
        <f t="shared" si="74"/>
        <v>307</v>
      </c>
      <c r="AB583" s="45">
        <f t="shared" si="74"/>
        <v>325</v>
      </c>
      <c r="AC583" s="45">
        <f t="shared" si="74"/>
        <v>343</v>
      </c>
      <c r="AD583" s="45">
        <f t="shared" si="74"/>
        <v>361</v>
      </c>
      <c r="AE583" s="45">
        <f t="shared" si="74"/>
        <v>379</v>
      </c>
      <c r="AF583" s="45">
        <f t="shared" si="74"/>
        <v>397</v>
      </c>
      <c r="AG583" s="45">
        <f t="shared" si="74"/>
        <v>415</v>
      </c>
      <c r="AH583" s="45">
        <f t="shared" si="74"/>
        <v>433</v>
      </c>
      <c r="AI583" s="45">
        <f t="shared" si="74"/>
        <v>451</v>
      </c>
      <c r="AJ583" s="45">
        <f t="shared" si="74"/>
        <v>469</v>
      </c>
      <c r="AK583" s="45">
        <f t="shared" si="74"/>
        <v>487</v>
      </c>
      <c r="AL583" s="45">
        <f t="shared" si="74"/>
        <v>505</v>
      </c>
      <c r="AM583" s="45">
        <f t="shared" si="74"/>
        <v>523</v>
      </c>
      <c r="AN583" s="45">
        <f t="shared" si="74"/>
        <v>541</v>
      </c>
    </row>
    <row r="584" spans="1:40" x14ac:dyDescent="0.25">
      <c r="A584" s="68" t="s">
        <v>72</v>
      </c>
      <c r="B584" s="180">
        <v>20178</v>
      </c>
      <c r="C584" s="68">
        <v>1</v>
      </c>
      <c r="D584" s="1">
        <v>0</v>
      </c>
      <c r="E584" s="1">
        <v>378</v>
      </c>
      <c r="F584" s="1">
        <v>0</v>
      </c>
      <c r="G584" s="1">
        <v>378</v>
      </c>
      <c r="H584" s="177">
        <v>378</v>
      </c>
      <c r="I584" s="176">
        <v>378</v>
      </c>
      <c r="J584" s="178">
        <v>378</v>
      </c>
      <c r="K584" s="45">
        <f t="shared" si="75"/>
        <v>24</v>
      </c>
      <c r="L584" s="45">
        <f t="shared" si="75"/>
        <v>47</v>
      </c>
      <c r="M584" s="45">
        <f t="shared" si="75"/>
        <v>71</v>
      </c>
      <c r="N584" s="45">
        <f t="shared" si="75"/>
        <v>95</v>
      </c>
      <c r="O584" s="45">
        <f t="shared" si="75"/>
        <v>118</v>
      </c>
      <c r="P584" s="45">
        <f t="shared" si="75"/>
        <v>142</v>
      </c>
      <c r="Q584" s="45">
        <f t="shared" si="75"/>
        <v>165</v>
      </c>
      <c r="R584" s="45">
        <f t="shared" si="75"/>
        <v>189</v>
      </c>
      <c r="S584" s="45">
        <f t="shared" si="75"/>
        <v>213</v>
      </c>
      <c r="T584" s="45">
        <f t="shared" si="75"/>
        <v>236</v>
      </c>
      <c r="U584" s="45">
        <f t="shared" si="75"/>
        <v>260</v>
      </c>
      <c r="V584" s="45">
        <f t="shared" si="75"/>
        <v>284</v>
      </c>
      <c r="W584" s="45">
        <f t="shared" si="75"/>
        <v>307</v>
      </c>
      <c r="X584" s="45">
        <f t="shared" si="75"/>
        <v>331</v>
      </c>
      <c r="Y584" s="45">
        <f t="shared" si="75"/>
        <v>354</v>
      </c>
      <c r="Z584" s="45">
        <f t="shared" si="75"/>
        <v>378</v>
      </c>
      <c r="AA584" s="45">
        <f t="shared" si="74"/>
        <v>402</v>
      </c>
      <c r="AB584" s="45">
        <f t="shared" si="74"/>
        <v>425</v>
      </c>
      <c r="AC584" s="45">
        <f t="shared" si="74"/>
        <v>449</v>
      </c>
      <c r="AD584" s="45">
        <f t="shared" si="74"/>
        <v>473</v>
      </c>
      <c r="AE584" s="45">
        <f t="shared" si="74"/>
        <v>496</v>
      </c>
      <c r="AF584" s="45">
        <f t="shared" si="74"/>
        <v>520</v>
      </c>
      <c r="AG584" s="45">
        <f t="shared" si="74"/>
        <v>543</v>
      </c>
      <c r="AH584" s="45">
        <f t="shared" si="74"/>
        <v>567</v>
      </c>
      <c r="AI584" s="45">
        <f t="shared" si="74"/>
        <v>591</v>
      </c>
      <c r="AJ584" s="45">
        <f t="shared" si="74"/>
        <v>614</v>
      </c>
      <c r="AK584" s="45">
        <f t="shared" si="74"/>
        <v>638</v>
      </c>
      <c r="AL584" s="45">
        <f t="shared" si="74"/>
        <v>662</v>
      </c>
      <c r="AM584" s="45">
        <f t="shared" si="74"/>
        <v>685</v>
      </c>
      <c r="AN584" s="45">
        <f t="shared" si="74"/>
        <v>709</v>
      </c>
    </row>
    <row r="585" spans="1:40" x14ac:dyDescent="0.25">
      <c r="A585" s="68" t="s">
        <v>72</v>
      </c>
      <c r="B585" s="180">
        <v>20338</v>
      </c>
      <c r="C585" s="68">
        <v>10</v>
      </c>
      <c r="D585" s="1">
        <v>2376</v>
      </c>
      <c r="E585" s="1">
        <v>1620</v>
      </c>
      <c r="F585" s="1">
        <v>32</v>
      </c>
      <c r="G585" s="1">
        <v>4028</v>
      </c>
      <c r="H585" s="177">
        <v>3996</v>
      </c>
      <c r="I585" s="176">
        <v>402.8</v>
      </c>
      <c r="J585" s="178">
        <v>399.6</v>
      </c>
      <c r="K585" s="45">
        <f t="shared" si="75"/>
        <v>25</v>
      </c>
      <c r="L585" s="45">
        <f t="shared" si="75"/>
        <v>50</v>
      </c>
      <c r="M585" s="45">
        <f t="shared" si="75"/>
        <v>75</v>
      </c>
      <c r="N585" s="45">
        <f t="shared" si="75"/>
        <v>100</v>
      </c>
      <c r="O585" s="45">
        <f t="shared" si="75"/>
        <v>125</v>
      </c>
      <c r="P585" s="45">
        <f t="shared" si="75"/>
        <v>150</v>
      </c>
      <c r="Q585" s="45">
        <f t="shared" si="75"/>
        <v>175</v>
      </c>
      <c r="R585" s="45">
        <f t="shared" si="75"/>
        <v>200</v>
      </c>
      <c r="S585" s="45">
        <f t="shared" si="75"/>
        <v>225</v>
      </c>
      <c r="T585" s="45">
        <f t="shared" si="75"/>
        <v>250</v>
      </c>
      <c r="U585" s="45">
        <f t="shared" si="75"/>
        <v>275</v>
      </c>
      <c r="V585" s="45">
        <f t="shared" si="75"/>
        <v>300</v>
      </c>
      <c r="W585" s="45">
        <f t="shared" si="75"/>
        <v>325</v>
      </c>
      <c r="X585" s="45">
        <f t="shared" si="75"/>
        <v>350</v>
      </c>
      <c r="Y585" s="45">
        <f t="shared" si="75"/>
        <v>375</v>
      </c>
      <c r="Z585" s="45">
        <f t="shared" si="75"/>
        <v>400</v>
      </c>
      <c r="AA585" s="45">
        <f t="shared" si="74"/>
        <v>425</v>
      </c>
      <c r="AB585" s="45">
        <f t="shared" si="74"/>
        <v>450</v>
      </c>
      <c r="AC585" s="45">
        <f t="shared" si="74"/>
        <v>475</v>
      </c>
      <c r="AD585" s="45">
        <f t="shared" si="74"/>
        <v>500</v>
      </c>
      <c r="AE585" s="45">
        <f t="shared" si="74"/>
        <v>524</v>
      </c>
      <c r="AF585" s="45">
        <f t="shared" si="74"/>
        <v>549</v>
      </c>
      <c r="AG585" s="45">
        <f t="shared" si="74"/>
        <v>574</v>
      </c>
      <c r="AH585" s="45">
        <f t="shared" si="74"/>
        <v>599</v>
      </c>
      <c r="AI585" s="45">
        <f t="shared" si="74"/>
        <v>624</v>
      </c>
      <c r="AJ585" s="45">
        <f t="shared" si="74"/>
        <v>649</v>
      </c>
      <c r="AK585" s="45">
        <f t="shared" si="74"/>
        <v>674</v>
      </c>
      <c r="AL585" s="45">
        <f t="shared" si="74"/>
        <v>699</v>
      </c>
      <c r="AM585" s="45">
        <f t="shared" si="74"/>
        <v>724</v>
      </c>
      <c r="AN585" s="45">
        <f t="shared" si="74"/>
        <v>749</v>
      </c>
    </row>
    <row r="586" spans="1:40" x14ac:dyDescent="0.25">
      <c r="A586" s="68" t="s">
        <v>72</v>
      </c>
      <c r="B586" s="180">
        <v>20360</v>
      </c>
      <c r="C586" s="68">
        <v>10</v>
      </c>
      <c r="D586" s="1">
        <v>1680</v>
      </c>
      <c r="E586" s="1">
        <v>2521</v>
      </c>
      <c r="F586" s="1">
        <v>9</v>
      </c>
      <c r="G586" s="1">
        <v>4210</v>
      </c>
      <c r="H586" s="177">
        <v>4201</v>
      </c>
      <c r="I586" s="176">
        <v>421</v>
      </c>
      <c r="J586" s="178">
        <v>420.1</v>
      </c>
      <c r="K586" s="45">
        <f t="shared" si="75"/>
        <v>26</v>
      </c>
      <c r="L586" s="45">
        <f t="shared" si="75"/>
        <v>53</v>
      </c>
      <c r="M586" s="45">
        <f t="shared" si="75"/>
        <v>79</v>
      </c>
      <c r="N586" s="45">
        <f t="shared" si="75"/>
        <v>105</v>
      </c>
      <c r="O586" s="45">
        <f t="shared" si="75"/>
        <v>131</v>
      </c>
      <c r="P586" s="45">
        <f t="shared" si="75"/>
        <v>158</v>
      </c>
      <c r="Q586" s="45">
        <f t="shared" si="75"/>
        <v>184</v>
      </c>
      <c r="R586" s="45">
        <f t="shared" si="75"/>
        <v>210</v>
      </c>
      <c r="S586" s="45">
        <f t="shared" si="75"/>
        <v>236</v>
      </c>
      <c r="T586" s="45">
        <f t="shared" si="75"/>
        <v>263</v>
      </c>
      <c r="U586" s="45">
        <f t="shared" si="75"/>
        <v>289</v>
      </c>
      <c r="V586" s="45">
        <f t="shared" si="75"/>
        <v>315</v>
      </c>
      <c r="W586" s="45">
        <f t="shared" si="75"/>
        <v>341</v>
      </c>
      <c r="X586" s="45">
        <f t="shared" si="75"/>
        <v>368</v>
      </c>
      <c r="Y586" s="45">
        <f t="shared" si="75"/>
        <v>394</v>
      </c>
      <c r="Z586" s="45">
        <f t="shared" si="75"/>
        <v>420</v>
      </c>
      <c r="AA586" s="45">
        <f t="shared" si="74"/>
        <v>446</v>
      </c>
      <c r="AB586" s="45">
        <f t="shared" si="74"/>
        <v>473</v>
      </c>
      <c r="AC586" s="45">
        <f t="shared" si="74"/>
        <v>499</v>
      </c>
      <c r="AD586" s="45">
        <f t="shared" si="74"/>
        <v>525</v>
      </c>
      <c r="AE586" s="45">
        <f t="shared" si="74"/>
        <v>551</v>
      </c>
      <c r="AF586" s="45">
        <f t="shared" si="74"/>
        <v>578</v>
      </c>
      <c r="AG586" s="45">
        <f t="shared" si="74"/>
        <v>604</v>
      </c>
      <c r="AH586" s="45">
        <f t="shared" si="74"/>
        <v>630</v>
      </c>
      <c r="AI586" s="45">
        <f t="shared" si="74"/>
        <v>656</v>
      </c>
      <c r="AJ586" s="45">
        <f t="shared" si="74"/>
        <v>683</v>
      </c>
      <c r="AK586" s="45">
        <f t="shared" si="74"/>
        <v>709</v>
      </c>
      <c r="AL586" s="45">
        <f t="shared" si="74"/>
        <v>735</v>
      </c>
      <c r="AM586" s="45">
        <f t="shared" si="74"/>
        <v>761</v>
      </c>
      <c r="AN586" s="45">
        <f t="shared" si="74"/>
        <v>788</v>
      </c>
    </row>
    <row r="587" spans="1:40" x14ac:dyDescent="0.25">
      <c r="A587" s="68" t="s">
        <v>72</v>
      </c>
      <c r="B587" s="180">
        <v>20397</v>
      </c>
      <c r="C587" s="68">
        <v>6</v>
      </c>
      <c r="D587" s="1">
        <v>972</v>
      </c>
      <c r="E587" s="1">
        <v>450</v>
      </c>
      <c r="F587" s="1">
        <v>10</v>
      </c>
      <c r="G587" s="1">
        <v>1432</v>
      </c>
      <c r="H587" s="177">
        <v>1422</v>
      </c>
      <c r="I587" s="176">
        <v>238.66669999999999</v>
      </c>
      <c r="J587" s="178">
        <v>237</v>
      </c>
      <c r="K587" s="45">
        <f t="shared" si="75"/>
        <v>15</v>
      </c>
      <c r="L587" s="45">
        <f t="shared" si="75"/>
        <v>30</v>
      </c>
      <c r="M587" s="45">
        <f t="shared" si="75"/>
        <v>44</v>
      </c>
      <c r="N587" s="45">
        <f t="shared" si="75"/>
        <v>59</v>
      </c>
      <c r="O587" s="45">
        <f t="shared" si="75"/>
        <v>74</v>
      </c>
      <c r="P587" s="45">
        <f t="shared" si="75"/>
        <v>89</v>
      </c>
      <c r="Q587" s="45">
        <f t="shared" si="75"/>
        <v>104</v>
      </c>
      <c r="R587" s="45">
        <f t="shared" si="75"/>
        <v>119</v>
      </c>
      <c r="S587" s="45">
        <f t="shared" si="75"/>
        <v>133</v>
      </c>
      <c r="T587" s="45">
        <f t="shared" si="75"/>
        <v>148</v>
      </c>
      <c r="U587" s="45">
        <f t="shared" si="75"/>
        <v>163</v>
      </c>
      <c r="V587" s="45">
        <f t="shared" si="75"/>
        <v>178</v>
      </c>
      <c r="W587" s="45">
        <f t="shared" si="75"/>
        <v>193</v>
      </c>
      <c r="X587" s="45">
        <f t="shared" si="75"/>
        <v>207</v>
      </c>
      <c r="Y587" s="45">
        <f t="shared" si="75"/>
        <v>222</v>
      </c>
      <c r="Z587" s="45">
        <f t="shared" si="75"/>
        <v>237</v>
      </c>
      <c r="AA587" s="45">
        <f t="shared" si="74"/>
        <v>252</v>
      </c>
      <c r="AB587" s="45">
        <f t="shared" si="74"/>
        <v>267</v>
      </c>
      <c r="AC587" s="45">
        <f t="shared" si="74"/>
        <v>281</v>
      </c>
      <c r="AD587" s="45">
        <f t="shared" si="74"/>
        <v>296</v>
      </c>
      <c r="AE587" s="45">
        <f t="shared" si="74"/>
        <v>311</v>
      </c>
      <c r="AF587" s="45">
        <f t="shared" si="74"/>
        <v>326</v>
      </c>
      <c r="AG587" s="45">
        <f t="shared" si="74"/>
        <v>341</v>
      </c>
      <c r="AH587" s="45">
        <f t="shared" si="74"/>
        <v>356</v>
      </c>
      <c r="AI587" s="45">
        <f t="shared" si="74"/>
        <v>370</v>
      </c>
      <c r="AJ587" s="45">
        <f t="shared" si="74"/>
        <v>385</v>
      </c>
      <c r="AK587" s="45">
        <f t="shared" si="74"/>
        <v>400</v>
      </c>
      <c r="AL587" s="45">
        <f t="shared" si="74"/>
        <v>415</v>
      </c>
      <c r="AM587" s="45">
        <f t="shared" si="74"/>
        <v>430</v>
      </c>
      <c r="AN587" s="45">
        <f t="shared" si="74"/>
        <v>444</v>
      </c>
    </row>
    <row r="588" spans="1:40" x14ac:dyDescent="0.25">
      <c r="A588" s="68" t="s">
        <v>72</v>
      </c>
      <c r="B588" s="180">
        <v>20410</v>
      </c>
      <c r="C588" s="68">
        <v>6</v>
      </c>
      <c r="D588" s="1">
        <v>612</v>
      </c>
      <c r="E588" s="1">
        <v>1042</v>
      </c>
      <c r="F588" s="1">
        <v>12</v>
      </c>
      <c r="G588" s="1">
        <v>1666</v>
      </c>
      <c r="H588" s="177">
        <v>1654</v>
      </c>
      <c r="I588" s="176">
        <v>277.66669999999999</v>
      </c>
      <c r="J588" s="178">
        <v>275.7</v>
      </c>
      <c r="K588" s="45">
        <f t="shared" si="75"/>
        <v>17</v>
      </c>
      <c r="L588" s="45">
        <f t="shared" si="75"/>
        <v>34</v>
      </c>
      <c r="M588" s="45">
        <f t="shared" si="75"/>
        <v>52</v>
      </c>
      <c r="N588" s="45">
        <f t="shared" si="75"/>
        <v>69</v>
      </c>
      <c r="O588" s="45">
        <f t="shared" si="75"/>
        <v>86</v>
      </c>
      <c r="P588" s="45">
        <f t="shared" si="75"/>
        <v>103</v>
      </c>
      <c r="Q588" s="45">
        <f t="shared" si="75"/>
        <v>121</v>
      </c>
      <c r="R588" s="45">
        <f t="shared" si="75"/>
        <v>138</v>
      </c>
      <c r="S588" s="45">
        <f t="shared" si="75"/>
        <v>155</v>
      </c>
      <c r="T588" s="45">
        <f t="shared" si="75"/>
        <v>172</v>
      </c>
      <c r="U588" s="45">
        <f t="shared" si="75"/>
        <v>190</v>
      </c>
      <c r="V588" s="45">
        <f t="shared" si="75"/>
        <v>207</v>
      </c>
      <c r="W588" s="45">
        <f t="shared" si="75"/>
        <v>224</v>
      </c>
      <c r="X588" s="45">
        <f t="shared" si="75"/>
        <v>241</v>
      </c>
      <c r="Y588" s="45">
        <f t="shared" si="75"/>
        <v>258</v>
      </c>
      <c r="Z588" s="45">
        <f t="shared" si="75"/>
        <v>276</v>
      </c>
      <c r="AA588" s="45">
        <f t="shared" si="74"/>
        <v>293</v>
      </c>
      <c r="AB588" s="45">
        <f t="shared" si="74"/>
        <v>310</v>
      </c>
      <c r="AC588" s="45">
        <f t="shared" si="74"/>
        <v>327</v>
      </c>
      <c r="AD588" s="45">
        <f t="shared" si="74"/>
        <v>345</v>
      </c>
      <c r="AE588" s="45">
        <f t="shared" si="74"/>
        <v>362</v>
      </c>
      <c r="AF588" s="45">
        <f t="shared" si="74"/>
        <v>379</v>
      </c>
      <c r="AG588" s="45">
        <f t="shared" si="74"/>
        <v>396</v>
      </c>
      <c r="AH588" s="45">
        <f t="shared" si="74"/>
        <v>414</v>
      </c>
      <c r="AI588" s="45">
        <f t="shared" si="74"/>
        <v>431</v>
      </c>
      <c r="AJ588" s="45">
        <f t="shared" si="74"/>
        <v>448</v>
      </c>
      <c r="AK588" s="45">
        <f t="shared" si="74"/>
        <v>465</v>
      </c>
      <c r="AL588" s="45">
        <f t="shared" si="74"/>
        <v>482</v>
      </c>
      <c r="AM588" s="45">
        <f t="shared" si="74"/>
        <v>500</v>
      </c>
      <c r="AN588" s="45">
        <f t="shared" si="74"/>
        <v>517</v>
      </c>
    </row>
    <row r="589" spans="1:40" x14ac:dyDescent="0.25">
      <c r="A589" s="68" t="s">
        <v>72</v>
      </c>
      <c r="B589" s="180">
        <v>31006</v>
      </c>
      <c r="C589" s="68">
        <v>0</v>
      </c>
      <c r="D589" s="1">
        <v>0</v>
      </c>
      <c r="E589" s="1">
        <v>0</v>
      </c>
      <c r="F589" s="1">
        <v>0</v>
      </c>
      <c r="G589" s="1">
        <v>0</v>
      </c>
      <c r="H589" s="177">
        <v>0</v>
      </c>
      <c r="I589" s="176">
        <v>0</v>
      </c>
      <c r="J589" s="178" t="e">
        <v>#DIV/0!</v>
      </c>
      <c r="K589" s="45">
        <f t="shared" si="75"/>
        <v>0</v>
      </c>
      <c r="L589" s="45">
        <f t="shared" si="75"/>
        <v>0</v>
      </c>
      <c r="M589" s="45">
        <f t="shared" si="75"/>
        <v>0</v>
      </c>
      <c r="N589" s="45">
        <f t="shared" si="75"/>
        <v>0</v>
      </c>
      <c r="O589" s="45">
        <f t="shared" si="75"/>
        <v>0</v>
      </c>
      <c r="P589" s="45">
        <f t="shared" si="75"/>
        <v>0</v>
      </c>
      <c r="Q589" s="45">
        <f t="shared" si="75"/>
        <v>0</v>
      </c>
      <c r="R589" s="45">
        <f t="shared" si="75"/>
        <v>0</v>
      </c>
      <c r="S589" s="45">
        <f t="shared" si="75"/>
        <v>0</v>
      </c>
      <c r="T589" s="45">
        <f t="shared" si="75"/>
        <v>0</v>
      </c>
      <c r="U589" s="45">
        <f t="shared" si="75"/>
        <v>0</v>
      </c>
      <c r="V589" s="45">
        <f t="shared" si="75"/>
        <v>0</v>
      </c>
      <c r="W589" s="45">
        <f t="shared" si="75"/>
        <v>0</v>
      </c>
      <c r="X589" s="45">
        <f t="shared" si="75"/>
        <v>0</v>
      </c>
      <c r="Y589" s="45">
        <f t="shared" si="75"/>
        <v>0</v>
      </c>
      <c r="Z589" s="45">
        <f t="shared" si="75"/>
        <v>0</v>
      </c>
      <c r="AA589" s="45">
        <f t="shared" si="74"/>
        <v>0</v>
      </c>
      <c r="AB589" s="45">
        <f t="shared" si="74"/>
        <v>0</v>
      </c>
      <c r="AC589" s="45">
        <f t="shared" si="74"/>
        <v>0</v>
      </c>
      <c r="AD589" s="45">
        <f t="shared" si="74"/>
        <v>0</v>
      </c>
      <c r="AE589" s="45">
        <f t="shared" si="74"/>
        <v>0</v>
      </c>
      <c r="AF589" s="45">
        <f t="shared" si="74"/>
        <v>0</v>
      </c>
      <c r="AG589" s="45">
        <f t="shared" si="74"/>
        <v>0</v>
      </c>
      <c r="AH589" s="45">
        <f t="shared" si="74"/>
        <v>0</v>
      </c>
      <c r="AI589" s="45">
        <f t="shared" si="74"/>
        <v>0</v>
      </c>
      <c r="AJ589" s="45">
        <f t="shared" si="74"/>
        <v>0</v>
      </c>
      <c r="AK589" s="45">
        <f t="shared" si="74"/>
        <v>0</v>
      </c>
      <c r="AL589" s="45">
        <f t="shared" si="74"/>
        <v>0</v>
      </c>
      <c r="AM589" s="45">
        <f t="shared" si="74"/>
        <v>0</v>
      </c>
      <c r="AN589" s="45">
        <f t="shared" si="74"/>
        <v>0</v>
      </c>
    </row>
    <row r="590" spans="1:40" x14ac:dyDescent="0.25">
      <c r="A590" s="68" t="s">
        <v>72</v>
      </c>
      <c r="B590" s="180">
        <v>31011</v>
      </c>
      <c r="C590" s="68">
        <v>7</v>
      </c>
      <c r="D590" s="1">
        <v>1056</v>
      </c>
      <c r="E590" s="1">
        <v>1021</v>
      </c>
      <c r="F590" s="1">
        <v>6</v>
      </c>
      <c r="G590" s="1">
        <v>2083</v>
      </c>
      <c r="H590" s="177">
        <v>2077</v>
      </c>
      <c r="I590" s="176">
        <v>297.57139999999998</v>
      </c>
      <c r="J590" s="178">
        <v>296.7</v>
      </c>
      <c r="K590" s="45">
        <f t="shared" si="75"/>
        <v>19</v>
      </c>
      <c r="L590" s="45">
        <f t="shared" si="75"/>
        <v>37</v>
      </c>
      <c r="M590" s="45">
        <f t="shared" si="75"/>
        <v>56</v>
      </c>
      <c r="N590" s="45">
        <f t="shared" si="75"/>
        <v>74</v>
      </c>
      <c r="O590" s="45">
        <f t="shared" si="75"/>
        <v>93</v>
      </c>
      <c r="P590" s="45">
        <f t="shared" si="75"/>
        <v>111</v>
      </c>
      <c r="Q590" s="45">
        <f t="shared" si="75"/>
        <v>130</v>
      </c>
      <c r="R590" s="45">
        <f t="shared" si="75"/>
        <v>148</v>
      </c>
      <c r="S590" s="45">
        <f t="shared" si="75"/>
        <v>167</v>
      </c>
      <c r="T590" s="45">
        <f t="shared" si="75"/>
        <v>185</v>
      </c>
      <c r="U590" s="45">
        <f t="shared" si="75"/>
        <v>204</v>
      </c>
      <c r="V590" s="45">
        <f t="shared" si="75"/>
        <v>223</v>
      </c>
      <c r="W590" s="45">
        <f t="shared" si="75"/>
        <v>241</v>
      </c>
      <c r="X590" s="45">
        <f t="shared" si="75"/>
        <v>260</v>
      </c>
      <c r="Y590" s="45">
        <f t="shared" si="75"/>
        <v>278</v>
      </c>
      <c r="Z590" s="45">
        <f t="shared" si="75"/>
        <v>297</v>
      </c>
      <c r="AA590" s="45">
        <f t="shared" si="74"/>
        <v>315</v>
      </c>
      <c r="AB590" s="45">
        <f t="shared" si="74"/>
        <v>334</v>
      </c>
      <c r="AC590" s="45">
        <f t="shared" si="74"/>
        <v>352</v>
      </c>
      <c r="AD590" s="45">
        <f t="shared" si="74"/>
        <v>371</v>
      </c>
      <c r="AE590" s="45">
        <f t="shared" si="74"/>
        <v>389</v>
      </c>
      <c r="AF590" s="45">
        <f t="shared" si="74"/>
        <v>408</v>
      </c>
      <c r="AG590" s="45">
        <f t="shared" si="74"/>
        <v>427</v>
      </c>
      <c r="AH590" s="45">
        <f t="shared" si="74"/>
        <v>445</v>
      </c>
      <c r="AI590" s="45">
        <f t="shared" si="74"/>
        <v>464</v>
      </c>
      <c r="AJ590" s="45">
        <f t="shared" si="74"/>
        <v>482</v>
      </c>
      <c r="AK590" s="45">
        <f t="shared" si="74"/>
        <v>501</v>
      </c>
      <c r="AL590" s="45">
        <f t="shared" si="74"/>
        <v>519</v>
      </c>
      <c r="AM590" s="45">
        <f t="shared" si="74"/>
        <v>538</v>
      </c>
      <c r="AN590" s="45">
        <f t="shared" si="74"/>
        <v>556</v>
      </c>
    </row>
    <row r="591" spans="1:40" x14ac:dyDescent="0.25">
      <c r="A591" s="68" t="s">
        <v>72</v>
      </c>
      <c r="B591" s="180">
        <v>90256</v>
      </c>
      <c r="C591" s="68">
        <v>0</v>
      </c>
      <c r="D591" s="1">
        <v>0</v>
      </c>
      <c r="E591" s="1">
        <v>0</v>
      </c>
      <c r="F591" s="1">
        <v>0</v>
      </c>
      <c r="G591" s="1">
        <v>0</v>
      </c>
      <c r="H591" s="177">
        <v>0</v>
      </c>
      <c r="I591" s="176">
        <v>0</v>
      </c>
      <c r="J591" s="178" t="e">
        <v>#DIV/0!</v>
      </c>
      <c r="K591" s="45">
        <f t="shared" si="75"/>
        <v>0</v>
      </c>
      <c r="L591" s="45">
        <f t="shared" si="75"/>
        <v>0</v>
      </c>
      <c r="M591" s="45">
        <f t="shared" si="75"/>
        <v>0</v>
      </c>
      <c r="N591" s="45">
        <f t="shared" si="75"/>
        <v>0</v>
      </c>
      <c r="O591" s="45">
        <f t="shared" si="75"/>
        <v>0</v>
      </c>
      <c r="P591" s="45">
        <f t="shared" si="75"/>
        <v>0</v>
      </c>
      <c r="Q591" s="45">
        <f t="shared" si="75"/>
        <v>0</v>
      </c>
      <c r="R591" s="45">
        <f t="shared" si="75"/>
        <v>0</v>
      </c>
      <c r="S591" s="45">
        <f t="shared" si="75"/>
        <v>0</v>
      </c>
      <c r="T591" s="45">
        <f t="shared" si="75"/>
        <v>0</v>
      </c>
      <c r="U591" s="45">
        <f t="shared" si="75"/>
        <v>0</v>
      </c>
      <c r="V591" s="45">
        <f t="shared" si="75"/>
        <v>0</v>
      </c>
      <c r="W591" s="45">
        <f t="shared" si="75"/>
        <v>0</v>
      </c>
      <c r="X591" s="45">
        <f t="shared" si="75"/>
        <v>0</v>
      </c>
      <c r="Y591" s="45">
        <f t="shared" si="75"/>
        <v>0</v>
      </c>
      <c r="Z591" s="45">
        <f t="shared" si="75"/>
        <v>0</v>
      </c>
      <c r="AA591" s="45">
        <f t="shared" si="74"/>
        <v>0</v>
      </c>
      <c r="AB591" s="45">
        <f t="shared" si="74"/>
        <v>0</v>
      </c>
      <c r="AC591" s="45">
        <f t="shared" si="74"/>
        <v>0</v>
      </c>
      <c r="AD591" s="45">
        <f t="shared" si="74"/>
        <v>0</v>
      </c>
      <c r="AE591" s="45">
        <f t="shared" si="74"/>
        <v>0</v>
      </c>
      <c r="AF591" s="45">
        <f t="shared" si="74"/>
        <v>0</v>
      </c>
      <c r="AG591" s="45">
        <f t="shared" si="74"/>
        <v>0</v>
      </c>
      <c r="AH591" s="45">
        <f t="shared" si="74"/>
        <v>0</v>
      </c>
      <c r="AI591" s="45">
        <f t="shared" si="74"/>
        <v>0</v>
      </c>
      <c r="AJ591" s="45">
        <f t="shared" si="74"/>
        <v>0</v>
      </c>
      <c r="AK591" s="45">
        <f t="shared" si="74"/>
        <v>0</v>
      </c>
      <c r="AL591" s="45">
        <f t="shared" si="74"/>
        <v>0</v>
      </c>
      <c r="AM591" s="45">
        <f t="shared" si="74"/>
        <v>0</v>
      </c>
      <c r="AN591" s="45">
        <f t="shared" si="74"/>
        <v>0</v>
      </c>
    </row>
    <row r="592" spans="1:40" x14ac:dyDescent="0.25">
      <c r="A592" s="68" t="s">
        <v>70</v>
      </c>
      <c r="B592" s="180">
        <v>40932</v>
      </c>
      <c r="C592" s="68">
        <v>8</v>
      </c>
      <c r="D592" s="1">
        <v>0</v>
      </c>
      <c r="E592" s="1">
        <v>458</v>
      </c>
      <c r="F592" s="1">
        <v>6</v>
      </c>
      <c r="G592" s="1">
        <v>464</v>
      </c>
      <c r="H592" s="177">
        <v>458</v>
      </c>
      <c r="I592" s="176">
        <v>58</v>
      </c>
      <c r="J592" s="178">
        <v>57.3</v>
      </c>
      <c r="K592" s="45">
        <f t="shared" si="75"/>
        <v>4</v>
      </c>
      <c r="L592" s="45">
        <f t="shared" si="75"/>
        <v>7</v>
      </c>
      <c r="M592" s="45">
        <f t="shared" si="75"/>
        <v>11</v>
      </c>
      <c r="N592" s="45">
        <f t="shared" si="75"/>
        <v>14</v>
      </c>
      <c r="O592" s="45">
        <f t="shared" si="75"/>
        <v>18</v>
      </c>
      <c r="P592" s="45">
        <f t="shared" si="75"/>
        <v>21</v>
      </c>
      <c r="Q592" s="45">
        <f t="shared" si="75"/>
        <v>25</v>
      </c>
      <c r="R592" s="45">
        <f t="shared" si="75"/>
        <v>29</v>
      </c>
      <c r="S592" s="45">
        <f t="shared" si="75"/>
        <v>32</v>
      </c>
      <c r="T592" s="45">
        <f t="shared" si="75"/>
        <v>36</v>
      </c>
      <c r="U592" s="45">
        <f t="shared" si="75"/>
        <v>39</v>
      </c>
      <c r="V592" s="45">
        <f t="shared" si="75"/>
        <v>43</v>
      </c>
      <c r="W592" s="45">
        <f t="shared" si="75"/>
        <v>47</v>
      </c>
      <c r="X592" s="45">
        <f t="shared" si="75"/>
        <v>50</v>
      </c>
      <c r="Y592" s="45">
        <f t="shared" si="75"/>
        <v>54</v>
      </c>
      <c r="Z592" s="45">
        <f t="shared" si="75"/>
        <v>57</v>
      </c>
      <c r="AA592" s="45">
        <f t="shared" si="74"/>
        <v>61</v>
      </c>
      <c r="AB592" s="45">
        <f t="shared" si="74"/>
        <v>64</v>
      </c>
      <c r="AC592" s="45">
        <f t="shared" si="74"/>
        <v>68</v>
      </c>
      <c r="AD592" s="45">
        <f t="shared" si="74"/>
        <v>72</v>
      </c>
      <c r="AE592" s="45">
        <f t="shared" si="74"/>
        <v>75</v>
      </c>
      <c r="AF592" s="45">
        <f t="shared" si="74"/>
        <v>79</v>
      </c>
      <c r="AG592" s="45">
        <f t="shared" si="74"/>
        <v>82</v>
      </c>
      <c r="AH592" s="45">
        <f t="shared" si="74"/>
        <v>86</v>
      </c>
      <c r="AI592" s="45">
        <f t="shared" si="74"/>
        <v>90</v>
      </c>
      <c r="AJ592" s="45">
        <f t="shared" si="74"/>
        <v>93</v>
      </c>
      <c r="AK592" s="45">
        <f t="shared" si="74"/>
        <v>97</v>
      </c>
      <c r="AL592" s="45">
        <f t="shared" si="74"/>
        <v>100</v>
      </c>
      <c r="AM592" s="45">
        <f t="shared" si="74"/>
        <v>104</v>
      </c>
      <c r="AN592" s="45">
        <f t="shared" si="74"/>
        <v>107</v>
      </c>
    </row>
    <row r="593" spans="1:40" x14ac:dyDescent="0.25">
      <c r="A593" s="68" t="s">
        <v>70</v>
      </c>
      <c r="B593" s="180">
        <v>53522</v>
      </c>
      <c r="C593" s="68">
        <v>0</v>
      </c>
      <c r="D593" s="1">
        <v>0</v>
      </c>
      <c r="E593" s="1">
        <v>0</v>
      </c>
      <c r="F593" s="1">
        <v>0</v>
      </c>
      <c r="G593" s="1">
        <v>0</v>
      </c>
      <c r="H593" s="177">
        <v>0</v>
      </c>
      <c r="I593" s="176">
        <v>0</v>
      </c>
      <c r="J593" s="178" t="e">
        <v>#DIV/0!</v>
      </c>
      <c r="K593" s="45">
        <f t="shared" si="75"/>
        <v>0</v>
      </c>
      <c r="L593" s="45">
        <f t="shared" si="75"/>
        <v>0</v>
      </c>
      <c r="M593" s="45">
        <f t="shared" si="75"/>
        <v>0</v>
      </c>
      <c r="N593" s="45">
        <f t="shared" si="75"/>
        <v>0</v>
      </c>
      <c r="O593" s="45">
        <f t="shared" si="75"/>
        <v>0</v>
      </c>
      <c r="P593" s="45">
        <f t="shared" si="75"/>
        <v>0</v>
      </c>
      <c r="Q593" s="45">
        <f t="shared" si="75"/>
        <v>0</v>
      </c>
      <c r="R593" s="45">
        <f t="shared" si="75"/>
        <v>0</v>
      </c>
      <c r="S593" s="45">
        <f t="shared" si="75"/>
        <v>0</v>
      </c>
      <c r="T593" s="45">
        <f t="shared" si="75"/>
        <v>0</v>
      </c>
      <c r="U593" s="45">
        <f t="shared" si="75"/>
        <v>0</v>
      </c>
      <c r="V593" s="45">
        <f t="shared" si="75"/>
        <v>0</v>
      </c>
      <c r="W593" s="45">
        <f t="shared" si="75"/>
        <v>0</v>
      </c>
      <c r="X593" s="45">
        <f t="shared" si="75"/>
        <v>0</v>
      </c>
      <c r="Y593" s="45">
        <f t="shared" si="75"/>
        <v>0</v>
      </c>
      <c r="Z593" s="45">
        <f t="shared" si="75"/>
        <v>0</v>
      </c>
      <c r="AA593" s="45">
        <f t="shared" si="74"/>
        <v>0</v>
      </c>
      <c r="AB593" s="45">
        <f t="shared" si="74"/>
        <v>0</v>
      </c>
      <c r="AC593" s="45">
        <f t="shared" si="74"/>
        <v>0</v>
      </c>
      <c r="AD593" s="45">
        <f t="shared" si="74"/>
        <v>0</v>
      </c>
      <c r="AE593" s="45">
        <f t="shared" si="74"/>
        <v>0</v>
      </c>
      <c r="AF593" s="45">
        <f t="shared" si="74"/>
        <v>0</v>
      </c>
      <c r="AG593" s="45">
        <f t="shared" si="74"/>
        <v>0</v>
      </c>
      <c r="AH593" s="45">
        <f t="shared" si="74"/>
        <v>0</v>
      </c>
      <c r="AI593" s="45">
        <f t="shared" si="74"/>
        <v>0</v>
      </c>
      <c r="AJ593" s="45">
        <f t="shared" si="74"/>
        <v>0</v>
      </c>
      <c r="AK593" s="45">
        <f t="shared" si="74"/>
        <v>0</v>
      </c>
      <c r="AL593" s="45">
        <f t="shared" si="74"/>
        <v>0</v>
      </c>
      <c r="AM593" s="45">
        <f t="shared" si="74"/>
        <v>0</v>
      </c>
      <c r="AN593" s="45">
        <f t="shared" si="74"/>
        <v>0</v>
      </c>
    </row>
    <row r="594" spans="1:40" x14ac:dyDescent="0.25">
      <c r="A594" s="68" t="s">
        <v>68</v>
      </c>
      <c r="B594" s="180">
        <v>40159</v>
      </c>
      <c r="C594" s="68">
        <v>19</v>
      </c>
      <c r="D594" s="1">
        <v>3792</v>
      </c>
      <c r="E594" s="1">
        <v>1556</v>
      </c>
      <c r="F594" s="1">
        <v>6</v>
      </c>
      <c r="G594" s="1">
        <v>5354</v>
      </c>
      <c r="H594" s="177">
        <v>5348</v>
      </c>
      <c r="I594" s="176">
        <v>281.78949999999998</v>
      </c>
      <c r="J594" s="178">
        <v>281.5</v>
      </c>
      <c r="K594" s="45">
        <f t="shared" si="75"/>
        <v>18</v>
      </c>
      <c r="L594" s="45">
        <f t="shared" si="75"/>
        <v>35</v>
      </c>
      <c r="M594" s="45">
        <f t="shared" si="75"/>
        <v>53</v>
      </c>
      <c r="N594" s="45">
        <f t="shared" si="75"/>
        <v>70</v>
      </c>
      <c r="O594" s="45">
        <f t="shared" si="75"/>
        <v>88</v>
      </c>
      <c r="P594" s="45">
        <f t="shared" si="75"/>
        <v>106</v>
      </c>
      <c r="Q594" s="45">
        <f t="shared" si="75"/>
        <v>123</v>
      </c>
      <c r="R594" s="45">
        <f t="shared" si="75"/>
        <v>141</v>
      </c>
      <c r="S594" s="45">
        <f t="shared" si="75"/>
        <v>158</v>
      </c>
      <c r="T594" s="45">
        <f t="shared" si="75"/>
        <v>176</v>
      </c>
      <c r="U594" s="45">
        <f t="shared" si="75"/>
        <v>194</v>
      </c>
      <c r="V594" s="45">
        <f t="shared" si="75"/>
        <v>211</v>
      </c>
      <c r="W594" s="45">
        <f t="shared" si="75"/>
        <v>229</v>
      </c>
      <c r="X594" s="45">
        <f t="shared" si="75"/>
        <v>246</v>
      </c>
      <c r="Y594" s="45">
        <f t="shared" si="75"/>
        <v>264</v>
      </c>
      <c r="Z594" s="45">
        <f t="shared" si="75"/>
        <v>282</v>
      </c>
      <c r="AA594" s="45">
        <f t="shared" si="74"/>
        <v>299</v>
      </c>
      <c r="AB594" s="45">
        <f t="shared" si="74"/>
        <v>317</v>
      </c>
      <c r="AC594" s="45">
        <f t="shared" si="74"/>
        <v>334</v>
      </c>
      <c r="AD594" s="45">
        <f t="shared" si="74"/>
        <v>352</v>
      </c>
      <c r="AE594" s="45">
        <f t="shared" si="74"/>
        <v>369</v>
      </c>
      <c r="AF594" s="45">
        <f t="shared" si="74"/>
        <v>387</v>
      </c>
      <c r="AG594" s="45">
        <f t="shared" si="74"/>
        <v>405</v>
      </c>
      <c r="AH594" s="45">
        <f t="shared" si="74"/>
        <v>422</v>
      </c>
      <c r="AI594" s="45">
        <f t="shared" si="74"/>
        <v>440</v>
      </c>
      <c r="AJ594" s="45">
        <f t="shared" si="74"/>
        <v>457</v>
      </c>
      <c r="AK594" s="45">
        <f t="shared" si="74"/>
        <v>475</v>
      </c>
      <c r="AL594" s="45">
        <f t="shared" si="74"/>
        <v>493</v>
      </c>
      <c r="AM594" s="45">
        <f t="shared" si="74"/>
        <v>510</v>
      </c>
      <c r="AN594" s="45">
        <f t="shared" si="74"/>
        <v>528</v>
      </c>
    </row>
    <row r="595" spans="1:40" x14ac:dyDescent="0.25">
      <c r="A595" s="68" t="s">
        <v>68</v>
      </c>
      <c r="B595" s="180">
        <v>40230</v>
      </c>
      <c r="C595" s="68">
        <v>2</v>
      </c>
      <c r="D595" s="1">
        <v>408</v>
      </c>
      <c r="E595" s="1">
        <v>-6</v>
      </c>
      <c r="F595" s="1">
        <v>0</v>
      </c>
      <c r="G595" s="1">
        <v>402</v>
      </c>
      <c r="H595" s="177">
        <v>402</v>
      </c>
      <c r="I595" s="176">
        <v>201</v>
      </c>
      <c r="J595" s="178">
        <v>201</v>
      </c>
      <c r="K595" s="45">
        <f t="shared" si="75"/>
        <v>13</v>
      </c>
      <c r="L595" s="45">
        <f t="shared" si="75"/>
        <v>25</v>
      </c>
      <c r="M595" s="45">
        <f t="shared" si="75"/>
        <v>38</v>
      </c>
      <c r="N595" s="45">
        <f t="shared" si="75"/>
        <v>50</v>
      </c>
      <c r="O595" s="45">
        <f t="shared" si="75"/>
        <v>63</v>
      </c>
      <c r="P595" s="45">
        <f t="shared" si="75"/>
        <v>75</v>
      </c>
      <c r="Q595" s="45">
        <f t="shared" si="75"/>
        <v>88</v>
      </c>
      <c r="R595" s="45">
        <f t="shared" si="75"/>
        <v>101</v>
      </c>
      <c r="S595" s="45">
        <f t="shared" si="75"/>
        <v>113</v>
      </c>
      <c r="T595" s="45">
        <f t="shared" si="75"/>
        <v>126</v>
      </c>
      <c r="U595" s="45">
        <f t="shared" si="75"/>
        <v>138</v>
      </c>
      <c r="V595" s="45">
        <f t="shared" si="75"/>
        <v>151</v>
      </c>
      <c r="W595" s="45">
        <f t="shared" si="75"/>
        <v>163</v>
      </c>
      <c r="X595" s="45">
        <f t="shared" si="75"/>
        <v>176</v>
      </c>
      <c r="Y595" s="45">
        <f t="shared" si="75"/>
        <v>188</v>
      </c>
      <c r="Z595" s="45">
        <f t="shared" si="75"/>
        <v>201</v>
      </c>
      <c r="AA595" s="45">
        <f t="shared" si="74"/>
        <v>214</v>
      </c>
      <c r="AB595" s="45">
        <f t="shared" si="74"/>
        <v>226</v>
      </c>
      <c r="AC595" s="45">
        <f t="shared" si="74"/>
        <v>239</v>
      </c>
      <c r="AD595" s="45">
        <f t="shared" si="74"/>
        <v>251</v>
      </c>
      <c r="AE595" s="45">
        <f t="shared" si="74"/>
        <v>264</v>
      </c>
      <c r="AF595" s="45">
        <f t="shared" si="74"/>
        <v>276</v>
      </c>
      <c r="AG595" s="45">
        <f t="shared" si="74"/>
        <v>289</v>
      </c>
      <c r="AH595" s="45">
        <f t="shared" si="74"/>
        <v>302</v>
      </c>
      <c r="AI595" s="45">
        <f t="shared" si="74"/>
        <v>314</v>
      </c>
      <c r="AJ595" s="45">
        <f t="shared" si="74"/>
        <v>327</v>
      </c>
      <c r="AK595" s="45">
        <f t="shared" si="74"/>
        <v>339</v>
      </c>
      <c r="AL595" s="45">
        <f t="shared" si="74"/>
        <v>352</v>
      </c>
      <c r="AM595" s="45">
        <f t="shared" si="74"/>
        <v>364</v>
      </c>
      <c r="AN595" s="45">
        <f t="shared" si="74"/>
        <v>377</v>
      </c>
    </row>
    <row r="596" spans="1:40" x14ac:dyDescent="0.25">
      <c r="A596" s="68" t="s">
        <v>68</v>
      </c>
      <c r="B596" s="180">
        <v>40232</v>
      </c>
      <c r="C596" s="68">
        <v>4</v>
      </c>
      <c r="D596" s="1">
        <v>2184</v>
      </c>
      <c r="E596" s="1">
        <v>920</v>
      </c>
      <c r="F596" s="1">
        <v>57</v>
      </c>
      <c r="G596" s="1">
        <v>3161</v>
      </c>
      <c r="H596" s="177">
        <v>3104</v>
      </c>
      <c r="I596" s="176">
        <v>790.25</v>
      </c>
      <c r="J596" s="178">
        <v>776</v>
      </c>
      <c r="K596" s="45">
        <f t="shared" si="75"/>
        <v>49</v>
      </c>
      <c r="L596" s="45">
        <f t="shared" si="75"/>
        <v>97</v>
      </c>
      <c r="M596" s="45">
        <f t="shared" si="75"/>
        <v>146</v>
      </c>
      <c r="N596" s="45">
        <f t="shared" si="75"/>
        <v>194</v>
      </c>
      <c r="O596" s="45">
        <f t="shared" si="75"/>
        <v>243</v>
      </c>
      <c r="P596" s="45">
        <f t="shared" si="75"/>
        <v>291</v>
      </c>
      <c r="Q596" s="45">
        <f t="shared" si="75"/>
        <v>340</v>
      </c>
      <c r="R596" s="45">
        <f t="shared" si="75"/>
        <v>388</v>
      </c>
      <c r="S596" s="45">
        <f t="shared" si="75"/>
        <v>437</v>
      </c>
      <c r="T596" s="45">
        <f t="shared" si="75"/>
        <v>485</v>
      </c>
      <c r="U596" s="45">
        <f t="shared" si="75"/>
        <v>534</v>
      </c>
      <c r="V596" s="45">
        <f t="shared" si="75"/>
        <v>582</v>
      </c>
      <c r="W596" s="45">
        <f t="shared" si="75"/>
        <v>631</v>
      </c>
      <c r="X596" s="45">
        <f t="shared" si="75"/>
        <v>679</v>
      </c>
      <c r="Y596" s="45">
        <f t="shared" si="75"/>
        <v>728</v>
      </c>
      <c r="Z596" s="45">
        <f t="shared" si="75"/>
        <v>776</v>
      </c>
      <c r="AA596" s="45">
        <f t="shared" si="74"/>
        <v>825</v>
      </c>
      <c r="AB596" s="45">
        <f t="shared" si="74"/>
        <v>873</v>
      </c>
      <c r="AC596" s="45">
        <f t="shared" si="74"/>
        <v>922</v>
      </c>
      <c r="AD596" s="45">
        <f t="shared" si="74"/>
        <v>970</v>
      </c>
      <c r="AE596" s="45">
        <f t="shared" si="74"/>
        <v>1019</v>
      </c>
      <c r="AF596" s="45">
        <f t="shared" si="74"/>
        <v>1067</v>
      </c>
      <c r="AG596" s="45">
        <f t="shared" si="74"/>
        <v>1116</v>
      </c>
      <c r="AH596" s="45">
        <f t="shared" si="74"/>
        <v>1164</v>
      </c>
      <c r="AI596" s="45">
        <f t="shared" si="74"/>
        <v>1213</v>
      </c>
      <c r="AJ596" s="45">
        <f t="shared" si="74"/>
        <v>1261</v>
      </c>
      <c r="AK596" s="45">
        <f t="shared" si="74"/>
        <v>1310</v>
      </c>
      <c r="AL596" s="45">
        <f t="shared" si="74"/>
        <v>1358</v>
      </c>
      <c r="AM596" s="45">
        <f t="shared" si="74"/>
        <v>1407</v>
      </c>
      <c r="AN596" s="45">
        <f t="shared" si="74"/>
        <v>1455</v>
      </c>
    </row>
    <row r="597" spans="1:40" x14ac:dyDescent="0.25">
      <c r="A597" s="68" t="s">
        <v>68</v>
      </c>
      <c r="B597" s="180">
        <v>40744</v>
      </c>
      <c r="C597" s="68">
        <v>1</v>
      </c>
      <c r="D597" s="1">
        <v>276</v>
      </c>
      <c r="E597" s="1">
        <v>-30</v>
      </c>
      <c r="F597" s="1">
        <v>15</v>
      </c>
      <c r="G597" s="1">
        <v>261</v>
      </c>
      <c r="H597" s="177">
        <v>246</v>
      </c>
      <c r="I597" s="176">
        <v>261</v>
      </c>
      <c r="J597" s="178">
        <v>246</v>
      </c>
      <c r="K597" s="45">
        <f t="shared" si="75"/>
        <v>15</v>
      </c>
      <c r="L597" s="45">
        <f t="shared" si="75"/>
        <v>31</v>
      </c>
      <c r="M597" s="45">
        <f t="shared" si="75"/>
        <v>46</v>
      </c>
      <c r="N597" s="45">
        <f t="shared" si="75"/>
        <v>62</v>
      </c>
      <c r="O597" s="45">
        <f t="shared" si="75"/>
        <v>77</v>
      </c>
      <c r="P597" s="45">
        <f t="shared" si="75"/>
        <v>92</v>
      </c>
      <c r="Q597" s="45">
        <f t="shared" si="75"/>
        <v>108</v>
      </c>
      <c r="R597" s="45">
        <f t="shared" si="75"/>
        <v>123</v>
      </c>
      <c r="S597" s="45">
        <f t="shared" si="75"/>
        <v>138</v>
      </c>
      <c r="T597" s="45">
        <f t="shared" si="75"/>
        <v>154</v>
      </c>
      <c r="U597" s="45">
        <f t="shared" si="75"/>
        <v>169</v>
      </c>
      <c r="V597" s="45">
        <f t="shared" si="75"/>
        <v>185</v>
      </c>
      <c r="W597" s="45">
        <f t="shared" si="75"/>
        <v>200</v>
      </c>
      <c r="X597" s="45">
        <f t="shared" si="75"/>
        <v>215</v>
      </c>
      <c r="Y597" s="45">
        <f t="shared" si="75"/>
        <v>231</v>
      </c>
      <c r="Z597" s="45">
        <f t="shared" si="75"/>
        <v>246</v>
      </c>
      <c r="AA597" s="45">
        <f t="shared" si="74"/>
        <v>261</v>
      </c>
      <c r="AB597" s="45">
        <f t="shared" si="74"/>
        <v>277</v>
      </c>
      <c r="AC597" s="45">
        <f t="shared" si="74"/>
        <v>292</v>
      </c>
      <c r="AD597" s="45">
        <f t="shared" si="74"/>
        <v>308</v>
      </c>
      <c r="AE597" s="45">
        <f t="shared" si="74"/>
        <v>323</v>
      </c>
      <c r="AF597" s="45">
        <f t="shared" si="74"/>
        <v>338</v>
      </c>
      <c r="AG597" s="45">
        <f t="shared" si="74"/>
        <v>354</v>
      </c>
      <c r="AH597" s="45">
        <f t="shared" si="74"/>
        <v>369</v>
      </c>
      <c r="AI597" s="45">
        <f t="shared" si="74"/>
        <v>384</v>
      </c>
      <c r="AJ597" s="45">
        <f t="shared" si="74"/>
        <v>400</v>
      </c>
      <c r="AK597" s="45">
        <f t="shared" si="74"/>
        <v>415</v>
      </c>
      <c r="AL597" s="45">
        <f t="shared" si="74"/>
        <v>431</v>
      </c>
      <c r="AM597" s="45">
        <f t="shared" si="74"/>
        <v>446</v>
      </c>
      <c r="AN597" s="45">
        <f t="shared" si="74"/>
        <v>461</v>
      </c>
    </row>
    <row r="598" spans="1:40" x14ac:dyDescent="0.25">
      <c r="A598" s="68" t="s">
        <v>68</v>
      </c>
      <c r="B598" s="180">
        <v>41115</v>
      </c>
      <c r="C598" s="68">
        <v>8</v>
      </c>
      <c r="D598" s="1">
        <v>1200</v>
      </c>
      <c r="E598" s="1">
        <v>766</v>
      </c>
      <c r="F598" s="1">
        <v>14</v>
      </c>
      <c r="G598" s="1">
        <v>1980</v>
      </c>
      <c r="H598" s="177">
        <v>1966</v>
      </c>
      <c r="I598" s="176">
        <v>247.5</v>
      </c>
      <c r="J598" s="178">
        <v>245.8</v>
      </c>
      <c r="K598" s="45">
        <f t="shared" si="75"/>
        <v>15</v>
      </c>
      <c r="L598" s="45">
        <f t="shared" si="75"/>
        <v>31</v>
      </c>
      <c r="M598" s="45">
        <f t="shared" si="75"/>
        <v>46</v>
      </c>
      <c r="N598" s="45">
        <f t="shared" si="75"/>
        <v>61</v>
      </c>
      <c r="O598" s="45">
        <f t="shared" si="75"/>
        <v>77</v>
      </c>
      <c r="P598" s="45">
        <f t="shared" si="75"/>
        <v>92</v>
      </c>
      <c r="Q598" s="45">
        <f t="shared" si="75"/>
        <v>108</v>
      </c>
      <c r="R598" s="45">
        <f t="shared" si="75"/>
        <v>123</v>
      </c>
      <c r="S598" s="45">
        <f t="shared" si="75"/>
        <v>138</v>
      </c>
      <c r="T598" s="45">
        <f t="shared" si="75"/>
        <v>154</v>
      </c>
      <c r="U598" s="45">
        <f t="shared" si="75"/>
        <v>169</v>
      </c>
      <c r="V598" s="45">
        <f t="shared" si="75"/>
        <v>184</v>
      </c>
      <c r="W598" s="45">
        <f t="shared" si="75"/>
        <v>200</v>
      </c>
      <c r="X598" s="45">
        <f t="shared" si="75"/>
        <v>215</v>
      </c>
      <c r="Y598" s="45">
        <f t="shared" si="75"/>
        <v>230</v>
      </c>
      <c r="Z598" s="45">
        <f t="shared" ref="Z598:AN613" si="76">IF($G598&gt;0,ROUND($J598*Z$3/12*0.75,0),0)</f>
        <v>246</v>
      </c>
      <c r="AA598" s="45">
        <f t="shared" si="76"/>
        <v>261</v>
      </c>
      <c r="AB598" s="45">
        <f t="shared" si="76"/>
        <v>277</v>
      </c>
      <c r="AC598" s="45">
        <f t="shared" si="76"/>
        <v>292</v>
      </c>
      <c r="AD598" s="45">
        <f t="shared" si="76"/>
        <v>307</v>
      </c>
      <c r="AE598" s="45">
        <f t="shared" si="76"/>
        <v>323</v>
      </c>
      <c r="AF598" s="45">
        <f t="shared" si="76"/>
        <v>338</v>
      </c>
      <c r="AG598" s="45">
        <f t="shared" si="76"/>
        <v>353</v>
      </c>
      <c r="AH598" s="45">
        <f t="shared" si="76"/>
        <v>369</v>
      </c>
      <c r="AI598" s="45">
        <f t="shared" si="76"/>
        <v>384</v>
      </c>
      <c r="AJ598" s="45">
        <f t="shared" si="76"/>
        <v>399</v>
      </c>
      <c r="AK598" s="45">
        <f t="shared" si="76"/>
        <v>415</v>
      </c>
      <c r="AL598" s="45">
        <f t="shared" si="76"/>
        <v>430</v>
      </c>
      <c r="AM598" s="45">
        <f t="shared" si="76"/>
        <v>446</v>
      </c>
      <c r="AN598" s="45">
        <f t="shared" si="76"/>
        <v>461</v>
      </c>
    </row>
    <row r="599" spans="1:40" x14ac:dyDescent="0.25">
      <c r="A599" s="68" t="s">
        <v>68</v>
      </c>
      <c r="B599" s="180">
        <v>41302</v>
      </c>
      <c r="C599" s="68">
        <v>10</v>
      </c>
      <c r="D599" s="1">
        <v>3576</v>
      </c>
      <c r="E599" s="1">
        <v>1348</v>
      </c>
      <c r="F599" s="1">
        <v>129</v>
      </c>
      <c r="G599" s="1">
        <v>5053</v>
      </c>
      <c r="H599" s="177">
        <v>4924</v>
      </c>
      <c r="I599" s="176">
        <v>505.3</v>
      </c>
      <c r="J599" s="178">
        <v>492.4</v>
      </c>
      <c r="K599" s="45">
        <f t="shared" ref="K599:Z614" si="77">IF($G599&gt;0,ROUND($J599*K$3/12*0.75,0),0)</f>
        <v>31</v>
      </c>
      <c r="L599" s="45">
        <f t="shared" si="77"/>
        <v>62</v>
      </c>
      <c r="M599" s="45">
        <f t="shared" si="77"/>
        <v>92</v>
      </c>
      <c r="N599" s="45">
        <f t="shared" si="77"/>
        <v>123</v>
      </c>
      <c r="O599" s="45">
        <f t="shared" si="77"/>
        <v>154</v>
      </c>
      <c r="P599" s="45">
        <f t="shared" si="77"/>
        <v>185</v>
      </c>
      <c r="Q599" s="45">
        <f t="shared" si="77"/>
        <v>215</v>
      </c>
      <c r="R599" s="45">
        <f t="shared" si="77"/>
        <v>246</v>
      </c>
      <c r="S599" s="45">
        <f t="shared" si="77"/>
        <v>277</v>
      </c>
      <c r="T599" s="45">
        <f t="shared" si="77"/>
        <v>308</v>
      </c>
      <c r="U599" s="45">
        <f t="shared" si="77"/>
        <v>339</v>
      </c>
      <c r="V599" s="45">
        <f t="shared" si="77"/>
        <v>369</v>
      </c>
      <c r="W599" s="45">
        <f t="shared" si="77"/>
        <v>400</v>
      </c>
      <c r="X599" s="45">
        <f t="shared" si="77"/>
        <v>431</v>
      </c>
      <c r="Y599" s="45">
        <f t="shared" si="77"/>
        <v>462</v>
      </c>
      <c r="Z599" s="45">
        <f t="shared" si="77"/>
        <v>492</v>
      </c>
      <c r="AA599" s="45">
        <f t="shared" si="76"/>
        <v>523</v>
      </c>
      <c r="AB599" s="45">
        <f t="shared" si="76"/>
        <v>554</v>
      </c>
      <c r="AC599" s="45">
        <f t="shared" si="76"/>
        <v>585</v>
      </c>
      <c r="AD599" s="45">
        <f t="shared" si="76"/>
        <v>616</v>
      </c>
      <c r="AE599" s="45">
        <f t="shared" si="76"/>
        <v>646</v>
      </c>
      <c r="AF599" s="45">
        <f t="shared" si="76"/>
        <v>677</v>
      </c>
      <c r="AG599" s="45">
        <f t="shared" si="76"/>
        <v>708</v>
      </c>
      <c r="AH599" s="45">
        <f t="shared" si="76"/>
        <v>739</v>
      </c>
      <c r="AI599" s="45">
        <f t="shared" si="76"/>
        <v>769</v>
      </c>
      <c r="AJ599" s="45">
        <f t="shared" si="76"/>
        <v>800</v>
      </c>
      <c r="AK599" s="45">
        <f t="shared" si="76"/>
        <v>831</v>
      </c>
      <c r="AL599" s="45">
        <f t="shared" si="76"/>
        <v>862</v>
      </c>
      <c r="AM599" s="45">
        <f t="shared" si="76"/>
        <v>892</v>
      </c>
      <c r="AN599" s="45">
        <f t="shared" si="76"/>
        <v>923</v>
      </c>
    </row>
    <row r="600" spans="1:40" x14ac:dyDescent="0.25">
      <c r="A600" s="68" t="s">
        <v>68</v>
      </c>
      <c r="B600" s="180">
        <v>50637</v>
      </c>
      <c r="C600" s="68">
        <v>0</v>
      </c>
      <c r="D600" s="1">
        <v>0</v>
      </c>
      <c r="E600" s="1">
        <v>0</v>
      </c>
      <c r="F600" s="1">
        <v>0</v>
      </c>
      <c r="G600" s="1">
        <v>0</v>
      </c>
      <c r="H600" s="177">
        <v>0</v>
      </c>
      <c r="I600" s="176">
        <v>0</v>
      </c>
      <c r="J600" s="178" t="e">
        <v>#DIV/0!</v>
      </c>
      <c r="K600" s="45">
        <f t="shared" si="77"/>
        <v>0</v>
      </c>
      <c r="L600" s="45">
        <f t="shared" si="77"/>
        <v>0</v>
      </c>
      <c r="M600" s="45">
        <f t="shared" si="77"/>
        <v>0</v>
      </c>
      <c r="N600" s="45">
        <f t="shared" si="77"/>
        <v>0</v>
      </c>
      <c r="O600" s="45">
        <f t="shared" si="77"/>
        <v>0</v>
      </c>
      <c r="P600" s="45">
        <f t="shared" si="77"/>
        <v>0</v>
      </c>
      <c r="Q600" s="45">
        <f t="shared" si="77"/>
        <v>0</v>
      </c>
      <c r="R600" s="45">
        <f t="shared" si="77"/>
        <v>0</v>
      </c>
      <c r="S600" s="45">
        <f t="shared" si="77"/>
        <v>0</v>
      </c>
      <c r="T600" s="45">
        <f t="shared" si="77"/>
        <v>0</v>
      </c>
      <c r="U600" s="45">
        <f t="shared" si="77"/>
        <v>0</v>
      </c>
      <c r="V600" s="45">
        <f t="shared" si="77"/>
        <v>0</v>
      </c>
      <c r="W600" s="45">
        <f t="shared" si="77"/>
        <v>0</v>
      </c>
      <c r="X600" s="45">
        <f t="shared" si="77"/>
        <v>0</v>
      </c>
      <c r="Y600" s="45">
        <f t="shared" si="77"/>
        <v>0</v>
      </c>
      <c r="Z600" s="45">
        <f t="shared" si="77"/>
        <v>0</v>
      </c>
      <c r="AA600" s="45">
        <f t="shared" si="76"/>
        <v>0</v>
      </c>
      <c r="AB600" s="45">
        <f t="shared" si="76"/>
        <v>0</v>
      </c>
      <c r="AC600" s="45">
        <f t="shared" si="76"/>
        <v>0</v>
      </c>
      <c r="AD600" s="45">
        <f t="shared" si="76"/>
        <v>0</v>
      </c>
      <c r="AE600" s="45">
        <f t="shared" si="76"/>
        <v>0</v>
      </c>
      <c r="AF600" s="45">
        <f t="shared" si="76"/>
        <v>0</v>
      </c>
      <c r="AG600" s="45">
        <f t="shared" si="76"/>
        <v>0</v>
      </c>
      <c r="AH600" s="45">
        <f t="shared" si="76"/>
        <v>0</v>
      </c>
      <c r="AI600" s="45">
        <f t="shared" si="76"/>
        <v>0</v>
      </c>
      <c r="AJ600" s="45">
        <f t="shared" si="76"/>
        <v>0</v>
      </c>
      <c r="AK600" s="45">
        <f t="shared" si="76"/>
        <v>0</v>
      </c>
      <c r="AL600" s="45">
        <f t="shared" si="76"/>
        <v>0</v>
      </c>
      <c r="AM600" s="45">
        <f t="shared" si="76"/>
        <v>0</v>
      </c>
      <c r="AN600" s="45">
        <f t="shared" si="76"/>
        <v>0</v>
      </c>
    </row>
    <row r="601" spans="1:40" x14ac:dyDescent="0.25">
      <c r="A601" s="68" t="s">
        <v>68</v>
      </c>
      <c r="B601" s="180">
        <v>50644</v>
      </c>
      <c r="C601" s="68">
        <v>2</v>
      </c>
      <c r="D601" s="1">
        <v>996</v>
      </c>
      <c r="E601" s="1">
        <v>83</v>
      </c>
      <c r="F601" s="1">
        <v>12</v>
      </c>
      <c r="G601" s="1">
        <v>1091</v>
      </c>
      <c r="H601" s="177">
        <v>1079</v>
      </c>
      <c r="I601" s="176">
        <v>545.5</v>
      </c>
      <c r="J601" s="178">
        <v>539.5</v>
      </c>
      <c r="K601" s="45">
        <f t="shared" si="77"/>
        <v>34</v>
      </c>
      <c r="L601" s="45">
        <f t="shared" si="77"/>
        <v>67</v>
      </c>
      <c r="M601" s="45">
        <f t="shared" si="77"/>
        <v>101</v>
      </c>
      <c r="N601" s="45">
        <f t="shared" si="77"/>
        <v>135</v>
      </c>
      <c r="O601" s="45">
        <f t="shared" si="77"/>
        <v>169</v>
      </c>
      <c r="P601" s="45">
        <f t="shared" si="77"/>
        <v>202</v>
      </c>
      <c r="Q601" s="45">
        <f t="shared" si="77"/>
        <v>236</v>
      </c>
      <c r="R601" s="45">
        <f t="shared" si="77"/>
        <v>270</v>
      </c>
      <c r="S601" s="45">
        <f t="shared" si="77"/>
        <v>303</v>
      </c>
      <c r="T601" s="45">
        <f t="shared" si="77"/>
        <v>337</v>
      </c>
      <c r="U601" s="45">
        <f t="shared" si="77"/>
        <v>371</v>
      </c>
      <c r="V601" s="45">
        <f t="shared" si="77"/>
        <v>405</v>
      </c>
      <c r="W601" s="45">
        <f t="shared" si="77"/>
        <v>438</v>
      </c>
      <c r="X601" s="45">
        <f t="shared" si="77"/>
        <v>472</v>
      </c>
      <c r="Y601" s="45">
        <f t="shared" si="77"/>
        <v>506</v>
      </c>
      <c r="Z601" s="45">
        <f t="shared" si="77"/>
        <v>540</v>
      </c>
      <c r="AA601" s="45">
        <f t="shared" si="76"/>
        <v>573</v>
      </c>
      <c r="AB601" s="45">
        <f t="shared" si="76"/>
        <v>607</v>
      </c>
      <c r="AC601" s="45">
        <f t="shared" si="76"/>
        <v>641</v>
      </c>
      <c r="AD601" s="45">
        <f t="shared" si="76"/>
        <v>674</v>
      </c>
      <c r="AE601" s="45">
        <f t="shared" si="76"/>
        <v>708</v>
      </c>
      <c r="AF601" s="45">
        <f t="shared" si="76"/>
        <v>742</v>
      </c>
      <c r="AG601" s="45">
        <f t="shared" si="76"/>
        <v>776</v>
      </c>
      <c r="AH601" s="45">
        <f t="shared" si="76"/>
        <v>809</v>
      </c>
      <c r="AI601" s="45">
        <f t="shared" si="76"/>
        <v>843</v>
      </c>
      <c r="AJ601" s="45">
        <f t="shared" si="76"/>
        <v>877</v>
      </c>
      <c r="AK601" s="45">
        <f t="shared" si="76"/>
        <v>910</v>
      </c>
      <c r="AL601" s="45">
        <f t="shared" si="76"/>
        <v>944</v>
      </c>
      <c r="AM601" s="45">
        <f t="shared" si="76"/>
        <v>978</v>
      </c>
      <c r="AN601" s="45">
        <f t="shared" si="76"/>
        <v>1012</v>
      </c>
    </row>
    <row r="602" spans="1:40" x14ac:dyDescent="0.25">
      <c r="A602" s="68" t="s">
        <v>68</v>
      </c>
      <c r="B602" s="180">
        <v>50653</v>
      </c>
      <c r="C602" s="68">
        <v>12</v>
      </c>
      <c r="D602" s="1">
        <v>3300</v>
      </c>
      <c r="E602" s="1">
        <v>1503</v>
      </c>
      <c r="F602" s="1">
        <v>95</v>
      </c>
      <c r="G602" s="1">
        <v>4898</v>
      </c>
      <c r="H602" s="177">
        <v>4803</v>
      </c>
      <c r="I602" s="176">
        <v>408.16669999999999</v>
      </c>
      <c r="J602" s="178">
        <v>400.3</v>
      </c>
      <c r="K602" s="45">
        <f t="shared" si="77"/>
        <v>25</v>
      </c>
      <c r="L602" s="45">
        <f t="shared" si="77"/>
        <v>50</v>
      </c>
      <c r="M602" s="45">
        <f t="shared" si="77"/>
        <v>75</v>
      </c>
      <c r="N602" s="45">
        <f t="shared" si="77"/>
        <v>100</v>
      </c>
      <c r="O602" s="45">
        <f t="shared" si="77"/>
        <v>125</v>
      </c>
      <c r="P602" s="45">
        <f t="shared" si="77"/>
        <v>150</v>
      </c>
      <c r="Q602" s="45">
        <f t="shared" si="77"/>
        <v>175</v>
      </c>
      <c r="R602" s="45">
        <f t="shared" si="77"/>
        <v>200</v>
      </c>
      <c r="S602" s="45">
        <f t="shared" si="77"/>
        <v>225</v>
      </c>
      <c r="T602" s="45">
        <f t="shared" si="77"/>
        <v>250</v>
      </c>
      <c r="U602" s="45">
        <f t="shared" si="77"/>
        <v>275</v>
      </c>
      <c r="V602" s="45">
        <f t="shared" si="77"/>
        <v>300</v>
      </c>
      <c r="W602" s="45">
        <f t="shared" si="77"/>
        <v>325</v>
      </c>
      <c r="X602" s="45">
        <f t="shared" si="77"/>
        <v>350</v>
      </c>
      <c r="Y602" s="45">
        <f t="shared" si="77"/>
        <v>375</v>
      </c>
      <c r="Z602" s="45">
        <f t="shared" si="77"/>
        <v>400</v>
      </c>
      <c r="AA602" s="45">
        <f t="shared" si="76"/>
        <v>425</v>
      </c>
      <c r="AB602" s="45">
        <f t="shared" si="76"/>
        <v>450</v>
      </c>
      <c r="AC602" s="45">
        <f t="shared" si="76"/>
        <v>475</v>
      </c>
      <c r="AD602" s="45">
        <f t="shared" si="76"/>
        <v>500</v>
      </c>
      <c r="AE602" s="45">
        <f t="shared" si="76"/>
        <v>525</v>
      </c>
      <c r="AF602" s="45">
        <f t="shared" si="76"/>
        <v>550</v>
      </c>
      <c r="AG602" s="45">
        <f t="shared" si="76"/>
        <v>575</v>
      </c>
      <c r="AH602" s="45">
        <f t="shared" si="76"/>
        <v>600</v>
      </c>
      <c r="AI602" s="45">
        <f t="shared" si="76"/>
        <v>625</v>
      </c>
      <c r="AJ602" s="45">
        <f t="shared" si="76"/>
        <v>650</v>
      </c>
      <c r="AK602" s="45">
        <f t="shared" si="76"/>
        <v>676</v>
      </c>
      <c r="AL602" s="45">
        <f t="shared" si="76"/>
        <v>701</v>
      </c>
      <c r="AM602" s="45">
        <f t="shared" si="76"/>
        <v>726</v>
      </c>
      <c r="AN602" s="45">
        <f t="shared" si="76"/>
        <v>751</v>
      </c>
    </row>
    <row r="603" spans="1:40" x14ac:dyDescent="0.25">
      <c r="A603" s="68" t="s">
        <v>68</v>
      </c>
      <c r="B603" s="180">
        <v>50750</v>
      </c>
      <c r="C603" s="68">
        <v>9</v>
      </c>
      <c r="D603" s="1">
        <v>1860</v>
      </c>
      <c r="E603" s="1">
        <v>859</v>
      </c>
      <c r="F603" s="1">
        <v>55</v>
      </c>
      <c r="G603" s="1">
        <v>2774</v>
      </c>
      <c r="H603" s="177">
        <v>2719</v>
      </c>
      <c r="I603" s="176">
        <v>308.22219999999999</v>
      </c>
      <c r="J603" s="178">
        <v>302.10000000000002</v>
      </c>
      <c r="K603" s="45">
        <f t="shared" si="77"/>
        <v>19</v>
      </c>
      <c r="L603" s="45">
        <f t="shared" si="77"/>
        <v>38</v>
      </c>
      <c r="M603" s="45">
        <f t="shared" si="77"/>
        <v>57</v>
      </c>
      <c r="N603" s="45">
        <f t="shared" si="77"/>
        <v>76</v>
      </c>
      <c r="O603" s="45">
        <f t="shared" si="77"/>
        <v>94</v>
      </c>
      <c r="P603" s="45">
        <f t="shared" si="77"/>
        <v>113</v>
      </c>
      <c r="Q603" s="45">
        <f t="shared" si="77"/>
        <v>132</v>
      </c>
      <c r="R603" s="45">
        <f t="shared" si="77"/>
        <v>151</v>
      </c>
      <c r="S603" s="45">
        <f t="shared" si="77"/>
        <v>170</v>
      </c>
      <c r="T603" s="45">
        <f t="shared" si="77"/>
        <v>189</v>
      </c>
      <c r="U603" s="45">
        <f t="shared" si="77"/>
        <v>208</v>
      </c>
      <c r="V603" s="45">
        <f t="shared" si="77"/>
        <v>227</v>
      </c>
      <c r="W603" s="45">
        <f t="shared" si="77"/>
        <v>245</v>
      </c>
      <c r="X603" s="45">
        <f t="shared" si="77"/>
        <v>264</v>
      </c>
      <c r="Y603" s="45">
        <f t="shared" si="77"/>
        <v>283</v>
      </c>
      <c r="Z603" s="45">
        <f t="shared" si="77"/>
        <v>302</v>
      </c>
      <c r="AA603" s="45">
        <f t="shared" si="76"/>
        <v>321</v>
      </c>
      <c r="AB603" s="45">
        <f t="shared" si="76"/>
        <v>340</v>
      </c>
      <c r="AC603" s="45">
        <f t="shared" si="76"/>
        <v>359</v>
      </c>
      <c r="AD603" s="45">
        <f t="shared" si="76"/>
        <v>378</v>
      </c>
      <c r="AE603" s="45">
        <f t="shared" si="76"/>
        <v>397</v>
      </c>
      <c r="AF603" s="45">
        <f t="shared" si="76"/>
        <v>415</v>
      </c>
      <c r="AG603" s="45">
        <f t="shared" si="76"/>
        <v>434</v>
      </c>
      <c r="AH603" s="45">
        <f t="shared" si="76"/>
        <v>453</v>
      </c>
      <c r="AI603" s="45">
        <f t="shared" si="76"/>
        <v>472</v>
      </c>
      <c r="AJ603" s="45">
        <f t="shared" si="76"/>
        <v>491</v>
      </c>
      <c r="AK603" s="45">
        <f t="shared" si="76"/>
        <v>510</v>
      </c>
      <c r="AL603" s="45">
        <f t="shared" si="76"/>
        <v>529</v>
      </c>
      <c r="AM603" s="45">
        <f t="shared" si="76"/>
        <v>548</v>
      </c>
      <c r="AN603" s="45">
        <f t="shared" si="76"/>
        <v>566</v>
      </c>
    </row>
    <row r="604" spans="1:40" x14ac:dyDescent="0.25">
      <c r="A604" s="68" t="s">
        <v>68</v>
      </c>
      <c r="B604" s="180">
        <v>50752</v>
      </c>
      <c r="C604" s="68">
        <v>7</v>
      </c>
      <c r="D604" s="1">
        <v>1692</v>
      </c>
      <c r="E604" s="1">
        <v>1317</v>
      </c>
      <c r="F604" s="1">
        <v>50</v>
      </c>
      <c r="G604" s="1">
        <v>3059</v>
      </c>
      <c r="H604" s="177">
        <v>3009</v>
      </c>
      <c r="I604" s="176">
        <v>437</v>
      </c>
      <c r="J604" s="178">
        <v>429.9</v>
      </c>
      <c r="K604" s="45">
        <f t="shared" si="77"/>
        <v>27</v>
      </c>
      <c r="L604" s="45">
        <f t="shared" si="77"/>
        <v>54</v>
      </c>
      <c r="M604" s="45">
        <f t="shared" si="77"/>
        <v>81</v>
      </c>
      <c r="N604" s="45">
        <f t="shared" si="77"/>
        <v>107</v>
      </c>
      <c r="O604" s="45">
        <f t="shared" si="77"/>
        <v>134</v>
      </c>
      <c r="P604" s="45">
        <f t="shared" si="77"/>
        <v>161</v>
      </c>
      <c r="Q604" s="45">
        <f t="shared" si="77"/>
        <v>188</v>
      </c>
      <c r="R604" s="45">
        <f t="shared" si="77"/>
        <v>215</v>
      </c>
      <c r="S604" s="45">
        <f t="shared" si="77"/>
        <v>242</v>
      </c>
      <c r="T604" s="45">
        <f t="shared" si="77"/>
        <v>269</v>
      </c>
      <c r="U604" s="45">
        <f t="shared" si="77"/>
        <v>296</v>
      </c>
      <c r="V604" s="45">
        <f t="shared" si="77"/>
        <v>322</v>
      </c>
      <c r="W604" s="45">
        <f t="shared" si="77"/>
        <v>349</v>
      </c>
      <c r="X604" s="45">
        <f t="shared" si="77"/>
        <v>376</v>
      </c>
      <c r="Y604" s="45">
        <f t="shared" si="77"/>
        <v>403</v>
      </c>
      <c r="Z604" s="45">
        <f t="shared" si="77"/>
        <v>430</v>
      </c>
      <c r="AA604" s="45">
        <f t="shared" si="76"/>
        <v>457</v>
      </c>
      <c r="AB604" s="45">
        <f t="shared" si="76"/>
        <v>484</v>
      </c>
      <c r="AC604" s="45">
        <f t="shared" si="76"/>
        <v>511</v>
      </c>
      <c r="AD604" s="45">
        <f t="shared" si="76"/>
        <v>537</v>
      </c>
      <c r="AE604" s="45">
        <f t="shared" si="76"/>
        <v>564</v>
      </c>
      <c r="AF604" s="45">
        <f t="shared" si="76"/>
        <v>591</v>
      </c>
      <c r="AG604" s="45">
        <f t="shared" si="76"/>
        <v>618</v>
      </c>
      <c r="AH604" s="45">
        <f t="shared" si="76"/>
        <v>645</v>
      </c>
      <c r="AI604" s="45">
        <f t="shared" si="76"/>
        <v>672</v>
      </c>
      <c r="AJ604" s="45">
        <f t="shared" si="76"/>
        <v>699</v>
      </c>
      <c r="AK604" s="45">
        <f t="shared" si="76"/>
        <v>725</v>
      </c>
      <c r="AL604" s="45">
        <f t="shared" si="76"/>
        <v>752</v>
      </c>
      <c r="AM604" s="45">
        <f t="shared" si="76"/>
        <v>779</v>
      </c>
      <c r="AN604" s="45">
        <f t="shared" si="76"/>
        <v>806</v>
      </c>
    </row>
    <row r="605" spans="1:40" x14ac:dyDescent="0.25">
      <c r="A605" s="68" t="s">
        <v>68</v>
      </c>
      <c r="B605" s="180">
        <v>53204</v>
      </c>
      <c r="C605" s="68">
        <v>8</v>
      </c>
      <c r="D605" s="1">
        <v>1380</v>
      </c>
      <c r="E605" s="1">
        <v>293</v>
      </c>
      <c r="F605" s="1">
        <v>0</v>
      </c>
      <c r="G605" s="1">
        <v>1673</v>
      </c>
      <c r="H605" s="177">
        <v>1673</v>
      </c>
      <c r="I605" s="176">
        <v>209.125</v>
      </c>
      <c r="J605" s="178">
        <v>209.1</v>
      </c>
      <c r="K605" s="45">
        <f t="shared" si="77"/>
        <v>13</v>
      </c>
      <c r="L605" s="45">
        <f t="shared" si="77"/>
        <v>26</v>
      </c>
      <c r="M605" s="45">
        <f t="shared" si="77"/>
        <v>39</v>
      </c>
      <c r="N605" s="45">
        <f t="shared" si="77"/>
        <v>52</v>
      </c>
      <c r="O605" s="45">
        <f t="shared" si="77"/>
        <v>65</v>
      </c>
      <c r="P605" s="45">
        <f t="shared" si="77"/>
        <v>78</v>
      </c>
      <c r="Q605" s="45">
        <f t="shared" si="77"/>
        <v>91</v>
      </c>
      <c r="R605" s="45">
        <f t="shared" si="77"/>
        <v>105</v>
      </c>
      <c r="S605" s="45">
        <f t="shared" si="77"/>
        <v>118</v>
      </c>
      <c r="T605" s="45">
        <f t="shared" si="77"/>
        <v>131</v>
      </c>
      <c r="U605" s="45">
        <f t="shared" si="77"/>
        <v>144</v>
      </c>
      <c r="V605" s="45">
        <f t="shared" si="77"/>
        <v>157</v>
      </c>
      <c r="W605" s="45">
        <f t="shared" si="77"/>
        <v>170</v>
      </c>
      <c r="X605" s="45">
        <f t="shared" si="77"/>
        <v>183</v>
      </c>
      <c r="Y605" s="45">
        <f t="shared" si="77"/>
        <v>196</v>
      </c>
      <c r="Z605" s="45">
        <f t="shared" si="77"/>
        <v>209</v>
      </c>
      <c r="AA605" s="45">
        <f t="shared" si="76"/>
        <v>222</v>
      </c>
      <c r="AB605" s="45">
        <f t="shared" si="76"/>
        <v>235</v>
      </c>
      <c r="AC605" s="45">
        <f t="shared" si="76"/>
        <v>248</v>
      </c>
      <c r="AD605" s="45">
        <f t="shared" si="76"/>
        <v>261</v>
      </c>
      <c r="AE605" s="45">
        <f t="shared" si="76"/>
        <v>274</v>
      </c>
      <c r="AF605" s="45">
        <f t="shared" si="76"/>
        <v>288</v>
      </c>
      <c r="AG605" s="45">
        <f t="shared" si="76"/>
        <v>301</v>
      </c>
      <c r="AH605" s="45">
        <f t="shared" si="76"/>
        <v>314</v>
      </c>
      <c r="AI605" s="45">
        <f t="shared" si="76"/>
        <v>327</v>
      </c>
      <c r="AJ605" s="45">
        <f t="shared" si="76"/>
        <v>340</v>
      </c>
      <c r="AK605" s="45">
        <f t="shared" si="76"/>
        <v>353</v>
      </c>
      <c r="AL605" s="45">
        <f t="shared" si="76"/>
        <v>366</v>
      </c>
      <c r="AM605" s="45">
        <f t="shared" si="76"/>
        <v>379</v>
      </c>
      <c r="AN605" s="45">
        <f t="shared" si="76"/>
        <v>392</v>
      </c>
    </row>
    <row r="606" spans="1:40" x14ac:dyDescent="0.25">
      <c r="A606" s="68" t="s">
        <v>68</v>
      </c>
      <c r="B606" s="180">
        <v>54302</v>
      </c>
      <c r="C606" s="68">
        <v>8</v>
      </c>
      <c r="D606" s="1">
        <v>2904</v>
      </c>
      <c r="E606" s="1">
        <v>1238</v>
      </c>
      <c r="F606" s="1">
        <v>94</v>
      </c>
      <c r="G606" s="1">
        <v>4236</v>
      </c>
      <c r="H606" s="177">
        <v>4142</v>
      </c>
      <c r="I606" s="176">
        <v>529.5</v>
      </c>
      <c r="J606" s="178">
        <v>517.79999999999995</v>
      </c>
      <c r="K606" s="45">
        <f t="shared" si="77"/>
        <v>32</v>
      </c>
      <c r="L606" s="45">
        <f t="shared" si="77"/>
        <v>65</v>
      </c>
      <c r="M606" s="45">
        <f t="shared" si="77"/>
        <v>97</v>
      </c>
      <c r="N606" s="45">
        <f t="shared" si="77"/>
        <v>129</v>
      </c>
      <c r="O606" s="45">
        <f t="shared" si="77"/>
        <v>162</v>
      </c>
      <c r="P606" s="45">
        <f t="shared" si="77"/>
        <v>194</v>
      </c>
      <c r="Q606" s="45">
        <f t="shared" si="77"/>
        <v>227</v>
      </c>
      <c r="R606" s="45">
        <f t="shared" si="77"/>
        <v>259</v>
      </c>
      <c r="S606" s="45">
        <f t="shared" si="77"/>
        <v>291</v>
      </c>
      <c r="T606" s="45">
        <f t="shared" si="77"/>
        <v>324</v>
      </c>
      <c r="U606" s="45">
        <f t="shared" si="77"/>
        <v>356</v>
      </c>
      <c r="V606" s="45">
        <f t="shared" si="77"/>
        <v>388</v>
      </c>
      <c r="W606" s="45">
        <f t="shared" si="77"/>
        <v>421</v>
      </c>
      <c r="X606" s="45">
        <f t="shared" si="77"/>
        <v>453</v>
      </c>
      <c r="Y606" s="45">
        <f t="shared" si="77"/>
        <v>485</v>
      </c>
      <c r="Z606" s="45">
        <f t="shared" si="77"/>
        <v>518</v>
      </c>
      <c r="AA606" s="45">
        <f t="shared" si="76"/>
        <v>550</v>
      </c>
      <c r="AB606" s="45">
        <f t="shared" si="76"/>
        <v>583</v>
      </c>
      <c r="AC606" s="45">
        <f t="shared" si="76"/>
        <v>615</v>
      </c>
      <c r="AD606" s="45">
        <f t="shared" si="76"/>
        <v>647</v>
      </c>
      <c r="AE606" s="45">
        <f t="shared" si="76"/>
        <v>680</v>
      </c>
      <c r="AF606" s="45">
        <f t="shared" si="76"/>
        <v>712</v>
      </c>
      <c r="AG606" s="45">
        <f t="shared" si="76"/>
        <v>744</v>
      </c>
      <c r="AH606" s="45">
        <f t="shared" si="76"/>
        <v>777</v>
      </c>
      <c r="AI606" s="45">
        <f t="shared" si="76"/>
        <v>809</v>
      </c>
      <c r="AJ606" s="45">
        <f t="shared" si="76"/>
        <v>841</v>
      </c>
      <c r="AK606" s="45">
        <f t="shared" si="76"/>
        <v>874</v>
      </c>
      <c r="AL606" s="45">
        <f t="shared" si="76"/>
        <v>906</v>
      </c>
      <c r="AM606" s="45">
        <f t="shared" si="76"/>
        <v>939</v>
      </c>
      <c r="AN606" s="45">
        <f t="shared" si="76"/>
        <v>971</v>
      </c>
    </row>
    <row r="607" spans="1:40" x14ac:dyDescent="0.25">
      <c r="A607" s="68" t="s">
        <v>68</v>
      </c>
      <c r="B607" s="180">
        <v>90474</v>
      </c>
      <c r="C607" s="68">
        <v>0</v>
      </c>
      <c r="D607" s="1">
        <v>0</v>
      </c>
      <c r="E607" s="1">
        <v>0</v>
      </c>
      <c r="F607" s="1">
        <v>0</v>
      </c>
      <c r="G607" s="1">
        <v>0</v>
      </c>
      <c r="H607" s="177">
        <v>0</v>
      </c>
      <c r="I607" s="176">
        <v>0</v>
      </c>
      <c r="J607" s="178" t="e">
        <v>#DIV/0!</v>
      </c>
      <c r="K607" s="45">
        <f t="shared" si="77"/>
        <v>0</v>
      </c>
      <c r="L607" s="45">
        <f t="shared" si="77"/>
        <v>0</v>
      </c>
      <c r="M607" s="45">
        <f t="shared" si="77"/>
        <v>0</v>
      </c>
      <c r="N607" s="45">
        <f t="shared" si="77"/>
        <v>0</v>
      </c>
      <c r="O607" s="45">
        <f t="shared" si="77"/>
        <v>0</v>
      </c>
      <c r="P607" s="45">
        <f t="shared" si="77"/>
        <v>0</v>
      </c>
      <c r="Q607" s="45">
        <f t="shared" si="77"/>
        <v>0</v>
      </c>
      <c r="R607" s="45">
        <f t="shared" si="77"/>
        <v>0</v>
      </c>
      <c r="S607" s="45">
        <f t="shared" si="77"/>
        <v>0</v>
      </c>
      <c r="T607" s="45">
        <f t="shared" si="77"/>
        <v>0</v>
      </c>
      <c r="U607" s="45">
        <f t="shared" si="77"/>
        <v>0</v>
      </c>
      <c r="V607" s="45">
        <f t="shared" si="77"/>
        <v>0</v>
      </c>
      <c r="W607" s="45">
        <f t="shared" si="77"/>
        <v>0</v>
      </c>
      <c r="X607" s="45">
        <f t="shared" si="77"/>
        <v>0</v>
      </c>
      <c r="Y607" s="45">
        <f t="shared" si="77"/>
        <v>0</v>
      </c>
      <c r="Z607" s="45">
        <f t="shared" si="77"/>
        <v>0</v>
      </c>
      <c r="AA607" s="45">
        <f t="shared" si="76"/>
        <v>0</v>
      </c>
      <c r="AB607" s="45">
        <f t="shared" si="76"/>
        <v>0</v>
      </c>
      <c r="AC607" s="45">
        <f t="shared" si="76"/>
        <v>0</v>
      </c>
      <c r="AD607" s="45">
        <f t="shared" si="76"/>
        <v>0</v>
      </c>
      <c r="AE607" s="45">
        <f t="shared" si="76"/>
        <v>0</v>
      </c>
      <c r="AF607" s="45">
        <f t="shared" si="76"/>
        <v>0</v>
      </c>
      <c r="AG607" s="45">
        <f t="shared" si="76"/>
        <v>0</v>
      </c>
      <c r="AH607" s="45">
        <f t="shared" si="76"/>
        <v>0</v>
      </c>
      <c r="AI607" s="45">
        <f t="shared" si="76"/>
        <v>0</v>
      </c>
      <c r="AJ607" s="45">
        <f t="shared" si="76"/>
        <v>0</v>
      </c>
      <c r="AK607" s="45">
        <f t="shared" si="76"/>
        <v>0</v>
      </c>
      <c r="AL607" s="45">
        <f t="shared" si="76"/>
        <v>0</v>
      </c>
      <c r="AM607" s="45">
        <f t="shared" si="76"/>
        <v>0</v>
      </c>
      <c r="AN607" s="45">
        <f t="shared" si="76"/>
        <v>0</v>
      </c>
    </row>
    <row r="608" spans="1:40" x14ac:dyDescent="0.25">
      <c r="A608" s="68" t="s">
        <v>66</v>
      </c>
      <c r="B608" s="180">
        <v>40053</v>
      </c>
      <c r="C608" s="68">
        <v>2</v>
      </c>
      <c r="D608" s="1">
        <v>672</v>
      </c>
      <c r="E608" s="1">
        <v>102</v>
      </c>
      <c r="F608" s="1">
        <v>1</v>
      </c>
      <c r="G608" s="1">
        <v>775</v>
      </c>
      <c r="H608" s="177">
        <v>774</v>
      </c>
      <c r="I608" s="176">
        <v>387.5</v>
      </c>
      <c r="J608" s="178">
        <v>387</v>
      </c>
      <c r="K608" s="45">
        <f t="shared" si="77"/>
        <v>24</v>
      </c>
      <c r="L608" s="45">
        <f t="shared" si="77"/>
        <v>48</v>
      </c>
      <c r="M608" s="45">
        <f t="shared" si="77"/>
        <v>73</v>
      </c>
      <c r="N608" s="45">
        <f t="shared" si="77"/>
        <v>97</v>
      </c>
      <c r="O608" s="45">
        <f t="shared" si="77"/>
        <v>121</v>
      </c>
      <c r="P608" s="45">
        <f t="shared" si="77"/>
        <v>145</v>
      </c>
      <c r="Q608" s="45">
        <f t="shared" si="77"/>
        <v>169</v>
      </c>
      <c r="R608" s="45">
        <f t="shared" si="77"/>
        <v>194</v>
      </c>
      <c r="S608" s="45">
        <f t="shared" si="77"/>
        <v>218</v>
      </c>
      <c r="T608" s="45">
        <f t="shared" si="77"/>
        <v>242</v>
      </c>
      <c r="U608" s="45">
        <f t="shared" si="77"/>
        <v>266</v>
      </c>
      <c r="V608" s="45">
        <f t="shared" si="77"/>
        <v>290</v>
      </c>
      <c r="W608" s="45">
        <f t="shared" si="77"/>
        <v>314</v>
      </c>
      <c r="X608" s="45">
        <f t="shared" si="77"/>
        <v>339</v>
      </c>
      <c r="Y608" s="45">
        <f t="shared" si="77"/>
        <v>363</v>
      </c>
      <c r="Z608" s="45">
        <f t="shared" si="77"/>
        <v>387</v>
      </c>
      <c r="AA608" s="45">
        <f t="shared" si="76"/>
        <v>411</v>
      </c>
      <c r="AB608" s="45">
        <f t="shared" si="76"/>
        <v>435</v>
      </c>
      <c r="AC608" s="45">
        <f t="shared" si="76"/>
        <v>460</v>
      </c>
      <c r="AD608" s="45">
        <f t="shared" si="76"/>
        <v>484</v>
      </c>
      <c r="AE608" s="45">
        <f t="shared" si="76"/>
        <v>508</v>
      </c>
      <c r="AF608" s="45">
        <f t="shared" si="76"/>
        <v>532</v>
      </c>
      <c r="AG608" s="45">
        <f t="shared" si="76"/>
        <v>556</v>
      </c>
      <c r="AH608" s="45">
        <f t="shared" si="76"/>
        <v>581</v>
      </c>
      <c r="AI608" s="45">
        <f t="shared" si="76"/>
        <v>605</v>
      </c>
      <c r="AJ608" s="45">
        <f t="shared" si="76"/>
        <v>629</v>
      </c>
      <c r="AK608" s="45">
        <f t="shared" si="76"/>
        <v>653</v>
      </c>
      <c r="AL608" s="45">
        <f t="shared" si="76"/>
        <v>677</v>
      </c>
      <c r="AM608" s="45">
        <f t="shared" si="76"/>
        <v>701</v>
      </c>
      <c r="AN608" s="45">
        <f t="shared" si="76"/>
        <v>726</v>
      </c>
    </row>
    <row r="609" spans="1:40" x14ac:dyDescent="0.25">
      <c r="A609" s="68" t="s">
        <v>66</v>
      </c>
      <c r="B609" s="180">
        <v>40203</v>
      </c>
      <c r="C609" s="68">
        <v>7</v>
      </c>
      <c r="D609" s="1">
        <v>744</v>
      </c>
      <c r="E609" s="1">
        <v>29</v>
      </c>
      <c r="F609" s="1">
        <v>3</v>
      </c>
      <c r="G609" s="1">
        <v>776</v>
      </c>
      <c r="H609" s="177">
        <v>773</v>
      </c>
      <c r="I609" s="176">
        <v>110.8571</v>
      </c>
      <c r="J609" s="178">
        <v>110.4</v>
      </c>
      <c r="K609" s="45">
        <f t="shared" si="77"/>
        <v>7</v>
      </c>
      <c r="L609" s="45">
        <f t="shared" si="77"/>
        <v>14</v>
      </c>
      <c r="M609" s="45">
        <f t="shared" si="77"/>
        <v>21</v>
      </c>
      <c r="N609" s="45">
        <f t="shared" si="77"/>
        <v>28</v>
      </c>
      <c r="O609" s="45">
        <f t="shared" si="77"/>
        <v>35</v>
      </c>
      <c r="P609" s="45">
        <f t="shared" si="77"/>
        <v>41</v>
      </c>
      <c r="Q609" s="45">
        <f t="shared" si="77"/>
        <v>48</v>
      </c>
      <c r="R609" s="45">
        <f t="shared" si="77"/>
        <v>55</v>
      </c>
      <c r="S609" s="45">
        <f t="shared" si="77"/>
        <v>62</v>
      </c>
      <c r="T609" s="45">
        <f t="shared" si="77"/>
        <v>69</v>
      </c>
      <c r="U609" s="45">
        <f t="shared" si="77"/>
        <v>76</v>
      </c>
      <c r="V609" s="45">
        <f t="shared" si="77"/>
        <v>83</v>
      </c>
      <c r="W609" s="45">
        <f t="shared" si="77"/>
        <v>90</v>
      </c>
      <c r="X609" s="45">
        <f t="shared" si="77"/>
        <v>97</v>
      </c>
      <c r="Y609" s="45">
        <f t="shared" si="77"/>
        <v>104</v>
      </c>
      <c r="Z609" s="45">
        <f t="shared" si="77"/>
        <v>110</v>
      </c>
      <c r="AA609" s="45">
        <f t="shared" si="76"/>
        <v>117</v>
      </c>
      <c r="AB609" s="45">
        <f t="shared" si="76"/>
        <v>124</v>
      </c>
      <c r="AC609" s="45">
        <f t="shared" si="76"/>
        <v>131</v>
      </c>
      <c r="AD609" s="45">
        <f t="shared" si="76"/>
        <v>138</v>
      </c>
      <c r="AE609" s="45">
        <f t="shared" si="76"/>
        <v>145</v>
      </c>
      <c r="AF609" s="45">
        <f t="shared" si="76"/>
        <v>152</v>
      </c>
      <c r="AG609" s="45">
        <f t="shared" si="76"/>
        <v>159</v>
      </c>
      <c r="AH609" s="45">
        <f t="shared" si="76"/>
        <v>166</v>
      </c>
      <c r="AI609" s="45">
        <f t="shared" si="76"/>
        <v>173</v>
      </c>
      <c r="AJ609" s="45">
        <f t="shared" si="76"/>
        <v>179</v>
      </c>
      <c r="AK609" s="45">
        <f t="shared" si="76"/>
        <v>186</v>
      </c>
      <c r="AL609" s="45">
        <f t="shared" si="76"/>
        <v>193</v>
      </c>
      <c r="AM609" s="45">
        <f t="shared" si="76"/>
        <v>200</v>
      </c>
      <c r="AN609" s="45">
        <f t="shared" si="76"/>
        <v>207</v>
      </c>
    </row>
    <row r="610" spans="1:40" x14ac:dyDescent="0.25">
      <c r="A610" s="68" t="s">
        <v>66</v>
      </c>
      <c r="B610" s="180">
        <v>40298</v>
      </c>
      <c r="C610" s="68">
        <v>8</v>
      </c>
      <c r="D610" s="1">
        <v>1716</v>
      </c>
      <c r="E610" s="1">
        <v>2</v>
      </c>
      <c r="F610" s="1">
        <v>1</v>
      </c>
      <c r="G610" s="1">
        <v>1719</v>
      </c>
      <c r="H610" s="177">
        <v>1718</v>
      </c>
      <c r="I610" s="176">
        <v>214.875</v>
      </c>
      <c r="J610" s="178">
        <v>214.8</v>
      </c>
      <c r="K610" s="45">
        <f t="shared" si="77"/>
        <v>13</v>
      </c>
      <c r="L610" s="45">
        <f t="shared" si="77"/>
        <v>27</v>
      </c>
      <c r="M610" s="45">
        <f t="shared" si="77"/>
        <v>40</v>
      </c>
      <c r="N610" s="45">
        <f t="shared" si="77"/>
        <v>54</v>
      </c>
      <c r="O610" s="45">
        <f t="shared" si="77"/>
        <v>67</v>
      </c>
      <c r="P610" s="45">
        <f t="shared" si="77"/>
        <v>81</v>
      </c>
      <c r="Q610" s="45">
        <f t="shared" si="77"/>
        <v>94</v>
      </c>
      <c r="R610" s="45">
        <f t="shared" si="77"/>
        <v>107</v>
      </c>
      <c r="S610" s="45">
        <f t="shared" si="77"/>
        <v>121</v>
      </c>
      <c r="T610" s="45">
        <f t="shared" si="77"/>
        <v>134</v>
      </c>
      <c r="U610" s="45">
        <f t="shared" si="77"/>
        <v>148</v>
      </c>
      <c r="V610" s="45">
        <f t="shared" si="77"/>
        <v>161</v>
      </c>
      <c r="W610" s="45">
        <f t="shared" si="77"/>
        <v>175</v>
      </c>
      <c r="X610" s="45">
        <f t="shared" si="77"/>
        <v>188</v>
      </c>
      <c r="Y610" s="45">
        <f t="shared" si="77"/>
        <v>201</v>
      </c>
      <c r="Z610" s="45">
        <f t="shared" si="77"/>
        <v>215</v>
      </c>
      <c r="AA610" s="45">
        <f t="shared" si="76"/>
        <v>228</v>
      </c>
      <c r="AB610" s="45">
        <f t="shared" si="76"/>
        <v>242</v>
      </c>
      <c r="AC610" s="45">
        <f t="shared" si="76"/>
        <v>255</v>
      </c>
      <c r="AD610" s="45">
        <f t="shared" si="76"/>
        <v>269</v>
      </c>
      <c r="AE610" s="45">
        <f t="shared" si="76"/>
        <v>282</v>
      </c>
      <c r="AF610" s="45">
        <f t="shared" si="76"/>
        <v>295</v>
      </c>
      <c r="AG610" s="45">
        <f t="shared" si="76"/>
        <v>309</v>
      </c>
      <c r="AH610" s="45">
        <f t="shared" si="76"/>
        <v>322</v>
      </c>
      <c r="AI610" s="45">
        <f t="shared" si="76"/>
        <v>336</v>
      </c>
      <c r="AJ610" s="45">
        <f t="shared" si="76"/>
        <v>349</v>
      </c>
      <c r="AK610" s="45">
        <f t="shared" si="76"/>
        <v>362</v>
      </c>
      <c r="AL610" s="45">
        <f t="shared" si="76"/>
        <v>376</v>
      </c>
      <c r="AM610" s="45">
        <f t="shared" si="76"/>
        <v>389</v>
      </c>
      <c r="AN610" s="45">
        <f t="shared" si="76"/>
        <v>403</v>
      </c>
    </row>
    <row r="611" spans="1:40" x14ac:dyDescent="0.25">
      <c r="A611" s="68" t="s">
        <v>66</v>
      </c>
      <c r="B611" s="180">
        <v>41423</v>
      </c>
      <c r="C611" s="68">
        <v>0</v>
      </c>
      <c r="D611" s="1">
        <v>0</v>
      </c>
      <c r="E611" s="1">
        <v>0</v>
      </c>
      <c r="F611" s="1">
        <v>0</v>
      </c>
      <c r="G611" s="1">
        <v>0</v>
      </c>
      <c r="H611" s="177">
        <v>0</v>
      </c>
      <c r="I611" s="176">
        <v>0</v>
      </c>
      <c r="J611" s="178" t="e">
        <v>#DIV/0!</v>
      </c>
      <c r="K611" s="45">
        <f t="shared" si="77"/>
        <v>0</v>
      </c>
      <c r="L611" s="45">
        <f t="shared" si="77"/>
        <v>0</v>
      </c>
      <c r="M611" s="45">
        <f t="shared" si="77"/>
        <v>0</v>
      </c>
      <c r="N611" s="45">
        <f t="shared" si="77"/>
        <v>0</v>
      </c>
      <c r="O611" s="45">
        <f t="shared" si="77"/>
        <v>0</v>
      </c>
      <c r="P611" s="45">
        <f t="shared" si="77"/>
        <v>0</v>
      </c>
      <c r="Q611" s="45">
        <f t="shared" si="77"/>
        <v>0</v>
      </c>
      <c r="R611" s="45">
        <f t="shared" si="77"/>
        <v>0</v>
      </c>
      <c r="S611" s="45">
        <f t="shared" si="77"/>
        <v>0</v>
      </c>
      <c r="T611" s="45">
        <f t="shared" si="77"/>
        <v>0</v>
      </c>
      <c r="U611" s="45">
        <f t="shared" si="77"/>
        <v>0</v>
      </c>
      <c r="V611" s="45">
        <f t="shared" si="77"/>
        <v>0</v>
      </c>
      <c r="W611" s="45">
        <f t="shared" si="77"/>
        <v>0</v>
      </c>
      <c r="X611" s="45">
        <f t="shared" si="77"/>
        <v>0</v>
      </c>
      <c r="Y611" s="45">
        <f t="shared" si="77"/>
        <v>0</v>
      </c>
      <c r="Z611" s="45">
        <f t="shared" si="77"/>
        <v>0</v>
      </c>
      <c r="AA611" s="45">
        <f t="shared" si="76"/>
        <v>0</v>
      </c>
      <c r="AB611" s="45">
        <f t="shared" si="76"/>
        <v>0</v>
      </c>
      <c r="AC611" s="45">
        <f t="shared" si="76"/>
        <v>0</v>
      </c>
      <c r="AD611" s="45">
        <f t="shared" si="76"/>
        <v>0</v>
      </c>
      <c r="AE611" s="45">
        <f t="shared" si="76"/>
        <v>0</v>
      </c>
      <c r="AF611" s="45">
        <f t="shared" si="76"/>
        <v>0</v>
      </c>
      <c r="AG611" s="45">
        <f t="shared" si="76"/>
        <v>0</v>
      </c>
      <c r="AH611" s="45">
        <f t="shared" si="76"/>
        <v>0</v>
      </c>
      <c r="AI611" s="45">
        <f t="shared" si="76"/>
        <v>0</v>
      </c>
      <c r="AJ611" s="45">
        <f t="shared" si="76"/>
        <v>0</v>
      </c>
      <c r="AK611" s="45">
        <f t="shared" si="76"/>
        <v>0</v>
      </c>
      <c r="AL611" s="45">
        <f t="shared" si="76"/>
        <v>0</v>
      </c>
      <c r="AM611" s="45">
        <f t="shared" si="76"/>
        <v>0</v>
      </c>
      <c r="AN611" s="45">
        <f t="shared" si="76"/>
        <v>0</v>
      </c>
    </row>
    <row r="612" spans="1:40" x14ac:dyDescent="0.25">
      <c r="A612" s="68" t="s">
        <v>66</v>
      </c>
      <c r="B612" s="180">
        <v>44201</v>
      </c>
      <c r="C612" s="68">
        <v>0</v>
      </c>
      <c r="D612" s="1">
        <v>0</v>
      </c>
      <c r="E612" s="1">
        <v>0</v>
      </c>
      <c r="F612" s="1">
        <v>0</v>
      </c>
      <c r="G612" s="1">
        <v>0</v>
      </c>
      <c r="H612" s="177">
        <v>0</v>
      </c>
      <c r="I612" s="176">
        <v>0</v>
      </c>
      <c r="J612" s="178" t="e">
        <v>#DIV/0!</v>
      </c>
      <c r="K612" s="45">
        <f t="shared" si="77"/>
        <v>0</v>
      </c>
      <c r="L612" s="45">
        <f t="shared" si="77"/>
        <v>0</v>
      </c>
      <c r="M612" s="45">
        <f t="shared" si="77"/>
        <v>0</v>
      </c>
      <c r="N612" s="45">
        <f t="shared" si="77"/>
        <v>0</v>
      </c>
      <c r="O612" s="45">
        <f t="shared" si="77"/>
        <v>0</v>
      </c>
      <c r="P612" s="45">
        <f t="shared" si="77"/>
        <v>0</v>
      </c>
      <c r="Q612" s="45">
        <f t="shared" si="77"/>
        <v>0</v>
      </c>
      <c r="R612" s="45">
        <f t="shared" si="77"/>
        <v>0</v>
      </c>
      <c r="S612" s="45">
        <f t="shared" si="77"/>
        <v>0</v>
      </c>
      <c r="T612" s="45">
        <f t="shared" si="77"/>
        <v>0</v>
      </c>
      <c r="U612" s="45">
        <f t="shared" si="77"/>
        <v>0</v>
      </c>
      <c r="V612" s="45">
        <f t="shared" si="77"/>
        <v>0</v>
      </c>
      <c r="W612" s="45">
        <f t="shared" si="77"/>
        <v>0</v>
      </c>
      <c r="X612" s="45">
        <f t="shared" si="77"/>
        <v>0</v>
      </c>
      <c r="Y612" s="45">
        <f t="shared" si="77"/>
        <v>0</v>
      </c>
      <c r="Z612" s="45">
        <f t="shared" si="77"/>
        <v>0</v>
      </c>
      <c r="AA612" s="45">
        <f t="shared" si="76"/>
        <v>0</v>
      </c>
      <c r="AB612" s="45">
        <f t="shared" si="76"/>
        <v>0</v>
      </c>
      <c r="AC612" s="45">
        <f t="shared" si="76"/>
        <v>0</v>
      </c>
      <c r="AD612" s="45">
        <f t="shared" si="76"/>
        <v>0</v>
      </c>
      <c r="AE612" s="45">
        <f t="shared" si="76"/>
        <v>0</v>
      </c>
      <c r="AF612" s="45">
        <f t="shared" si="76"/>
        <v>0</v>
      </c>
      <c r="AG612" s="45">
        <f t="shared" si="76"/>
        <v>0</v>
      </c>
      <c r="AH612" s="45">
        <f t="shared" si="76"/>
        <v>0</v>
      </c>
      <c r="AI612" s="45">
        <f t="shared" si="76"/>
        <v>0</v>
      </c>
      <c r="AJ612" s="45">
        <f t="shared" si="76"/>
        <v>0</v>
      </c>
      <c r="AK612" s="45">
        <f t="shared" si="76"/>
        <v>0</v>
      </c>
      <c r="AL612" s="45">
        <f t="shared" si="76"/>
        <v>0</v>
      </c>
      <c r="AM612" s="45">
        <f t="shared" si="76"/>
        <v>0</v>
      </c>
      <c r="AN612" s="45">
        <f t="shared" si="76"/>
        <v>0</v>
      </c>
    </row>
    <row r="613" spans="1:40" x14ac:dyDescent="0.25">
      <c r="A613" s="68" t="s">
        <v>66</v>
      </c>
      <c r="B613" s="180">
        <v>50657</v>
      </c>
      <c r="C613" s="68">
        <v>13</v>
      </c>
      <c r="D613" s="1">
        <v>1980</v>
      </c>
      <c r="E613" s="1">
        <v>451</v>
      </c>
      <c r="F613" s="1">
        <v>6</v>
      </c>
      <c r="G613" s="1">
        <v>2437</v>
      </c>
      <c r="H613" s="177">
        <v>2431</v>
      </c>
      <c r="I613" s="176">
        <v>187.4615</v>
      </c>
      <c r="J613" s="178">
        <v>187</v>
      </c>
      <c r="K613" s="45">
        <f t="shared" si="77"/>
        <v>12</v>
      </c>
      <c r="L613" s="45">
        <f t="shared" si="77"/>
        <v>23</v>
      </c>
      <c r="M613" s="45">
        <f t="shared" si="77"/>
        <v>35</v>
      </c>
      <c r="N613" s="45">
        <f t="shared" si="77"/>
        <v>47</v>
      </c>
      <c r="O613" s="45">
        <f t="shared" si="77"/>
        <v>58</v>
      </c>
      <c r="P613" s="45">
        <f t="shared" si="77"/>
        <v>70</v>
      </c>
      <c r="Q613" s="45">
        <f t="shared" si="77"/>
        <v>82</v>
      </c>
      <c r="R613" s="45">
        <f t="shared" si="77"/>
        <v>94</v>
      </c>
      <c r="S613" s="45">
        <f t="shared" si="77"/>
        <v>105</v>
      </c>
      <c r="T613" s="45">
        <f t="shared" si="77"/>
        <v>117</v>
      </c>
      <c r="U613" s="45">
        <f t="shared" si="77"/>
        <v>129</v>
      </c>
      <c r="V613" s="45">
        <f t="shared" si="77"/>
        <v>140</v>
      </c>
      <c r="W613" s="45">
        <f t="shared" si="77"/>
        <v>152</v>
      </c>
      <c r="X613" s="45">
        <f t="shared" si="77"/>
        <v>164</v>
      </c>
      <c r="Y613" s="45">
        <f t="shared" si="77"/>
        <v>175</v>
      </c>
      <c r="Z613" s="45">
        <f t="shared" si="77"/>
        <v>187</v>
      </c>
      <c r="AA613" s="45">
        <f t="shared" si="76"/>
        <v>199</v>
      </c>
      <c r="AB613" s="45">
        <f t="shared" si="76"/>
        <v>210</v>
      </c>
      <c r="AC613" s="45">
        <f t="shared" si="76"/>
        <v>222</v>
      </c>
      <c r="AD613" s="45">
        <f t="shared" si="76"/>
        <v>234</v>
      </c>
      <c r="AE613" s="45">
        <f t="shared" si="76"/>
        <v>245</v>
      </c>
      <c r="AF613" s="45">
        <f t="shared" si="76"/>
        <v>257</v>
      </c>
      <c r="AG613" s="45">
        <f t="shared" si="76"/>
        <v>269</v>
      </c>
      <c r="AH613" s="45">
        <f t="shared" si="76"/>
        <v>281</v>
      </c>
      <c r="AI613" s="45">
        <f t="shared" si="76"/>
        <v>292</v>
      </c>
      <c r="AJ613" s="45">
        <f t="shared" si="76"/>
        <v>304</v>
      </c>
      <c r="AK613" s="45">
        <f t="shared" si="76"/>
        <v>316</v>
      </c>
      <c r="AL613" s="45">
        <f t="shared" si="76"/>
        <v>327</v>
      </c>
      <c r="AM613" s="45">
        <f t="shared" si="76"/>
        <v>339</v>
      </c>
      <c r="AN613" s="45">
        <f t="shared" si="76"/>
        <v>351</v>
      </c>
    </row>
    <row r="614" spans="1:40" x14ac:dyDescent="0.25">
      <c r="A614" s="68" t="s">
        <v>66</v>
      </c>
      <c r="B614" s="180">
        <v>90404</v>
      </c>
      <c r="C614" s="68">
        <v>0</v>
      </c>
      <c r="D614" s="1">
        <v>0</v>
      </c>
      <c r="E614" s="1">
        <v>0</v>
      </c>
      <c r="F614" s="1">
        <v>0</v>
      </c>
      <c r="G614" s="1">
        <v>0</v>
      </c>
      <c r="H614" s="177">
        <v>0</v>
      </c>
      <c r="I614" s="176">
        <v>0</v>
      </c>
      <c r="J614" s="178" t="e">
        <v>#DIV/0!</v>
      </c>
      <c r="K614" s="45">
        <f t="shared" si="77"/>
        <v>0</v>
      </c>
      <c r="L614" s="45">
        <f t="shared" si="77"/>
        <v>0</v>
      </c>
      <c r="M614" s="45">
        <f t="shared" si="77"/>
        <v>0</v>
      </c>
      <c r="N614" s="45">
        <f t="shared" si="77"/>
        <v>0</v>
      </c>
      <c r="O614" s="45">
        <f t="shared" si="77"/>
        <v>0</v>
      </c>
      <c r="P614" s="45">
        <f t="shared" si="77"/>
        <v>0</v>
      </c>
      <c r="Q614" s="45">
        <f t="shared" si="77"/>
        <v>0</v>
      </c>
      <c r="R614" s="45">
        <f t="shared" si="77"/>
        <v>0</v>
      </c>
      <c r="S614" s="45">
        <f t="shared" si="77"/>
        <v>0</v>
      </c>
      <c r="T614" s="45">
        <f t="shared" si="77"/>
        <v>0</v>
      </c>
      <c r="U614" s="45">
        <f t="shared" si="77"/>
        <v>0</v>
      </c>
      <c r="V614" s="45">
        <f t="shared" si="77"/>
        <v>0</v>
      </c>
      <c r="W614" s="45">
        <f t="shared" si="77"/>
        <v>0</v>
      </c>
      <c r="X614" s="45">
        <f t="shared" si="77"/>
        <v>0</v>
      </c>
      <c r="Y614" s="45">
        <f t="shared" si="77"/>
        <v>0</v>
      </c>
      <c r="Z614" s="45">
        <f t="shared" ref="Z614:AN629" si="78">IF($G614&gt;0,ROUND($J614*Z$3/12*0.75,0),0)</f>
        <v>0</v>
      </c>
      <c r="AA614" s="45">
        <f t="shared" si="78"/>
        <v>0</v>
      </c>
      <c r="AB614" s="45">
        <f t="shared" si="78"/>
        <v>0</v>
      </c>
      <c r="AC614" s="45">
        <f t="shared" si="78"/>
        <v>0</v>
      </c>
      <c r="AD614" s="45">
        <f t="shared" si="78"/>
        <v>0</v>
      </c>
      <c r="AE614" s="45">
        <f t="shared" si="78"/>
        <v>0</v>
      </c>
      <c r="AF614" s="45">
        <f t="shared" si="78"/>
        <v>0</v>
      </c>
      <c r="AG614" s="45">
        <f t="shared" si="78"/>
        <v>0</v>
      </c>
      <c r="AH614" s="45">
        <f t="shared" si="78"/>
        <v>0</v>
      </c>
      <c r="AI614" s="45">
        <f t="shared" si="78"/>
        <v>0</v>
      </c>
      <c r="AJ614" s="45">
        <f t="shared" si="78"/>
        <v>0</v>
      </c>
      <c r="AK614" s="45">
        <f t="shared" si="78"/>
        <v>0</v>
      </c>
      <c r="AL614" s="45">
        <f t="shared" si="78"/>
        <v>0</v>
      </c>
      <c r="AM614" s="45">
        <f t="shared" si="78"/>
        <v>0</v>
      </c>
      <c r="AN614" s="45">
        <f t="shared" si="78"/>
        <v>0</v>
      </c>
    </row>
    <row r="615" spans="1:40" x14ac:dyDescent="0.25">
      <c r="A615" s="68"/>
      <c r="B615" s="180"/>
      <c r="C615" s="68"/>
      <c r="D615" s="1"/>
      <c r="E615" s="1"/>
      <c r="F615" s="1"/>
      <c r="G615" s="1"/>
      <c r="H615" s="177"/>
      <c r="I615" s="176"/>
      <c r="J615" s="178"/>
      <c r="K615" s="45">
        <f t="shared" ref="K615:Z630" si="79">IF($G615&gt;0,ROUND($J615*K$3/12*0.75,0),0)</f>
        <v>0</v>
      </c>
      <c r="L615" s="45">
        <f t="shared" si="79"/>
        <v>0</v>
      </c>
      <c r="M615" s="45">
        <f t="shared" si="79"/>
        <v>0</v>
      </c>
      <c r="N615" s="45">
        <f t="shared" si="79"/>
        <v>0</v>
      </c>
      <c r="O615" s="45">
        <f t="shared" si="79"/>
        <v>0</v>
      </c>
      <c r="P615" s="45">
        <f t="shared" si="79"/>
        <v>0</v>
      </c>
      <c r="Q615" s="45">
        <f t="shared" si="79"/>
        <v>0</v>
      </c>
      <c r="R615" s="45">
        <f t="shared" si="79"/>
        <v>0</v>
      </c>
      <c r="S615" s="45">
        <f t="shared" si="79"/>
        <v>0</v>
      </c>
      <c r="T615" s="45">
        <f t="shared" si="79"/>
        <v>0</v>
      </c>
      <c r="U615" s="45">
        <f t="shared" si="79"/>
        <v>0</v>
      </c>
      <c r="V615" s="45">
        <f t="shared" si="79"/>
        <v>0</v>
      </c>
      <c r="W615" s="45">
        <f t="shared" si="79"/>
        <v>0</v>
      </c>
      <c r="X615" s="45">
        <f t="shared" si="79"/>
        <v>0</v>
      </c>
      <c r="Y615" s="45">
        <f t="shared" si="79"/>
        <v>0</v>
      </c>
      <c r="Z615" s="45">
        <f t="shared" si="79"/>
        <v>0</v>
      </c>
      <c r="AA615" s="45">
        <f t="shared" si="78"/>
        <v>0</v>
      </c>
      <c r="AB615" s="45">
        <f t="shared" si="78"/>
        <v>0</v>
      </c>
      <c r="AC615" s="45">
        <f t="shared" si="78"/>
        <v>0</v>
      </c>
      <c r="AD615" s="45">
        <f t="shared" si="78"/>
        <v>0</v>
      </c>
      <c r="AE615" s="45">
        <f t="shared" si="78"/>
        <v>0</v>
      </c>
      <c r="AF615" s="45">
        <f t="shared" si="78"/>
        <v>0</v>
      </c>
      <c r="AG615" s="45">
        <f t="shared" si="78"/>
        <v>0</v>
      </c>
      <c r="AH615" s="45">
        <f t="shared" si="78"/>
        <v>0</v>
      </c>
      <c r="AI615" s="45">
        <f t="shared" si="78"/>
        <v>0</v>
      </c>
      <c r="AJ615" s="45">
        <f t="shared" si="78"/>
        <v>0</v>
      </c>
      <c r="AK615" s="45">
        <f t="shared" si="78"/>
        <v>0</v>
      </c>
      <c r="AL615" s="45">
        <f t="shared" si="78"/>
        <v>0</v>
      </c>
      <c r="AM615" s="45">
        <f t="shared" si="78"/>
        <v>0</v>
      </c>
      <c r="AN615" s="45">
        <f t="shared" si="78"/>
        <v>0</v>
      </c>
    </row>
    <row r="616" spans="1:40" x14ac:dyDescent="0.25">
      <c r="A616" s="68"/>
      <c r="B616" s="180"/>
      <c r="C616" s="68"/>
      <c r="D616" s="1"/>
      <c r="E616" s="1"/>
      <c r="F616" s="1"/>
      <c r="G616" s="1"/>
      <c r="H616" s="177"/>
      <c r="I616" s="176"/>
      <c r="J616" s="178"/>
      <c r="K616" s="45">
        <f t="shared" si="79"/>
        <v>0</v>
      </c>
      <c r="L616" s="45">
        <f t="shared" si="79"/>
        <v>0</v>
      </c>
      <c r="M616" s="45">
        <f t="shared" si="79"/>
        <v>0</v>
      </c>
      <c r="N616" s="45">
        <f t="shared" si="79"/>
        <v>0</v>
      </c>
      <c r="O616" s="45">
        <f t="shared" si="79"/>
        <v>0</v>
      </c>
      <c r="P616" s="45">
        <f t="shared" si="79"/>
        <v>0</v>
      </c>
      <c r="Q616" s="45">
        <f t="shared" si="79"/>
        <v>0</v>
      </c>
      <c r="R616" s="45">
        <f t="shared" si="79"/>
        <v>0</v>
      </c>
      <c r="S616" s="45">
        <f t="shared" si="79"/>
        <v>0</v>
      </c>
      <c r="T616" s="45">
        <f t="shared" si="79"/>
        <v>0</v>
      </c>
      <c r="U616" s="45">
        <f t="shared" si="79"/>
        <v>0</v>
      </c>
      <c r="V616" s="45">
        <f t="shared" si="79"/>
        <v>0</v>
      </c>
      <c r="W616" s="45">
        <f t="shared" si="79"/>
        <v>0</v>
      </c>
      <c r="X616" s="45">
        <f t="shared" si="79"/>
        <v>0</v>
      </c>
      <c r="Y616" s="45">
        <f t="shared" si="79"/>
        <v>0</v>
      </c>
      <c r="Z616" s="45">
        <f t="shared" si="79"/>
        <v>0</v>
      </c>
      <c r="AA616" s="45">
        <f t="shared" si="78"/>
        <v>0</v>
      </c>
      <c r="AB616" s="45">
        <f t="shared" si="78"/>
        <v>0</v>
      </c>
      <c r="AC616" s="45">
        <f t="shared" si="78"/>
        <v>0</v>
      </c>
      <c r="AD616" s="45">
        <f t="shared" si="78"/>
        <v>0</v>
      </c>
      <c r="AE616" s="45">
        <f t="shared" si="78"/>
        <v>0</v>
      </c>
      <c r="AF616" s="45">
        <f t="shared" si="78"/>
        <v>0</v>
      </c>
      <c r="AG616" s="45">
        <f t="shared" si="78"/>
        <v>0</v>
      </c>
      <c r="AH616" s="45">
        <f t="shared" si="78"/>
        <v>0</v>
      </c>
      <c r="AI616" s="45">
        <f t="shared" si="78"/>
        <v>0</v>
      </c>
      <c r="AJ616" s="45">
        <f t="shared" si="78"/>
        <v>0</v>
      </c>
      <c r="AK616" s="45">
        <f t="shared" si="78"/>
        <v>0</v>
      </c>
      <c r="AL616" s="45">
        <f t="shared" si="78"/>
        <v>0</v>
      </c>
      <c r="AM616" s="45">
        <f t="shared" si="78"/>
        <v>0</v>
      </c>
      <c r="AN616" s="45">
        <f t="shared" si="78"/>
        <v>0</v>
      </c>
    </row>
    <row r="617" spans="1:40" x14ac:dyDescent="0.25">
      <c r="A617" s="68"/>
      <c r="B617" s="180"/>
      <c r="C617" s="68"/>
      <c r="D617" s="1"/>
      <c r="E617" s="1"/>
      <c r="F617" s="1"/>
      <c r="G617" s="1"/>
      <c r="H617" s="177"/>
      <c r="I617" s="176"/>
      <c r="J617" s="178"/>
      <c r="K617" s="45">
        <f t="shared" si="79"/>
        <v>0</v>
      </c>
      <c r="L617" s="45">
        <f t="shared" si="79"/>
        <v>0</v>
      </c>
      <c r="M617" s="45">
        <f t="shared" si="79"/>
        <v>0</v>
      </c>
      <c r="N617" s="45">
        <f t="shared" si="79"/>
        <v>0</v>
      </c>
      <c r="O617" s="45">
        <f t="shared" si="79"/>
        <v>0</v>
      </c>
      <c r="P617" s="45">
        <f t="shared" si="79"/>
        <v>0</v>
      </c>
      <c r="Q617" s="45">
        <f t="shared" si="79"/>
        <v>0</v>
      </c>
      <c r="R617" s="45">
        <f t="shared" si="79"/>
        <v>0</v>
      </c>
      <c r="S617" s="45">
        <f t="shared" si="79"/>
        <v>0</v>
      </c>
      <c r="T617" s="45">
        <f t="shared" si="79"/>
        <v>0</v>
      </c>
      <c r="U617" s="45">
        <f t="shared" si="79"/>
        <v>0</v>
      </c>
      <c r="V617" s="45">
        <f t="shared" si="79"/>
        <v>0</v>
      </c>
      <c r="W617" s="45">
        <f t="shared" si="79"/>
        <v>0</v>
      </c>
      <c r="X617" s="45">
        <f t="shared" si="79"/>
        <v>0</v>
      </c>
      <c r="Y617" s="45">
        <f t="shared" si="79"/>
        <v>0</v>
      </c>
      <c r="Z617" s="45">
        <f t="shared" si="79"/>
        <v>0</v>
      </c>
      <c r="AA617" s="45">
        <f t="shared" si="78"/>
        <v>0</v>
      </c>
      <c r="AB617" s="45">
        <f t="shared" si="78"/>
        <v>0</v>
      </c>
      <c r="AC617" s="45">
        <f t="shared" si="78"/>
        <v>0</v>
      </c>
      <c r="AD617" s="45">
        <f t="shared" si="78"/>
        <v>0</v>
      </c>
      <c r="AE617" s="45">
        <f t="shared" si="78"/>
        <v>0</v>
      </c>
      <c r="AF617" s="45">
        <f t="shared" si="78"/>
        <v>0</v>
      </c>
      <c r="AG617" s="45">
        <f t="shared" si="78"/>
        <v>0</v>
      </c>
      <c r="AH617" s="45">
        <f t="shared" si="78"/>
        <v>0</v>
      </c>
      <c r="AI617" s="45">
        <f t="shared" si="78"/>
        <v>0</v>
      </c>
      <c r="AJ617" s="45">
        <f t="shared" si="78"/>
        <v>0</v>
      </c>
      <c r="AK617" s="45">
        <f t="shared" si="78"/>
        <v>0</v>
      </c>
      <c r="AL617" s="45">
        <f t="shared" si="78"/>
        <v>0</v>
      </c>
      <c r="AM617" s="45">
        <f t="shared" si="78"/>
        <v>0</v>
      </c>
      <c r="AN617" s="45">
        <f t="shared" si="78"/>
        <v>0</v>
      </c>
    </row>
    <row r="618" spans="1:40" x14ac:dyDescent="0.25">
      <c r="A618" s="68"/>
      <c r="B618" s="180"/>
      <c r="C618" s="68"/>
      <c r="D618" s="1"/>
      <c r="E618" s="1"/>
      <c r="F618" s="1"/>
      <c r="G618" s="1"/>
      <c r="H618" s="177"/>
      <c r="I618" s="176"/>
      <c r="J618" s="178"/>
      <c r="K618" s="45">
        <f t="shared" si="79"/>
        <v>0</v>
      </c>
      <c r="L618" s="45">
        <f t="shared" si="79"/>
        <v>0</v>
      </c>
      <c r="M618" s="45">
        <f t="shared" si="79"/>
        <v>0</v>
      </c>
      <c r="N618" s="45">
        <f t="shared" si="79"/>
        <v>0</v>
      </c>
      <c r="O618" s="45">
        <f t="shared" si="79"/>
        <v>0</v>
      </c>
      <c r="P618" s="45">
        <f t="shared" si="79"/>
        <v>0</v>
      </c>
      <c r="Q618" s="45">
        <f t="shared" si="79"/>
        <v>0</v>
      </c>
      <c r="R618" s="45">
        <f t="shared" si="79"/>
        <v>0</v>
      </c>
      <c r="S618" s="45">
        <f t="shared" si="79"/>
        <v>0</v>
      </c>
      <c r="T618" s="45">
        <f t="shared" si="79"/>
        <v>0</v>
      </c>
      <c r="U618" s="45">
        <f t="shared" si="79"/>
        <v>0</v>
      </c>
      <c r="V618" s="45">
        <f t="shared" si="79"/>
        <v>0</v>
      </c>
      <c r="W618" s="45">
        <f t="shared" si="79"/>
        <v>0</v>
      </c>
      <c r="X618" s="45">
        <f t="shared" si="79"/>
        <v>0</v>
      </c>
      <c r="Y618" s="45">
        <f t="shared" si="79"/>
        <v>0</v>
      </c>
      <c r="Z618" s="45">
        <f t="shared" si="79"/>
        <v>0</v>
      </c>
      <c r="AA618" s="45">
        <f t="shared" si="78"/>
        <v>0</v>
      </c>
      <c r="AB618" s="45">
        <f t="shared" si="78"/>
        <v>0</v>
      </c>
      <c r="AC618" s="45">
        <f t="shared" si="78"/>
        <v>0</v>
      </c>
      <c r="AD618" s="45">
        <f t="shared" si="78"/>
        <v>0</v>
      </c>
      <c r="AE618" s="45">
        <f t="shared" si="78"/>
        <v>0</v>
      </c>
      <c r="AF618" s="45">
        <f t="shared" si="78"/>
        <v>0</v>
      </c>
      <c r="AG618" s="45">
        <f t="shared" si="78"/>
        <v>0</v>
      </c>
      <c r="AH618" s="45">
        <f t="shared" si="78"/>
        <v>0</v>
      </c>
      <c r="AI618" s="45">
        <f t="shared" si="78"/>
        <v>0</v>
      </c>
      <c r="AJ618" s="45">
        <f t="shared" si="78"/>
        <v>0</v>
      </c>
      <c r="AK618" s="45">
        <f t="shared" si="78"/>
        <v>0</v>
      </c>
      <c r="AL618" s="45">
        <f t="shared" si="78"/>
        <v>0</v>
      </c>
      <c r="AM618" s="45">
        <f t="shared" si="78"/>
        <v>0</v>
      </c>
      <c r="AN618" s="45">
        <f t="shared" si="78"/>
        <v>0</v>
      </c>
    </row>
    <row r="619" spans="1:40" x14ac:dyDescent="0.25">
      <c r="A619" s="68"/>
      <c r="B619" s="180"/>
      <c r="C619" s="68"/>
      <c r="D619" s="1"/>
      <c r="E619" s="1"/>
      <c r="F619" s="1"/>
      <c r="G619" s="1"/>
      <c r="H619" s="177"/>
      <c r="I619" s="176"/>
      <c r="J619" s="178"/>
      <c r="K619" s="45">
        <f t="shared" si="79"/>
        <v>0</v>
      </c>
      <c r="L619" s="45">
        <f t="shared" si="79"/>
        <v>0</v>
      </c>
      <c r="M619" s="45">
        <f t="shared" si="79"/>
        <v>0</v>
      </c>
      <c r="N619" s="45">
        <f t="shared" si="79"/>
        <v>0</v>
      </c>
      <c r="O619" s="45">
        <f t="shared" si="79"/>
        <v>0</v>
      </c>
      <c r="P619" s="45">
        <f t="shared" si="79"/>
        <v>0</v>
      </c>
      <c r="Q619" s="45">
        <f t="shared" si="79"/>
        <v>0</v>
      </c>
      <c r="R619" s="45">
        <f t="shared" si="79"/>
        <v>0</v>
      </c>
      <c r="S619" s="45">
        <f t="shared" si="79"/>
        <v>0</v>
      </c>
      <c r="T619" s="45">
        <f t="shared" si="79"/>
        <v>0</v>
      </c>
      <c r="U619" s="45">
        <f t="shared" si="79"/>
        <v>0</v>
      </c>
      <c r="V619" s="45">
        <f t="shared" si="79"/>
        <v>0</v>
      </c>
      <c r="W619" s="45">
        <f t="shared" si="79"/>
        <v>0</v>
      </c>
      <c r="X619" s="45">
        <f t="shared" si="79"/>
        <v>0</v>
      </c>
      <c r="Y619" s="45">
        <f t="shared" si="79"/>
        <v>0</v>
      </c>
      <c r="Z619" s="45">
        <f t="shared" si="79"/>
        <v>0</v>
      </c>
      <c r="AA619" s="45">
        <f t="shared" si="78"/>
        <v>0</v>
      </c>
      <c r="AB619" s="45">
        <f t="shared" si="78"/>
        <v>0</v>
      </c>
      <c r="AC619" s="45">
        <f t="shared" si="78"/>
        <v>0</v>
      </c>
      <c r="AD619" s="45">
        <f t="shared" si="78"/>
        <v>0</v>
      </c>
      <c r="AE619" s="45">
        <f t="shared" si="78"/>
        <v>0</v>
      </c>
      <c r="AF619" s="45">
        <f t="shared" si="78"/>
        <v>0</v>
      </c>
      <c r="AG619" s="45">
        <f t="shared" si="78"/>
        <v>0</v>
      </c>
      <c r="AH619" s="45">
        <f t="shared" si="78"/>
        <v>0</v>
      </c>
      <c r="AI619" s="45">
        <f t="shared" si="78"/>
        <v>0</v>
      </c>
      <c r="AJ619" s="45">
        <f t="shared" si="78"/>
        <v>0</v>
      </c>
      <c r="AK619" s="45">
        <f t="shared" si="78"/>
        <v>0</v>
      </c>
      <c r="AL619" s="45">
        <f t="shared" si="78"/>
        <v>0</v>
      </c>
      <c r="AM619" s="45">
        <f t="shared" si="78"/>
        <v>0</v>
      </c>
      <c r="AN619" s="45">
        <f t="shared" si="78"/>
        <v>0</v>
      </c>
    </row>
    <row r="620" spans="1:40" x14ac:dyDescent="0.25">
      <c r="A620" s="68"/>
      <c r="B620" s="180"/>
      <c r="C620" s="68"/>
      <c r="D620" s="1"/>
      <c r="E620" s="1"/>
      <c r="F620" s="1"/>
      <c r="G620" s="1"/>
      <c r="H620" s="177"/>
      <c r="I620" s="176"/>
      <c r="J620" s="178"/>
      <c r="K620" s="45">
        <f t="shared" si="79"/>
        <v>0</v>
      </c>
      <c r="L620" s="45">
        <f t="shared" si="79"/>
        <v>0</v>
      </c>
      <c r="M620" s="45">
        <f t="shared" si="79"/>
        <v>0</v>
      </c>
      <c r="N620" s="45">
        <f t="shared" si="79"/>
        <v>0</v>
      </c>
      <c r="O620" s="45">
        <f t="shared" si="79"/>
        <v>0</v>
      </c>
      <c r="P620" s="45">
        <f t="shared" si="79"/>
        <v>0</v>
      </c>
      <c r="Q620" s="45">
        <f t="shared" si="79"/>
        <v>0</v>
      </c>
      <c r="R620" s="45">
        <f t="shared" si="79"/>
        <v>0</v>
      </c>
      <c r="S620" s="45">
        <f t="shared" si="79"/>
        <v>0</v>
      </c>
      <c r="T620" s="45">
        <f t="shared" si="79"/>
        <v>0</v>
      </c>
      <c r="U620" s="45">
        <f t="shared" si="79"/>
        <v>0</v>
      </c>
      <c r="V620" s="45">
        <f t="shared" si="79"/>
        <v>0</v>
      </c>
      <c r="W620" s="45">
        <f t="shared" si="79"/>
        <v>0</v>
      </c>
      <c r="X620" s="45">
        <f t="shared" si="79"/>
        <v>0</v>
      </c>
      <c r="Y620" s="45">
        <f t="shared" si="79"/>
        <v>0</v>
      </c>
      <c r="Z620" s="45">
        <f t="shared" si="79"/>
        <v>0</v>
      </c>
      <c r="AA620" s="45">
        <f t="shared" si="78"/>
        <v>0</v>
      </c>
      <c r="AB620" s="45">
        <f t="shared" si="78"/>
        <v>0</v>
      </c>
      <c r="AC620" s="45">
        <f t="shared" si="78"/>
        <v>0</v>
      </c>
      <c r="AD620" s="45">
        <f t="shared" si="78"/>
        <v>0</v>
      </c>
      <c r="AE620" s="45">
        <f t="shared" si="78"/>
        <v>0</v>
      </c>
      <c r="AF620" s="45">
        <f t="shared" si="78"/>
        <v>0</v>
      </c>
      <c r="AG620" s="45">
        <f t="shared" si="78"/>
        <v>0</v>
      </c>
      <c r="AH620" s="45">
        <f t="shared" si="78"/>
        <v>0</v>
      </c>
      <c r="AI620" s="45">
        <f t="shared" si="78"/>
        <v>0</v>
      </c>
      <c r="AJ620" s="45">
        <f t="shared" si="78"/>
        <v>0</v>
      </c>
      <c r="AK620" s="45">
        <f t="shared" si="78"/>
        <v>0</v>
      </c>
      <c r="AL620" s="45">
        <f t="shared" si="78"/>
        <v>0</v>
      </c>
      <c r="AM620" s="45">
        <f t="shared" si="78"/>
        <v>0</v>
      </c>
      <c r="AN620" s="45">
        <f t="shared" si="78"/>
        <v>0</v>
      </c>
    </row>
    <row r="621" spans="1:40" x14ac:dyDescent="0.25">
      <c r="A621" s="68"/>
      <c r="B621" s="180"/>
      <c r="C621" s="68"/>
      <c r="D621" s="1"/>
      <c r="E621" s="1"/>
      <c r="F621" s="1"/>
      <c r="G621" s="1"/>
      <c r="H621" s="177"/>
      <c r="I621" s="176"/>
      <c r="J621" s="178"/>
      <c r="K621" s="45">
        <f t="shared" si="79"/>
        <v>0</v>
      </c>
      <c r="L621" s="45">
        <f t="shared" si="79"/>
        <v>0</v>
      </c>
      <c r="M621" s="45">
        <f t="shared" si="79"/>
        <v>0</v>
      </c>
      <c r="N621" s="45">
        <f t="shared" si="79"/>
        <v>0</v>
      </c>
      <c r="O621" s="45">
        <f t="shared" si="79"/>
        <v>0</v>
      </c>
      <c r="P621" s="45">
        <f t="shared" si="79"/>
        <v>0</v>
      </c>
      <c r="Q621" s="45">
        <f t="shared" si="79"/>
        <v>0</v>
      </c>
      <c r="R621" s="45">
        <f t="shared" si="79"/>
        <v>0</v>
      </c>
      <c r="S621" s="45">
        <f t="shared" si="79"/>
        <v>0</v>
      </c>
      <c r="T621" s="45">
        <f t="shared" si="79"/>
        <v>0</v>
      </c>
      <c r="U621" s="45">
        <f t="shared" si="79"/>
        <v>0</v>
      </c>
      <c r="V621" s="45">
        <f t="shared" si="79"/>
        <v>0</v>
      </c>
      <c r="W621" s="45">
        <f t="shared" si="79"/>
        <v>0</v>
      </c>
      <c r="X621" s="45">
        <f t="shared" si="79"/>
        <v>0</v>
      </c>
      <c r="Y621" s="45">
        <f t="shared" si="79"/>
        <v>0</v>
      </c>
      <c r="Z621" s="45">
        <f t="shared" si="79"/>
        <v>0</v>
      </c>
      <c r="AA621" s="45">
        <f t="shared" si="78"/>
        <v>0</v>
      </c>
      <c r="AB621" s="45">
        <f t="shared" si="78"/>
        <v>0</v>
      </c>
      <c r="AC621" s="45">
        <f t="shared" si="78"/>
        <v>0</v>
      </c>
      <c r="AD621" s="45">
        <f t="shared" si="78"/>
        <v>0</v>
      </c>
      <c r="AE621" s="45">
        <f t="shared" si="78"/>
        <v>0</v>
      </c>
      <c r="AF621" s="45">
        <f t="shared" si="78"/>
        <v>0</v>
      </c>
      <c r="AG621" s="45">
        <f t="shared" si="78"/>
        <v>0</v>
      </c>
      <c r="AH621" s="45">
        <f t="shared" si="78"/>
        <v>0</v>
      </c>
      <c r="AI621" s="45">
        <f t="shared" si="78"/>
        <v>0</v>
      </c>
      <c r="AJ621" s="45">
        <f t="shared" si="78"/>
        <v>0</v>
      </c>
      <c r="AK621" s="45">
        <f t="shared" si="78"/>
        <v>0</v>
      </c>
      <c r="AL621" s="45">
        <f t="shared" si="78"/>
        <v>0</v>
      </c>
      <c r="AM621" s="45">
        <f t="shared" si="78"/>
        <v>0</v>
      </c>
      <c r="AN621" s="45">
        <f t="shared" si="78"/>
        <v>0</v>
      </c>
    </row>
    <row r="622" spans="1:40" x14ac:dyDescent="0.25">
      <c r="A622" s="68"/>
      <c r="B622" s="180"/>
      <c r="C622" s="68"/>
      <c r="D622" s="1"/>
      <c r="E622" s="1"/>
      <c r="F622" s="1"/>
      <c r="G622" s="1"/>
      <c r="H622" s="177"/>
      <c r="I622" s="176"/>
      <c r="J622" s="178"/>
      <c r="K622" s="45">
        <f t="shared" si="79"/>
        <v>0</v>
      </c>
      <c r="L622" s="45">
        <f t="shared" si="79"/>
        <v>0</v>
      </c>
      <c r="M622" s="45">
        <f t="shared" si="79"/>
        <v>0</v>
      </c>
      <c r="N622" s="45">
        <f t="shared" si="79"/>
        <v>0</v>
      </c>
      <c r="O622" s="45">
        <f t="shared" si="79"/>
        <v>0</v>
      </c>
      <c r="P622" s="45">
        <f t="shared" si="79"/>
        <v>0</v>
      </c>
      <c r="Q622" s="45">
        <f t="shared" si="79"/>
        <v>0</v>
      </c>
      <c r="R622" s="45">
        <f t="shared" si="79"/>
        <v>0</v>
      </c>
      <c r="S622" s="45">
        <f t="shared" si="79"/>
        <v>0</v>
      </c>
      <c r="T622" s="45">
        <f t="shared" si="79"/>
        <v>0</v>
      </c>
      <c r="U622" s="45">
        <f t="shared" si="79"/>
        <v>0</v>
      </c>
      <c r="V622" s="45">
        <f t="shared" si="79"/>
        <v>0</v>
      </c>
      <c r="W622" s="45">
        <f t="shared" si="79"/>
        <v>0</v>
      </c>
      <c r="X622" s="45">
        <f t="shared" si="79"/>
        <v>0</v>
      </c>
      <c r="Y622" s="45">
        <f t="shared" si="79"/>
        <v>0</v>
      </c>
      <c r="Z622" s="45">
        <f t="shared" si="79"/>
        <v>0</v>
      </c>
      <c r="AA622" s="45">
        <f t="shared" si="78"/>
        <v>0</v>
      </c>
      <c r="AB622" s="45">
        <f t="shared" si="78"/>
        <v>0</v>
      </c>
      <c r="AC622" s="45">
        <f t="shared" si="78"/>
        <v>0</v>
      </c>
      <c r="AD622" s="45">
        <f t="shared" si="78"/>
        <v>0</v>
      </c>
      <c r="AE622" s="45">
        <f t="shared" si="78"/>
        <v>0</v>
      </c>
      <c r="AF622" s="45">
        <f t="shared" si="78"/>
        <v>0</v>
      </c>
      <c r="AG622" s="45">
        <f t="shared" si="78"/>
        <v>0</v>
      </c>
      <c r="AH622" s="45">
        <f t="shared" si="78"/>
        <v>0</v>
      </c>
      <c r="AI622" s="45">
        <f t="shared" si="78"/>
        <v>0</v>
      </c>
      <c r="AJ622" s="45">
        <f t="shared" si="78"/>
        <v>0</v>
      </c>
      <c r="AK622" s="45">
        <f t="shared" si="78"/>
        <v>0</v>
      </c>
      <c r="AL622" s="45">
        <f t="shared" si="78"/>
        <v>0</v>
      </c>
      <c r="AM622" s="45">
        <f t="shared" si="78"/>
        <v>0</v>
      </c>
      <c r="AN622" s="45">
        <f t="shared" si="78"/>
        <v>0</v>
      </c>
    </row>
    <row r="623" spans="1:40" x14ac:dyDescent="0.25">
      <c r="A623" s="68"/>
      <c r="B623" s="180"/>
      <c r="C623" s="68"/>
      <c r="D623" s="1"/>
      <c r="E623" s="1"/>
      <c r="F623" s="1"/>
      <c r="G623" s="1"/>
      <c r="H623" s="177"/>
      <c r="I623" s="176"/>
      <c r="J623" s="178"/>
      <c r="K623" s="45">
        <f t="shared" si="79"/>
        <v>0</v>
      </c>
      <c r="L623" s="45">
        <f t="shared" si="79"/>
        <v>0</v>
      </c>
      <c r="M623" s="45">
        <f t="shared" si="79"/>
        <v>0</v>
      </c>
      <c r="N623" s="45">
        <f t="shared" si="79"/>
        <v>0</v>
      </c>
      <c r="O623" s="45">
        <f t="shared" si="79"/>
        <v>0</v>
      </c>
      <c r="P623" s="45">
        <f t="shared" si="79"/>
        <v>0</v>
      </c>
      <c r="Q623" s="45">
        <f t="shared" si="79"/>
        <v>0</v>
      </c>
      <c r="R623" s="45">
        <f t="shared" si="79"/>
        <v>0</v>
      </c>
      <c r="S623" s="45">
        <f t="shared" si="79"/>
        <v>0</v>
      </c>
      <c r="T623" s="45">
        <f t="shared" si="79"/>
        <v>0</v>
      </c>
      <c r="U623" s="45">
        <f t="shared" si="79"/>
        <v>0</v>
      </c>
      <c r="V623" s="45">
        <f t="shared" si="79"/>
        <v>0</v>
      </c>
      <c r="W623" s="45">
        <f t="shared" si="79"/>
        <v>0</v>
      </c>
      <c r="X623" s="45">
        <f t="shared" si="79"/>
        <v>0</v>
      </c>
      <c r="Y623" s="45">
        <f t="shared" si="79"/>
        <v>0</v>
      </c>
      <c r="Z623" s="45">
        <f t="shared" si="79"/>
        <v>0</v>
      </c>
      <c r="AA623" s="45">
        <f t="shared" si="78"/>
        <v>0</v>
      </c>
      <c r="AB623" s="45">
        <f t="shared" si="78"/>
        <v>0</v>
      </c>
      <c r="AC623" s="45">
        <f t="shared" si="78"/>
        <v>0</v>
      </c>
      <c r="AD623" s="45">
        <f t="shared" si="78"/>
        <v>0</v>
      </c>
      <c r="AE623" s="45">
        <f t="shared" si="78"/>
        <v>0</v>
      </c>
      <c r="AF623" s="45">
        <f t="shared" si="78"/>
        <v>0</v>
      </c>
      <c r="AG623" s="45">
        <f t="shared" si="78"/>
        <v>0</v>
      </c>
      <c r="AH623" s="45">
        <f t="shared" si="78"/>
        <v>0</v>
      </c>
      <c r="AI623" s="45">
        <f t="shared" si="78"/>
        <v>0</v>
      </c>
      <c r="AJ623" s="45">
        <f t="shared" si="78"/>
        <v>0</v>
      </c>
      <c r="AK623" s="45">
        <f t="shared" si="78"/>
        <v>0</v>
      </c>
      <c r="AL623" s="45">
        <f t="shared" si="78"/>
        <v>0</v>
      </c>
      <c r="AM623" s="45">
        <f t="shared" si="78"/>
        <v>0</v>
      </c>
      <c r="AN623" s="45">
        <f t="shared" si="78"/>
        <v>0</v>
      </c>
    </row>
    <row r="624" spans="1:40" x14ac:dyDescent="0.25">
      <c r="A624" s="68"/>
      <c r="B624" s="180"/>
      <c r="C624" s="68"/>
      <c r="D624" s="1"/>
      <c r="E624" s="1"/>
      <c r="F624" s="1"/>
      <c r="G624" s="1"/>
      <c r="H624" s="177"/>
      <c r="I624" s="176"/>
      <c r="J624" s="178"/>
      <c r="K624" s="45">
        <f t="shared" si="79"/>
        <v>0</v>
      </c>
      <c r="L624" s="45">
        <f t="shared" si="79"/>
        <v>0</v>
      </c>
      <c r="M624" s="45">
        <f t="shared" si="79"/>
        <v>0</v>
      </c>
      <c r="N624" s="45">
        <f t="shared" si="79"/>
        <v>0</v>
      </c>
      <c r="O624" s="45">
        <f t="shared" si="79"/>
        <v>0</v>
      </c>
      <c r="P624" s="45">
        <f t="shared" si="79"/>
        <v>0</v>
      </c>
      <c r="Q624" s="45">
        <f t="shared" si="79"/>
        <v>0</v>
      </c>
      <c r="R624" s="45">
        <f t="shared" si="79"/>
        <v>0</v>
      </c>
      <c r="S624" s="45">
        <f t="shared" si="79"/>
        <v>0</v>
      </c>
      <c r="T624" s="45">
        <f t="shared" si="79"/>
        <v>0</v>
      </c>
      <c r="U624" s="45">
        <f t="shared" si="79"/>
        <v>0</v>
      </c>
      <c r="V624" s="45">
        <f t="shared" si="79"/>
        <v>0</v>
      </c>
      <c r="W624" s="45">
        <f t="shared" si="79"/>
        <v>0</v>
      </c>
      <c r="X624" s="45">
        <f t="shared" si="79"/>
        <v>0</v>
      </c>
      <c r="Y624" s="45">
        <f t="shared" si="79"/>
        <v>0</v>
      </c>
      <c r="Z624" s="45">
        <f t="shared" si="79"/>
        <v>0</v>
      </c>
      <c r="AA624" s="45">
        <f t="shared" si="78"/>
        <v>0</v>
      </c>
      <c r="AB624" s="45">
        <f t="shared" si="78"/>
        <v>0</v>
      </c>
      <c r="AC624" s="45">
        <f t="shared" si="78"/>
        <v>0</v>
      </c>
      <c r="AD624" s="45">
        <f t="shared" si="78"/>
        <v>0</v>
      </c>
      <c r="AE624" s="45">
        <f t="shared" si="78"/>
        <v>0</v>
      </c>
      <c r="AF624" s="45">
        <f t="shared" si="78"/>
        <v>0</v>
      </c>
      <c r="AG624" s="45">
        <f t="shared" si="78"/>
        <v>0</v>
      </c>
      <c r="AH624" s="45">
        <f t="shared" si="78"/>
        <v>0</v>
      </c>
      <c r="AI624" s="45">
        <f t="shared" si="78"/>
        <v>0</v>
      </c>
      <c r="AJ624" s="45">
        <f t="shared" si="78"/>
        <v>0</v>
      </c>
      <c r="AK624" s="45">
        <f t="shared" si="78"/>
        <v>0</v>
      </c>
      <c r="AL624" s="45">
        <f t="shared" si="78"/>
        <v>0</v>
      </c>
      <c r="AM624" s="45">
        <f t="shared" si="78"/>
        <v>0</v>
      </c>
      <c r="AN624" s="45">
        <f t="shared" si="78"/>
        <v>0</v>
      </c>
    </row>
    <row r="625" spans="1:40" x14ac:dyDescent="0.25">
      <c r="A625" s="68"/>
      <c r="B625" s="180"/>
      <c r="C625" s="68"/>
      <c r="D625" s="1"/>
      <c r="E625" s="1"/>
      <c r="F625" s="1"/>
      <c r="G625" s="1"/>
      <c r="H625" s="177"/>
      <c r="I625" s="176"/>
      <c r="J625" s="178"/>
      <c r="K625" s="45">
        <f t="shared" si="79"/>
        <v>0</v>
      </c>
      <c r="L625" s="45">
        <f t="shared" si="79"/>
        <v>0</v>
      </c>
      <c r="M625" s="45">
        <f t="shared" si="79"/>
        <v>0</v>
      </c>
      <c r="N625" s="45">
        <f t="shared" si="79"/>
        <v>0</v>
      </c>
      <c r="O625" s="45">
        <f t="shared" si="79"/>
        <v>0</v>
      </c>
      <c r="P625" s="45">
        <f t="shared" si="79"/>
        <v>0</v>
      </c>
      <c r="Q625" s="45">
        <f t="shared" si="79"/>
        <v>0</v>
      </c>
      <c r="R625" s="45">
        <f t="shared" si="79"/>
        <v>0</v>
      </c>
      <c r="S625" s="45">
        <f t="shared" si="79"/>
        <v>0</v>
      </c>
      <c r="T625" s="45">
        <f t="shared" si="79"/>
        <v>0</v>
      </c>
      <c r="U625" s="45">
        <f t="shared" si="79"/>
        <v>0</v>
      </c>
      <c r="V625" s="45">
        <f t="shared" si="79"/>
        <v>0</v>
      </c>
      <c r="W625" s="45">
        <f t="shared" si="79"/>
        <v>0</v>
      </c>
      <c r="X625" s="45">
        <f t="shared" si="79"/>
        <v>0</v>
      </c>
      <c r="Y625" s="45">
        <f t="shared" si="79"/>
        <v>0</v>
      </c>
      <c r="Z625" s="45">
        <f t="shared" si="79"/>
        <v>0</v>
      </c>
      <c r="AA625" s="45">
        <f t="shared" si="78"/>
        <v>0</v>
      </c>
      <c r="AB625" s="45">
        <f t="shared" si="78"/>
        <v>0</v>
      </c>
      <c r="AC625" s="45">
        <f t="shared" si="78"/>
        <v>0</v>
      </c>
      <c r="AD625" s="45">
        <f t="shared" si="78"/>
        <v>0</v>
      </c>
      <c r="AE625" s="45">
        <f t="shared" si="78"/>
        <v>0</v>
      </c>
      <c r="AF625" s="45">
        <f t="shared" si="78"/>
        <v>0</v>
      </c>
      <c r="AG625" s="45">
        <f t="shared" si="78"/>
        <v>0</v>
      </c>
      <c r="AH625" s="45">
        <f t="shared" si="78"/>
        <v>0</v>
      </c>
      <c r="AI625" s="45">
        <f t="shared" si="78"/>
        <v>0</v>
      </c>
      <c r="AJ625" s="45">
        <f t="shared" si="78"/>
        <v>0</v>
      </c>
      <c r="AK625" s="45">
        <f t="shared" si="78"/>
        <v>0</v>
      </c>
      <c r="AL625" s="45">
        <f t="shared" si="78"/>
        <v>0</v>
      </c>
      <c r="AM625" s="45">
        <f t="shared" si="78"/>
        <v>0</v>
      </c>
      <c r="AN625" s="45">
        <f t="shared" si="78"/>
        <v>0</v>
      </c>
    </row>
    <row r="626" spans="1:40" x14ac:dyDescent="0.25">
      <c r="A626" s="68"/>
      <c r="B626" s="180"/>
      <c r="C626" s="68"/>
      <c r="D626" s="1"/>
      <c r="E626" s="1"/>
      <c r="F626" s="1"/>
      <c r="G626" s="1"/>
      <c r="H626" s="177"/>
      <c r="I626" s="176"/>
      <c r="J626" s="178"/>
      <c r="K626" s="45">
        <f t="shared" si="79"/>
        <v>0</v>
      </c>
      <c r="L626" s="45">
        <f t="shared" si="79"/>
        <v>0</v>
      </c>
      <c r="M626" s="45">
        <f t="shared" si="79"/>
        <v>0</v>
      </c>
      <c r="N626" s="45">
        <f t="shared" si="79"/>
        <v>0</v>
      </c>
      <c r="O626" s="45">
        <f t="shared" si="79"/>
        <v>0</v>
      </c>
      <c r="P626" s="45">
        <f t="shared" si="79"/>
        <v>0</v>
      </c>
      <c r="Q626" s="45">
        <f t="shared" si="79"/>
        <v>0</v>
      </c>
      <c r="R626" s="45">
        <f t="shared" si="79"/>
        <v>0</v>
      </c>
      <c r="S626" s="45">
        <f t="shared" si="79"/>
        <v>0</v>
      </c>
      <c r="T626" s="45">
        <f t="shared" si="79"/>
        <v>0</v>
      </c>
      <c r="U626" s="45">
        <f t="shared" si="79"/>
        <v>0</v>
      </c>
      <c r="V626" s="45">
        <f t="shared" si="79"/>
        <v>0</v>
      </c>
      <c r="W626" s="45">
        <f t="shared" si="79"/>
        <v>0</v>
      </c>
      <c r="X626" s="45">
        <f t="shared" si="79"/>
        <v>0</v>
      </c>
      <c r="Y626" s="45">
        <f t="shared" si="79"/>
        <v>0</v>
      </c>
      <c r="Z626" s="45">
        <f t="shared" si="79"/>
        <v>0</v>
      </c>
      <c r="AA626" s="45">
        <f t="shared" si="78"/>
        <v>0</v>
      </c>
      <c r="AB626" s="45">
        <f t="shared" si="78"/>
        <v>0</v>
      </c>
      <c r="AC626" s="45">
        <f t="shared" si="78"/>
        <v>0</v>
      </c>
      <c r="AD626" s="45">
        <f t="shared" si="78"/>
        <v>0</v>
      </c>
      <c r="AE626" s="45">
        <f t="shared" si="78"/>
        <v>0</v>
      </c>
      <c r="AF626" s="45">
        <f t="shared" si="78"/>
        <v>0</v>
      </c>
      <c r="AG626" s="45">
        <f t="shared" si="78"/>
        <v>0</v>
      </c>
      <c r="AH626" s="45">
        <f t="shared" si="78"/>
        <v>0</v>
      </c>
      <c r="AI626" s="45">
        <f t="shared" si="78"/>
        <v>0</v>
      </c>
      <c r="AJ626" s="45">
        <f t="shared" si="78"/>
        <v>0</v>
      </c>
      <c r="AK626" s="45">
        <f t="shared" si="78"/>
        <v>0</v>
      </c>
      <c r="AL626" s="45">
        <f t="shared" si="78"/>
        <v>0</v>
      </c>
      <c r="AM626" s="45">
        <f t="shared" si="78"/>
        <v>0</v>
      </c>
      <c r="AN626" s="45">
        <f t="shared" si="78"/>
        <v>0</v>
      </c>
    </row>
    <row r="627" spans="1:40" x14ac:dyDescent="0.25">
      <c r="A627" s="68"/>
      <c r="B627" s="180"/>
      <c r="C627" s="68"/>
      <c r="D627" s="1"/>
      <c r="E627" s="1"/>
      <c r="F627" s="1"/>
      <c r="G627" s="1"/>
      <c r="H627" s="177"/>
      <c r="I627" s="176"/>
      <c r="J627" s="178"/>
      <c r="K627" s="45">
        <f t="shared" si="79"/>
        <v>0</v>
      </c>
      <c r="L627" s="45">
        <f t="shared" si="79"/>
        <v>0</v>
      </c>
      <c r="M627" s="45">
        <f t="shared" si="79"/>
        <v>0</v>
      </c>
      <c r="N627" s="45">
        <f t="shared" si="79"/>
        <v>0</v>
      </c>
      <c r="O627" s="45">
        <f t="shared" si="79"/>
        <v>0</v>
      </c>
      <c r="P627" s="45">
        <f t="shared" si="79"/>
        <v>0</v>
      </c>
      <c r="Q627" s="45">
        <f t="shared" si="79"/>
        <v>0</v>
      </c>
      <c r="R627" s="45">
        <f t="shared" si="79"/>
        <v>0</v>
      </c>
      <c r="S627" s="45">
        <f t="shared" si="79"/>
        <v>0</v>
      </c>
      <c r="T627" s="45">
        <f t="shared" si="79"/>
        <v>0</v>
      </c>
      <c r="U627" s="45">
        <f t="shared" si="79"/>
        <v>0</v>
      </c>
      <c r="V627" s="45">
        <f t="shared" si="79"/>
        <v>0</v>
      </c>
      <c r="W627" s="45">
        <f t="shared" si="79"/>
        <v>0</v>
      </c>
      <c r="X627" s="45">
        <f t="shared" si="79"/>
        <v>0</v>
      </c>
      <c r="Y627" s="45">
        <f t="shared" si="79"/>
        <v>0</v>
      </c>
      <c r="Z627" s="45">
        <f t="shared" si="79"/>
        <v>0</v>
      </c>
      <c r="AA627" s="45">
        <f t="shared" si="78"/>
        <v>0</v>
      </c>
      <c r="AB627" s="45">
        <f t="shared" si="78"/>
        <v>0</v>
      </c>
      <c r="AC627" s="45">
        <f t="shared" si="78"/>
        <v>0</v>
      </c>
      <c r="AD627" s="45">
        <f t="shared" si="78"/>
        <v>0</v>
      </c>
      <c r="AE627" s="45">
        <f t="shared" si="78"/>
        <v>0</v>
      </c>
      <c r="AF627" s="45">
        <f t="shared" si="78"/>
        <v>0</v>
      </c>
      <c r="AG627" s="45">
        <f t="shared" si="78"/>
        <v>0</v>
      </c>
      <c r="AH627" s="45">
        <f t="shared" si="78"/>
        <v>0</v>
      </c>
      <c r="AI627" s="45">
        <f t="shared" si="78"/>
        <v>0</v>
      </c>
      <c r="AJ627" s="45">
        <f t="shared" si="78"/>
        <v>0</v>
      </c>
      <c r="AK627" s="45">
        <f t="shared" si="78"/>
        <v>0</v>
      </c>
      <c r="AL627" s="45">
        <f t="shared" si="78"/>
        <v>0</v>
      </c>
      <c r="AM627" s="45">
        <f t="shared" si="78"/>
        <v>0</v>
      </c>
      <c r="AN627" s="45">
        <f t="shared" si="78"/>
        <v>0</v>
      </c>
    </row>
    <row r="628" spans="1:40" x14ac:dyDescent="0.25">
      <c r="A628" s="68"/>
      <c r="B628" s="180"/>
      <c r="C628" s="68"/>
      <c r="D628" s="1"/>
      <c r="E628" s="1"/>
      <c r="F628" s="1"/>
      <c r="G628" s="1"/>
      <c r="H628" s="177"/>
      <c r="I628" s="176"/>
      <c r="J628" s="178"/>
      <c r="K628" s="45">
        <f t="shared" si="79"/>
        <v>0</v>
      </c>
      <c r="L628" s="45">
        <f t="shared" si="79"/>
        <v>0</v>
      </c>
      <c r="M628" s="45">
        <f t="shared" si="79"/>
        <v>0</v>
      </c>
      <c r="N628" s="45">
        <f t="shared" si="79"/>
        <v>0</v>
      </c>
      <c r="O628" s="45">
        <f t="shared" si="79"/>
        <v>0</v>
      </c>
      <c r="P628" s="45">
        <f t="shared" si="79"/>
        <v>0</v>
      </c>
      <c r="Q628" s="45">
        <f t="shared" si="79"/>
        <v>0</v>
      </c>
      <c r="R628" s="45">
        <f t="shared" si="79"/>
        <v>0</v>
      </c>
      <c r="S628" s="45">
        <f t="shared" si="79"/>
        <v>0</v>
      </c>
      <c r="T628" s="45">
        <f t="shared" si="79"/>
        <v>0</v>
      </c>
      <c r="U628" s="45">
        <f t="shared" si="79"/>
        <v>0</v>
      </c>
      <c r="V628" s="45">
        <f t="shared" si="79"/>
        <v>0</v>
      </c>
      <c r="W628" s="45">
        <f t="shared" si="79"/>
        <v>0</v>
      </c>
      <c r="X628" s="45">
        <f t="shared" si="79"/>
        <v>0</v>
      </c>
      <c r="Y628" s="45">
        <f t="shared" si="79"/>
        <v>0</v>
      </c>
      <c r="Z628" s="45">
        <f t="shared" si="79"/>
        <v>0</v>
      </c>
      <c r="AA628" s="45">
        <f t="shared" si="78"/>
        <v>0</v>
      </c>
      <c r="AB628" s="45">
        <f t="shared" si="78"/>
        <v>0</v>
      </c>
      <c r="AC628" s="45">
        <f t="shared" si="78"/>
        <v>0</v>
      </c>
      <c r="AD628" s="45">
        <f t="shared" si="78"/>
        <v>0</v>
      </c>
      <c r="AE628" s="45">
        <f t="shared" si="78"/>
        <v>0</v>
      </c>
      <c r="AF628" s="45">
        <f t="shared" si="78"/>
        <v>0</v>
      </c>
      <c r="AG628" s="45">
        <f t="shared" si="78"/>
        <v>0</v>
      </c>
      <c r="AH628" s="45">
        <f t="shared" si="78"/>
        <v>0</v>
      </c>
      <c r="AI628" s="45">
        <f t="shared" si="78"/>
        <v>0</v>
      </c>
      <c r="AJ628" s="45">
        <f t="shared" si="78"/>
        <v>0</v>
      </c>
      <c r="AK628" s="45">
        <f t="shared" si="78"/>
        <v>0</v>
      </c>
      <c r="AL628" s="45">
        <f t="shared" si="78"/>
        <v>0</v>
      </c>
      <c r="AM628" s="45">
        <f t="shared" si="78"/>
        <v>0</v>
      </c>
      <c r="AN628" s="45">
        <f t="shared" si="78"/>
        <v>0</v>
      </c>
    </row>
    <row r="629" spans="1:40" x14ac:dyDescent="0.25">
      <c r="A629" s="68"/>
      <c r="B629" s="180"/>
      <c r="C629" s="68"/>
      <c r="D629" s="1"/>
      <c r="E629" s="1"/>
      <c r="F629" s="1"/>
      <c r="G629" s="1"/>
      <c r="H629" s="177"/>
      <c r="I629" s="176"/>
      <c r="J629" s="178"/>
      <c r="K629" s="45">
        <f t="shared" si="79"/>
        <v>0</v>
      </c>
      <c r="L629" s="45">
        <f t="shared" si="79"/>
        <v>0</v>
      </c>
      <c r="M629" s="45">
        <f t="shared" si="79"/>
        <v>0</v>
      </c>
      <c r="N629" s="45">
        <f t="shared" si="79"/>
        <v>0</v>
      </c>
      <c r="O629" s="45">
        <f t="shared" si="79"/>
        <v>0</v>
      </c>
      <c r="P629" s="45">
        <f t="shared" si="79"/>
        <v>0</v>
      </c>
      <c r="Q629" s="45">
        <f t="shared" si="79"/>
        <v>0</v>
      </c>
      <c r="R629" s="45">
        <f t="shared" si="79"/>
        <v>0</v>
      </c>
      <c r="S629" s="45">
        <f t="shared" si="79"/>
        <v>0</v>
      </c>
      <c r="T629" s="45">
        <f t="shared" si="79"/>
        <v>0</v>
      </c>
      <c r="U629" s="45">
        <f t="shared" si="79"/>
        <v>0</v>
      </c>
      <c r="V629" s="45">
        <f t="shared" si="79"/>
        <v>0</v>
      </c>
      <c r="W629" s="45">
        <f t="shared" si="79"/>
        <v>0</v>
      </c>
      <c r="X629" s="45">
        <f t="shared" si="79"/>
        <v>0</v>
      </c>
      <c r="Y629" s="45">
        <f t="shared" si="79"/>
        <v>0</v>
      </c>
      <c r="Z629" s="45">
        <f t="shared" si="79"/>
        <v>0</v>
      </c>
      <c r="AA629" s="45">
        <f t="shared" si="78"/>
        <v>0</v>
      </c>
      <c r="AB629" s="45">
        <f t="shared" si="78"/>
        <v>0</v>
      </c>
      <c r="AC629" s="45">
        <f t="shared" si="78"/>
        <v>0</v>
      </c>
      <c r="AD629" s="45">
        <f t="shared" si="78"/>
        <v>0</v>
      </c>
      <c r="AE629" s="45">
        <f t="shared" si="78"/>
        <v>0</v>
      </c>
      <c r="AF629" s="45">
        <f t="shared" si="78"/>
        <v>0</v>
      </c>
      <c r="AG629" s="45">
        <f t="shared" si="78"/>
        <v>0</v>
      </c>
      <c r="AH629" s="45">
        <f t="shared" si="78"/>
        <v>0</v>
      </c>
      <c r="AI629" s="45">
        <f t="shared" si="78"/>
        <v>0</v>
      </c>
      <c r="AJ629" s="45">
        <f t="shared" si="78"/>
        <v>0</v>
      </c>
      <c r="AK629" s="45">
        <f t="shared" si="78"/>
        <v>0</v>
      </c>
      <c r="AL629" s="45">
        <f t="shared" si="78"/>
        <v>0</v>
      </c>
      <c r="AM629" s="45">
        <f t="shared" si="78"/>
        <v>0</v>
      </c>
      <c r="AN629" s="45">
        <f t="shared" si="78"/>
        <v>0</v>
      </c>
    </row>
    <row r="630" spans="1:40" x14ac:dyDescent="0.25">
      <c r="A630" s="68"/>
      <c r="B630" s="180"/>
      <c r="C630" s="68"/>
      <c r="D630" s="1"/>
      <c r="E630" s="1"/>
      <c r="F630" s="1"/>
      <c r="G630" s="1"/>
      <c r="H630" s="177"/>
      <c r="I630" s="176"/>
      <c r="J630" s="178"/>
      <c r="K630" s="45">
        <f t="shared" si="79"/>
        <v>0</v>
      </c>
      <c r="L630" s="45">
        <f t="shared" si="79"/>
        <v>0</v>
      </c>
      <c r="M630" s="45">
        <f t="shared" si="79"/>
        <v>0</v>
      </c>
      <c r="N630" s="45">
        <f t="shared" si="79"/>
        <v>0</v>
      </c>
      <c r="O630" s="45">
        <f t="shared" si="79"/>
        <v>0</v>
      </c>
      <c r="P630" s="45">
        <f t="shared" si="79"/>
        <v>0</v>
      </c>
      <c r="Q630" s="45">
        <f t="shared" si="79"/>
        <v>0</v>
      </c>
      <c r="R630" s="45">
        <f t="shared" si="79"/>
        <v>0</v>
      </c>
      <c r="S630" s="45">
        <f t="shared" si="79"/>
        <v>0</v>
      </c>
      <c r="T630" s="45">
        <f t="shared" si="79"/>
        <v>0</v>
      </c>
      <c r="U630" s="45">
        <f t="shared" si="79"/>
        <v>0</v>
      </c>
      <c r="V630" s="45">
        <f t="shared" si="79"/>
        <v>0</v>
      </c>
      <c r="W630" s="45">
        <f t="shared" si="79"/>
        <v>0</v>
      </c>
      <c r="X630" s="45">
        <f t="shared" si="79"/>
        <v>0</v>
      </c>
      <c r="Y630" s="45">
        <f t="shared" si="79"/>
        <v>0</v>
      </c>
      <c r="Z630" s="45">
        <f t="shared" ref="Z630:AN645" si="80">IF($G630&gt;0,ROUND($J630*Z$3/12*0.75,0),0)</f>
        <v>0</v>
      </c>
      <c r="AA630" s="45">
        <f t="shared" si="80"/>
        <v>0</v>
      </c>
      <c r="AB630" s="45">
        <f t="shared" si="80"/>
        <v>0</v>
      </c>
      <c r="AC630" s="45">
        <f t="shared" si="80"/>
        <v>0</v>
      </c>
      <c r="AD630" s="45">
        <f t="shared" si="80"/>
        <v>0</v>
      </c>
      <c r="AE630" s="45">
        <f t="shared" si="80"/>
        <v>0</v>
      </c>
      <c r="AF630" s="45">
        <f t="shared" si="80"/>
        <v>0</v>
      </c>
      <c r="AG630" s="45">
        <f t="shared" si="80"/>
        <v>0</v>
      </c>
      <c r="AH630" s="45">
        <f t="shared" si="80"/>
        <v>0</v>
      </c>
      <c r="AI630" s="45">
        <f t="shared" si="80"/>
        <v>0</v>
      </c>
      <c r="AJ630" s="45">
        <f t="shared" si="80"/>
        <v>0</v>
      </c>
      <c r="AK630" s="45">
        <f t="shared" si="80"/>
        <v>0</v>
      </c>
      <c r="AL630" s="45">
        <f t="shared" si="80"/>
        <v>0</v>
      </c>
      <c r="AM630" s="45">
        <f t="shared" si="80"/>
        <v>0</v>
      </c>
      <c r="AN630" s="45">
        <f t="shared" si="80"/>
        <v>0</v>
      </c>
    </row>
    <row r="631" spans="1:40" x14ac:dyDescent="0.25">
      <c r="A631" s="68"/>
      <c r="B631" s="180"/>
      <c r="C631" s="68"/>
      <c r="D631" s="1"/>
      <c r="E631" s="1"/>
      <c r="F631" s="1"/>
      <c r="G631" s="1"/>
      <c r="H631" s="177"/>
      <c r="I631" s="176"/>
      <c r="J631" s="178"/>
      <c r="K631" s="45">
        <f t="shared" ref="K631:Z646" si="81">IF($G631&gt;0,ROUND($J631*K$3/12*0.75,0),0)</f>
        <v>0</v>
      </c>
      <c r="L631" s="45">
        <f t="shared" si="81"/>
        <v>0</v>
      </c>
      <c r="M631" s="45">
        <f t="shared" si="81"/>
        <v>0</v>
      </c>
      <c r="N631" s="45">
        <f t="shared" si="81"/>
        <v>0</v>
      </c>
      <c r="O631" s="45">
        <f t="shared" si="81"/>
        <v>0</v>
      </c>
      <c r="P631" s="45">
        <f t="shared" si="81"/>
        <v>0</v>
      </c>
      <c r="Q631" s="45">
        <f t="shared" si="81"/>
        <v>0</v>
      </c>
      <c r="R631" s="45">
        <f t="shared" si="81"/>
        <v>0</v>
      </c>
      <c r="S631" s="45">
        <f t="shared" si="81"/>
        <v>0</v>
      </c>
      <c r="T631" s="45">
        <f t="shared" si="81"/>
        <v>0</v>
      </c>
      <c r="U631" s="45">
        <f t="shared" si="81"/>
        <v>0</v>
      </c>
      <c r="V631" s="45">
        <f t="shared" si="81"/>
        <v>0</v>
      </c>
      <c r="W631" s="45">
        <f t="shared" si="81"/>
        <v>0</v>
      </c>
      <c r="X631" s="45">
        <f t="shared" si="81"/>
        <v>0</v>
      </c>
      <c r="Y631" s="45">
        <f t="shared" si="81"/>
        <v>0</v>
      </c>
      <c r="Z631" s="45">
        <f t="shared" si="81"/>
        <v>0</v>
      </c>
      <c r="AA631" s="45">
        <f t="shared" si="80"/>
        <v>0</v>
      </c>
      <c r="AB631" s="45">
        <f t="shared" si="80"/>
        <v>0</v>
      </c>
      <c r="AC631" s="45">
        <f t="shared" si="80"/>
        <v>0</v>
      </c>
      <c r="AD631" s="45">
        <f t="shared" si="80"/>
        <v>0</v>
      </c>
      <c r="AE631" s="45">
        <f t="shared" si="80"/>
        <v>0</v>
      </c>
      <c r="AF631" s="45">
        <f t="shared" si="80"/>
        <v>0</v>
      </c>
      <c r="AG631" s="45">
        <f t="shared" si="80"/>
        <v>0</v>
      </c>
      <c r="AH631" s="45">
        <f t="shared" si="80"/>
        <v>0</v>
      </c>
      <c r="AI631" s="45">
        <f t="shared" si="80"/>
        <v>0</v>
      </c>
      <c r="AJ631" s="45">
        <f t="shared" si="80"/>
        <v>0</v>
      </c>
      <c r="AK631" s="45">
        <f t="shared" si="80"/>
        <v>0</v>
      </c>
      <c r="AL631" s="45">
        <f t="shared" si="80"/>
        <v>0</v>
      </c>
      <c r="AM631" s="45">
        <f t="shared" si="80"/>
        <v>0</v>
      </c>
      <c r="AN631" s="45">
        <f t="shared" si="80"/>
        <v>0</v>
      </c>
    </row>
    <row r="632" spans="1:40" x14ac:dyDescent="0.25">
      <c r="A632" s="68"/>
      <c r="B632" s="180"/>
      <c r="C632" s="68"/>
      <c r="D632" s="1"/>
      <c r="E632" s="1"/>
      <c r="F632" s="1"/>
      <c r="G632" s="1"/>
      <c r="H632" s="177"/>
      <c r="I632" s="176"/>
      <c r="J632" s="178"/>
      <c r="K632" s="45">
        <f t="shared" si="81"/>
        <v>0</v>
      </c>
      <c r="L632" s="45">
        <f t="shared" si="81"/>
        <v>0</v>
      </c>
      <c r="M632" s="45">
        <f t="shared" si="81"/>
        <v>0</v>
      </c>
      <c r="N632" s="45">
        <f t="shared" si="81"/>
        <v>0</v>
      </c>
      <c r="O632" s="45">
        <f t="shared" si="81"/>
        <v>0</v>
      </c>
      <c r="P632" s="45">
        <f t="shared" si="81"/>
        <v>0</v>
      </c>
      <c r="Q632" s="45">
        <f t="shared" si="81"/>
        <v>0</v>
      </c>
      <c r="R632" s="45">
        <f t="shared" si="81"/>
        <v>0</v>
      </c>
      <c r="S632" s="45">
        <f t="shared" si="81"/>
        <v>0</v>
      </c>
      <c r="T632" s="45">
        <f t="shared" si="81"/>
        <v>0</v>
      </c>
      <c r="U632" s="45">
        <f t="shared" si="81"/>
        <v>0</v>
      </c>
      <c r="V632" s="45">
        <f t="shared" si="81"/>
        <v>0</v>
      </c>
      <c r="W632" s="45">
        <f t="shared" si="81"/>
        <v>0</v>
      </c>
      <c r="X632" s="45">
        <f t="shared" si="81"/>
        <v>0</v>
      </c>
      <c r="Y632" s="45">
        <f t="shared" si="81"/>
        <v>0</v>
      </c>
      <c r="Z632" s="45">
        <f t="shared" si="81"/>
        <v>0</v>
      </c>
      <c r="AA632" s="45">
        <f t="shared" si="80"/>
        <v>0</v>
      </c>
      <c r="AB632" s="45">
        <f t="shared" si="80"/>
        <v>0</v>
      </c>
      <c r="AC632" s="45">
        <f t="shared" si="80"/>
        <v>0</v>
      </c>
      <c r="AD632" s="45">
        <f t="shared" si="80"/>
        <v>0</v>
      </c>
      <c r="AE632" s="45">
        <f t="shared" si="80"/>
        <v>0</v>
      </c>
      <c r="AF632" s="45">
        <f t="shared" si="80"/>
        <v>0</v>
      </c>
      <c r="AG632" s="45">
        <f t="shared" si="80"/>
        <v>0</v>
      </c>
      <c r="AH632" s="45">
        <f t="shared" si="80"/>
        <v>0</v>
      </c>
      <c r="AI632" s="45">
        <f t="shared" si="80"/>
        <v>0</v>
      </c>
      <c r="AJ632" s="45">
        <f t="shared" si="80"/>
        <v>0</v>
      </c>
      <c r="AK632" s="45">
        <f t="shared" si="80"/>
        <v>0</v>
      </c>
      <c r="AL632" s="45">
        <f t="shared" si="80"/>
        <v>0</v>
      </c>
      <c r="AM632" s="45">
        <f t="shared" si="80"/>
        <v>0</v>
      </c>
      <c r="AN632" s="45">
        <f t="shared" si="80"/>
        <v>0</v>
      </c>
    </row>
    <row r="633" spans="1:40" x14ac:dyDescent="0.25">
      <c r="A633" s="68"/>
      <c r="B633" s="180"/>
      <c r="C633" s="68"/>
      <c r="D633" s="1"/>
      <c r="E633" s="1"/>
      <c r="F633" s="1"/>
      <c r="G633" s="1"/>
      <c r="H633" s="177"/>
      <c r="I633" s="176"/>
      <c r="J633" s="178"/>
      <c r="K633" s="45">
        <f t="shared" si="81"/>
        <v>0</v>
      </c>
      <c r="L633" s="45">
        <f t="shared" si="81"/>
        <v>0</v>
      </c>
      <c r="M633" s="45">
        <f t="shared" si="81"/>
        <v>0</v>
      </c>
      <c r="N633" s="45">
        <f t="shared" si="81"/>
        <v>0</v>
      </c>
      <c r="O633" s="45">
        <f t="shared" si="81"/>
        <v>0</v>
      </c>
      <c r="P633" s="45">
        <f t="shared" si="81"/>
        <v>0</v>
      </c>
      <c r="Q633" s="45">
        <f t="shared" si="81"/>
        <v>0</v>
      </c>
      <c r="R633" s="45">
        <f t="shared" si="81"/>
        <v>0</v>
      </c>
      <c r="S633" s="45">
        <f t="shared" si="81"/>
        <v>0</v>
      </c>
      <c r="T633" s="45">
        <f t="shared" si="81"/>
        <v>0</v>
      </c>
      <c r="U633" s="45">
        <f t="shared" si="81"/>
        <v>0</v>
      </c>
      <c r="V633" s="45">
        <f t="shared" si="81"/>
        <v>0</v>
      </c>
      <c r="W633" s="45">
        <f t="shared" si="81"/>
        <v>0</v>
      </c>
      <c r="X633" s="45">
        <f t="shared" si="81"/>
        <v>0</v>
      </c>
      <c r="Y633" s="45">
        <f t="shared" si="81"/>
        <v>0</v>
      </c>
      <c r="Z633" s="45">
        <f t="shared" si="81"/>
        <v>0</v>
      </c>
      <c r="AA633" s="45">
        <f t="shared" si="80"/>
        <v>0</v>
      </c>
      <c r="AB633" s="45">
        <f t="shared" si="80"/>
        <v>0</v>
      </c>
      <c r="AC633" s="45">
        <f t="shared" si="80"/>
        <v>0</v>
      </c>
      <c r="AD633" s="45">
        <f t="shared" si="80"/>
        <v>0</v>
      </c>
      <c r="AE633" s="45">
        <f t="shared" si="80"/>
        <v>0</v>
      </c>
      <c r="AF633" s="45">
        <f t="shared" si="80"/>
        <v>0</v>
      </c>
      <c r="AG633" s="45">
        <f t="shared" si="80"/>
        <v>0</v>
      </c>
      <c r="AH633" s="45">
        <f t="shared" si="80"/>
        <v>0</v>
      </c>
      <c r="AI633" s="45">
        <f t="shared" si="80"/>
        <v>0</v>
      </c>
      <c r="AJ633" s="45">
        <f t="shared" si="80"/>
        <v>0</v>
      </c>
      <c r="AK633" s="45">
        <f t="shared" si="80"/>
        <v>0</v>
      </c>
      <c r="AL633" s="45">
        <f t="shared" si="80"/>
        <v>0</v>
      </c>
      <c r="AM633" s="45">
        <f t="shared" si="80"/>
        <v>0</v>
      </c>
      <c r="AN633" s="45">
        <f t="shared" si="80"/>
        <v>0</v>
      </c>
    </row>
    <row r="634" spans="1:40" x14ac:dyDescent="0.25">
      <c r="A634" s="68"/>
      <c r="B634" s="180"/>
      <c r="C634" s="68"/>
      <c r="D634" s="1"/>
      <c r="E634" s="1"/>
      <c r="F634" s="1"/>
      <c r="G634" s="1"/>
      <c r="H634" s="177"/>
      <c r="I634" s="176"/>
      <c r="J634" s="178"/>
      <c r="K634" s="45">
        <f t="shared" si="81"/>
        <v>0</v>
      </c>
      <c r="L634" s="45">
        <f t="shared" si="81"/>
        <v>0</v>
      </c>
      <c r="M634" s="45">
        <f t="shared" si="81"/>
        <v>0</v>
      </c>
      <c r="N634" s="45">
        <f t="shared" si="81"/>
        <v>0</v>
      </c>
      <c r="O634" s="45">
        <f t="shared" si="81"/>
        <v>0</v>
      </c>
      <c r="P634" s="45">
        <f t="shared" si="81"/>
        <v>0</v>
      </c>
      <c r="Q634" s="45">
        <f t="shared" si="81"/>
        <v>0</v>
      </c>
      <c r="R634" s="45">
        <f t="shared" si="81"/>
        <v>0</v>
      </c>
      <c r="S634" s="45">
        <f t="shared" si="81"/>
        <v>0</v>
      </c>
      <c r="T634" s="45">
        <f t="shared" si="81"/>
        <v>0</v>
      </c>
      <c r="U634" s="45">
        <f t="shared" si="81"/>
        <v>0</v>
      </c>
      <c r="V634" s="45">
        <f t="shared" si="81"/>
        <v>0</v>
      </c>
      <c r="W634" s="45">
        <f t="shared" si="81"/>
        <v>0</v>
      </c>
      <c r="X634" s="45">
        <f t="shared" si="81"/>
        <v>0</v>
      </c>
      <c r="Y634" s="45">
        <f t="shared" si="81"/>
        <v>0</v>
      </c>
      <c r="Z634" s="45">
        <f t="shared" si="81"/>
        <v>0</v>
      </c>
      <c r="AA634" s="45">
        <f t="shared" si="80"/>
        <v>0</v>
      </c>
      <c r="AB634" s="45">
        <f t="shared" si="80"/>
        <v>0</v>
      </c>
      <c r="AC634" s="45">
        <f t="shared" si="80"/>
        <v>0</v>
      </c>
      <c r="AD634" s="45">
        <f t="shared" si="80"/>
        <v>0</v>
      </c>
      <c r="AE634" s="45">
        <f t="shared" si="80"/>
        <v>0</v>
      </c>
      <c r="AF634" s="45">
        <f t="shared" si="80"/>
        <v>0</v>
      </c>
      <c r="AG634" s="45">
        <f t="shared" si="80"/>
        <v>0</v>
      </c>
      <c r="AH634" s="45">
        <f t="shared" si="80"/>
        <v>0</v>
      </c>
      <c r="AI634" s="45">
        <f t="shared" si="80"/>
        <v>0</v>
      </c>
      <c r="AJ634" s="45">
        <f t="shared" si="80"/>
        <v>0</v>
      </c>
      <c r="AK634" s="45">
        <f t="shared" si="80"/>
        <v>0</v>
      </c>
      <c r="AL634" s="45">
        <f t="shared" si="80"/>
        <v>0</v>
      </c>
      <c r="AM634" s="45">
        <f t="shared" si="80"/>
        <v>0</v>
      </c>
      <c r="AN634" s="45">
        <f t="shared" si="80"/>
        <v>0</v>
      </c>
    </row>
    <row r="635" spans="1:40" x14ac:dyDescent="0.25">
      <c r="A635" s="68"/>
      <c r="B635" s="180"/>
      <c r="C635" s="68"/>
      <c r="D635" s="1"/>
      <c r="E635" s="1"/>
      <c r="F635" s="1"/>
      <c r="G635" s="1"/>
      <c r="H635" s="177"/>
      <c r="I635" s="176"/>
      <c r="J635" s="178"/>
      <c r="K635" s="45">
        <f t="shared" si="81"/>
        <v>0</v>
      </c>
      <c r="L635" s="45">
        <f t="shared" si="81"/>
        <v>0</v>
      </c>
      <c r="M635" s="45">
        <f t="shared" si="81"/>
        <v>0</v>
      </c>
      <c r="N635" s="45">
        <f t="shared" si="81"/>
        <v>0</v>
      </c>
      <c r="O635" s="45">
        <f t="shared" si="81"/>
        <v>0</v>
      </c>
      <c r="P635" s="45">
        <f t="shared" si="81"/>
        <v>0</v>
      </c>
      <c r="Q635" s="45">
        <f t="shared" si="81"/>
        <v>0</v>
      </c>
      <c r="R635" s="45">
        <f t="shared" si="81"/>
        <v>0</v>
      </c>
      <c r="S635" s="45">
        <f t="shared" si="81"/>
        <v>0</v>
      </c>
      <c r="T635" s="45">
        <f t="shared" si="81"/>
        <v>0</v>
      </c>
      <c r="U635" s="45">
        <f t="shared" si="81"/>
        <v>0</v>
      </c>
      <c r="V635" s="45">
        <f t="shared" si="81"/>
        <v>0</v>
      </c>
      <c r="W635" s="45">
        <f t="shared" si="81"/>
        <v>0</v>
      </c>
      <c r="X635" s="45">
        <f t="shared" si="81"/>
        <v>0</v>
      </c>
      <c r="Y635" s="45">
        <f t="shared" si="81"/>
        <v>0</v>
      </c>
      <c r="Z635" s="45">
        <f t="shared" si="81"/>
        <v>0</v>
      </c>
      <c r="AA635" s="45">
        <f t="shared" si="80"/>
        <v>0</v>
      </c>
      <c r="AB635" s="45">
        <f t="shared" si="80"/>
        <v>0</v>
      </c>
      <c r="AC635" s="45">
        <f t="shared" si="80"/>
        <v>0</v>
      </c>
      <c r="AD635" s="45">
        <f t="shared" si="80"/>
        <v>0</v>
      </c>
      <c r="AE635" s="45">
        <f t="shared" si="80"/>
        <v>0</v>
      </c>
      <c r="AF635" s="45">
        <f t="shared" si="80"/>
        <v>0</v>
      </c>
      <c r="AG635" s="45">
        <f t="shared" si="80"/>
        <v>0</v>
      </c>
      <c r="AH635" s="45">
        <f t="shared" si="80"/>
        <v>0</v>
      </c>
      <c r="AI635" s="45">
        <f t="shared" si="80"/>
        <v>0</v>
      </c>
      <c r="AJ635" s="45">
        <f t="shared" si="80"/>
        <v>0</v>
      </c>
      <c r="AK635" s="45">
        <f t="shared" si="80"/>
        <v>0</v>
      </c>
      <c r="AL635" s="45">
        <f t="shared" si="80"/>
        <v>0</v>
      </c>
      <c r="AM635" s="45">
        <f t="shared" si="80"/>
        <v>0</v>
      </c>
      <c r="AN635" s="45">
        <f t="shared" si="80"/>
        <v>0</v>
      </c>
    </row>
    <row r="636" spans="1:40" x14ac:dyDescent="0.25">
      <c r="A636" s="68"/>
      <c r="B636" s="180"/>
      <c r="C636" s="68"/>
      <c r="D636" s="1"/>
      <c r="E636" s="1"/>
      <c r="F636" s="1"/>
      <c r="G636" s="1"/>
      <c r="H636" s="177"/>
      <c r="I636" s="176"/>
      <c r="J636" s="178"/>
      <c r="K636" s="45">
        <f t="shared" si="81"/>
        <v>0</v>
      </c>
      <c r="L636" s="45">
        <f t="shared" si="81"/>
        <v>0</v>
      </c>
      <c r="M636" s="45">
        <f t="shared" si="81"/>
        <v>0</v>
      </c>
      <c r="N636" s="45">
        <f t="shared" si="81"/>
        <v>0</v>
      </c>
      <c r="O636" s="45">
        <f t="shared" si="81"/>
        <v>0</v>
      </c>
      <c r="P636" s="45">
        <f t="shared" si="81"/>
        <v>0</v>
      </c>
      <c r="Q636" s="45">
        <f t="shared" si="81"/>
        <v>0</v>
      </c>
      <c r="R636" s="45">
        <f t="shared" si="81"/>
        <v>0</v>
      </c>
      <c r="S636" s="45">
        <f t="shared" si="81"/>
        <v>0</v>
      </c>
      <c r="T636" s="45">
        <f t="shared" si="81"/>
        <v>0</v>
      </c>
      <c r="U636" s="45">
        <f t="shared" si="81"/>
        <v>0</v>
      </c>
      <c r="V636" s="45">
        <f t="shared" si="81"/>
        <v>0</v>
      </c>
      <c r="W636" s="45">
        <f t="shared" si="81"/>
        <v>0</v>
      </c>
      <c r="X636" s="45">
        <f t="shared" si="81"/>
        <v>0</v>
      </c>
      <c r="Y636" s="45">
        <f t="shared" si="81"/>
        <v>0</v>
      </c>
      <c r="Z636" s="45">
        <f t="shared" si="81"/>
        <v>0</v>
      </c>
      <c r="AA636" s="45">
        <f t="shared" si="80"/>
        <v>0</v>
      </c>
      <c r="AB636" s="45">
        <f t="shared" si="80"/>
        <v>0</v>
      </c>
      <c r="AC636" s="45">
        <f t="shared" si="80"/>
        <v>0</v>
      </c>
      <c r="AD636" s="45">
        <f t="shared" si="80"/>
        <v>0</v>
      </c>
      <c r="AE636" s="45">
        <f t="shared" si="80"/>
        <v>0</v>
      </c>
      <c r="AF636" s="45">
        <f t="shared" si="80"/>
        <v>0</v>
      </c>
      <c r="AG636" s="45">
        <f t="shared" si="80"/>
        <v>0</v>
      </c>
      <c r="AH636" s="45">
        <f t="shared" si="80"/>
        <v>0</v>
      </c>
      <c r="AI636" s="45">
        <f t="shared" si="80"/>
        <v>0</v>
      </c>
      <c r="AJ636" s="45">
        <f t="shared" si="80"/>
        <v>0</v>
      </c>
      <c r="AK636" s="45">
        <f t="shared" si="80"/>
        <v>0</v>
      </c>
      <c r="AL636" s="45">
        <f t="shared" si="80"/>
        <v>0</v>
      </c>
      <c r="AM636" s="45">
        <f t="shared" si="80"/>
        <v>0</v>
      </c>
      <c r="AN636" s="45">
        <f t="shared" si="80"/>
        <v>0</v>
      </c>
    </row>
    <row r="637" spans="1:40" x14ac:dyDescent="0.25">
      <c r="A637" s="68"/>
      <c r="B637" s="180"/>
      <c r="C637" s="68"/>
      <c r="D637" s="1"/>
      <c r="E637" s="1"/>
      <c r="F637" s="1"/>
      <c r="G637" s="1"/>
      <c r="H637" s="177"/>
      <c r="I637" s="176"/>
      <c r="J637" s="178"/>
      <c r="K637" s="45">
        <f t="shared" si="81"/>
        <v>0</v>
      </c>
      <c r="L637" s="45">
        <f t="shared" si="81"/>
        <v>0</v>
      </c>
      <c r="M637" s="45">
        <f t="shared" si="81"/>
        <v>0</v>
      </c>
      <c r="N637" s="45">
        <f t="shared" si="81"/>
        <v>0</v>
      </c>
      <c r="O637" s="45">
        <f t="shared" si="81"/>
        <v>0</v>
      </c>
      <c r="P637" s="45">
        <f t="shared" si="81"/>
        <v>0</v>
      </c>
      <c r="Q637" s="45">
        <f t="shared" si="81"/>
        <v>0</v>
      </c>
      <c r="R637" s="45">
        <f t="shared" si="81"/>
        <v>0</v>
      </c>
      <c r="S637" s="45">
        <f t="shared" si="81"/>
        <v>0</v>
      </c>
      <c r="T637" s="45">
        <f t="shared" si="81"/>
        <v>0</v>
      </c>
      <c r="U637" s="45">
        <f t="shared" si="81"/>
        <v>0</v>
      </c>
      <c r="V637" s="45">
        <f t="shared" si="81"/>
        <v>0</v>
      </c>
      <c r="W637" s="45">
        <f t="shared" si="81"/>
        <v>0</v>
      </c>
      <c r="X637" s="45">
        <f t="shared" si="81"/>
        <v>0</v>
      </c>
      <c r="Y637" s="45">
        <f t="shared" si="81"/>
        <v>0</v>
      </c>
      <c r="Z637" s="45">
        <f t="shared" si="81"/>
        <v>0</v>
      </c>
      <c r="AA637" s="45">
        <f t="shared" si="80"/>
        <v>0</v>
      </c>
      <c r="AB637" s="45">
        <f t="shared" si="80"/>
        <v>0</v>
      </c>
      <c r="AC637" s="45">
        <f t="shared" si="80"/>
        <v>0</v>
      </c>
      <c r="AD637" s="45">
        <f t="shared" si="80"/>
        <v>0</v>
      </c>
      <c r="AE637" s="45">
        <f t="shared" si="80"/>
        <v>0</v>
      </c>
      <c r="AF637" s="45">
        <f t="shared" si="80"/>
        <v>0</v>
      </c>
      <c r="AG637" s="45">
        <f t="shared" si="80"/>
        <v>0</v>
      </c>
      <c r="AH637" s="45">
        <f t="shared" si="80"/>
        <v>0</v>
      </c>
      <c r="AI637" s="45">
        <f t="shared" si="80"/>
        <v>0</v>
      </c>
      <c r="AJ637" s="45">
        <f t="shared" si="80"/>
        <v>0</v>
      </c>
      <c r="AK637" s="45">
        <f t="shared" si="80"/>
        <v>0</v>
      </c>
      <c r="AL637" s="45">
        <f t="shared" si="80"/>
        <v>0</v>
      </c>
      <c r="AM637" s="45">
        <f t="shared" si="80"/>
        <v>0</v>
      </c>
      <c r="AN637" s="45">
        <f t="shared" si="80"/>
        <v>0</v>
      </c>
    </row>
    <row r="638" spans="1:40" x14ac:dyDescent="0.25">
      <c r="A638" s="68"/>
      <c r="B638" s="180"/>
      <c r="C638" s="68"/>
      <c r="D638" s="1"/>
      <c r="E638" s="1"/>
      <c r="F638" s="1"/>
      <c r="G638" s="1"/>
      <c r="H638" s="177"/>
      <c r="I638" s="176"/>
      <c r="J638" s="178"/>
      <c r="K638" s="45">
        <f t="shared" si="81"/>
        <v>0</v>
      </c>
      <c r="L638" s="45">
        <f t="shared" si="81"/>
        <v>0</v>
      </c>
      <c r="M638" s="45">
        <f t="shared" si="81"/>
        <v>0</v>
      </c>
      <c r="N638" s="45">
        <f t="shared" si="81"/>
        <v>0</v>
      </c>
      <c r="O638" s="45">
        <f t="shared" si="81"/>
        <v>0</v>
      </c>
      <c r="P638" s="45">
        <f t="shared" si="81"/>
        <v>0</v>
      </c>
      <c r="Q638" s="45">
        <f t="shared" si="81"/>
        <v>0</v>
      </c>
      <c r="R638" s="45">
        <f t="shared" si="81"/>
        <v>0</v>
      </c>
      <c r="S638" s="45">
        <f t="shared" si="81"/>
        <v>0</v>
      </c>
      <c r="T638" s="45">
        <f t="shared" si="81"/>
        <v>0</v>
      </c>
      <c r="U638" s="45">
        <f t="shared" si="81"/>
        <v>0</v>
      </c>
      <c r="V638" s="45">
        <f t="shared" si="81"/>
        <v>0</v>
      </c>
      <c r="W638" s="45">
        <f t="shared" si="81"/>
        <v>0</v>
      </c>
      <c r="X638" s="45">
        <f t="shared" si="81"/>
        <v>0</v>
      </c>
      <c r="Y638" s="45">
        <f t="shared" si="81"/>
        <v>0</v>
      </c>
      <c r="Z638" s="45">
        <f t="shared" si="81"/>
        <v>0</v>
      </c>
      <c r="AA638" s="45">
        <f t="shared" si="80"/>
        <v>0</v>
      </c>
      <c r="AB638" s="45">
        <f t="shared" si="80"/>
        <v>0</v>
      </c>
      <c r="AC638" s="45">
        <f t="shared" si="80"/>
        <v>0</v>
      </c>
      <c r="AD638" s="45">
        <f t="shared" si="80"/>
        <v>0</v>
      </c>
      <c r="AE638" s="45">
        <f t="shared" si="80"/>
        <v>0</v>
      </c>
      <c r="AF638" s="45">
        <f t="shared" si="80"/>
        <v>0</v>
      </c>
      <c r="AG638" s="45">
        <f t="shared" si="80"/>
        <v>0</v>
      </c>
      <c r="AH638" s="45">
        <f t="shared" si="80"/>
        <v>0</v>
      </c>
      <c r="AI638" s="45">
        <f t="shared" si="80"/>
        <v>0</v>
      </c>
      <c r="AJ638" s="45">
        <f t="shared" si="80"/>
        <v>0</v>
      </c>
      <c r="AK638" s="45">
        <f t="shared" si="80"/>
        <v>0</v>
      </c>
      <c r="AL638" s="45">
        <f t="shared" si="80"/>
        <v>0</v>
      </c>
      <c r="AM638" s="45">
        <f t="shared" si="80"/>
        <v>0</v>
      </c>
      <c r="AN638" s="45">
        <f t="shared" si="80"/>
        <v>0</v>
      </c>
    </row>
    <row r="639" spans="1:40" x14ac:dyDescent="0.25">
      <c r="A639" s="68"/>
      <c r="B639" s="180"/>
      <c r="C639" s="68"/>
      <c r="D639" s="1"/>
      <c r="E639" s="1"/>
      <c r="F639" s="1"/>
      <c r="G639" s="1"/>
      <c r="H639" s="177"/>
      <c r="I639" s="176"/>
      <c r="J639" s="178"/>
      <c r="K639" s="45">
        <f t="shared" si="81"/>
        <v>0</v>
      </c>
      <c r="L639" s="45">
        <f t="shared" si="81"/>
        <v>0</v>
      </c>
      <c r="M639" s="45">
        <f t="shared" si="81"/>
        <v>0</v>
      </c>
      <c r="N639" s="45">
        <f t="shared" si="81"/>
        <v>0</v>
      </c>
      <c r="O639" s="45">
        <f t="shared" si="81"/>
        <v>0</v>
      </c>
      <c r="P639" s="45">
        <f t="shared" si="81"/>
        <v>0</v>
      </c>
      <c r="Q639" s="45">
        <f t="shared" si="81"/>
        <v>0</v>
      </c>
      <c r="R639" s="45">
        <f t="shared" si="81"/>
        <v>0</v>
      </c>
      <c r="S639" s="45">
        <f t="shared" si="81"/>
        <v>0</v>
      </c>
      <c r="T639" s="45">
        <f t="shared" si="81"/>
        <v>0</v>
      </c>
      <c r="U639" s="45">
        <f t="shared" si="81"/>
        <v>0</v>
      </c>
      <c r="V639" s="45">
        <f t="shared" si="81"/>
        <v>0</v>
      </c>
      <c r="W639" s="45">
        <f t="shared" si="81"/>
        <v>0</v>
      </c>
      <c r="X639" s="45">
        <f t="shared" si="81"/>
        <v>0</v>
      </c>
      <c r="Y639" s="45">
        <f t="shared" si="81"/>
        <v>0</v>
      </c>
      <c r="Z639" s="45">
        <f t="shared" si="81"/>
        <v>0</v>
      </c>
      <c r="AA639" s="45">
        <f t="shared" si="80"/>
        <v>0</v>
      </c>
      <c r="AB639" s="45">
        <f t="shared" si="80"/>
        <v>0</v>
      </c>
      <c r="AC639" s="45">
        <f t="shared" si="80"/>
        <v>0</v>
      </c>
      <c r="AD639" s="45">
        <f t="shared" si="80"/>
        <v>0</v>
      </c>
      <c r="AE639" s="45">
        <f t="shared" si="80"/>
        <v>0</v>
      </c>
      <c r="AF639" s="45">
        <f t="shared" si="80"/>
        <v>0</v>
      </c>
      <c r="AG639" s="45">
        <f t="shared" si="80"/>
        <v>0</v>
      </c>
      <c r="AH639" s="45">
        <f t="shared" si="80"/>
        <v>0</v>
      </c>
      <c r="AI639" s="45">
        <f t="shared" si="80"/>
        <v>0</v>
      </c>
      <c r="AJ639" s="45">
        <f t="shared" si="80"/>
        <v>0</v>
      </c>
      <c r="AK639" s="45">
        <f t="shared" si="80"/>
        <v>0</v>
      </c>
      <c r="AL639" s="45">
        <f t="shared" si="80"/>
        <v>0</v>
      </c>
      <c r="AM639" s="45">
        <f t="shared" si="80"/>
        <v>0</v>
      </c>
      <c r="AN639" s="45">
        <f t="shared" si="80"/>
        <v>0</v>
      </c>
    </row>
    <row r="640" spans="1:40" x14ac:dyDescent="0.25">
      <c r="A640" s="68"/>
      <c r="B640" s="180"/>
      <c r="C640" s="68"/>
      <c r="D640" s="1"/>
      <c r="E640" s="1"/>
      <c r="F640" s="1"/>
      <c r="G640" s="1"/>
      <c r="H640" s="177"/>
      <c r="I640" s="176"/>
      <c r="J640" s="178"/>
      <c r="K640" s="45">
        <f t="shared" si="81"/>
        <v>0</v>
      </c>
      <c r="L640" s="45">
        <f t="shared" si="81"/>
        <v>0</v>
      </c>
      <c r="M640" s="45">
        <f t="shared" si="81"/>
        <v>0</v>
      </c>
      <c r="N640" s="45">
        <f t="shared" si="81"/>
        <v>0</v>
      </c>
      <c r="O640" s="45">
        <f t="shared" si="81"/>
        <v>0</v>
      </c>
      <c r="P640" s="45">
        <f t="shared" si="81"/>
        <v>0</v>
      </c>
      <c r="Q640" s="45">
        <f t="shared" si="81"/>
        <v>0</v>
      </c>
      <c r="R640" s="45">
        <f t="shared" si="81"/>
        <v>0</v>
      </c>
      <c r="S640" s="45">
        <f t="shared" si="81"/>
        <v>0</v>
      </c>
      <c r="T640" s="45">
        <f t="shared" si="81"/>
        <v>0</v>
      </c>
      <c r="U640" s="45">
        <f t="shared" si="81"/>
        <v>0</v>
      </c>
      <c r="V640" s="45">
        <f t="shared" si="81"/>
        <v>0</v>
      </c>
      <c r="W640" s="45">
        <f t="shared" si="81"/>
        <v>0</v>
      </c>
      <c r="X640" s="45">
        <f t="shared" si="81"/>
        <v>0</v>
      </c>
      <c r="Y640" s="45">
        <f t="shared" si="81"/>
        <v>0</v>
      </c>
      <c r="Z640" s="45">
        <f t="shared" si="81"/>
        <v>0</v>
      </c>
      <c r="AA640" s="45">
        <f t="shared" si="80"/>
        <v>0</v>
      </c>
      <c r="AB640" s="45">
        <f t="shared" si="80"/>
        <v>0</v>
      </c>
      <c r="AC640" s="45">
        <f t="shared" si="80"/>
        <v>0</v>
      </c>
      <c r="AD640" s="45">
        <f t="shared" si="80"/>
        <v>0</v>
      </c>
      <c r="AE640" s="45">
        <f t="shared" si="80"/>
        <v>0</v>
      </c>
      <c r="AF640" s="45">
        <f t="shared" si="80"/>
        <v>0</v>
      </c>
      <c r="AG640" s="45">
        <f t="shared" si="80"/>
        <v>0</v>
      </c>
      <c r="AH640" s="45">
        <f t="shared" si="80"/>
        <v>0</v>
      </c>
      <c r="AI640" s="45">
        <f t="shared" si="80"/>
        <v>0</v>
      </c>
      <c r="AJ640" s="45">
        <f t="shared" si="80"/>
        <v>0</v>
      </c>
      <c r="AK640" s="45">
        <f t="shared" si="80"/>
        <v>0</v>
      </c>
      <c r="AL640" s="45">
        <f t="shared" si="80"/>
        <v>0</v>
      </c>
      <c r="AM640" s="45">
        <f t="shared" si="80"/>
        <v>0</v>
      </c>
      <c r="AN640" s="45">
        <f t="shared" si="80"/>
        <v>0</v>
      </c>
    </row>
    <row r="641" spans="1:40" x14ac:dyDescent="0.25">
      <c r="A641" s="68"/>
      <c r="B641" s="180"/>
      <c r="C641" s="68"/>
      <c r="D641" s="1"/>
      <c r="E641" s="1"/>
      <c r="F641" s="1"/>
      <c r="G641" s="1"/>
      <c r="H641" s="177"/>
      <c r="I641" s="176"/>
      <c r="J641" s="178"/>
      <c r="K641" s="45">
        <f t="shared" si="81"/>
        <v>0</v>
      </c>
      <c r="L641" s="45">
        <f t="shared" si="81"/>
        <v>0</v>
      </c>
      <c r="M641" s="45">
        <f t="shared" si="81"/>
        <v>0</v>
      </c>
      <c r="N641" s="45">
        <f t="shared" si="81"/>
        <v>0</v>
      </c>
      <c r="O641" s="45">
        <f t="shared" si="81"/>
        <v>0</v>
      </c>
      <c r="P641" s="45">
        <f t="shared" si="81"/>
        <v>0</v>
      </c>
      <c r="Q641" s="45">
        <f t="shared" si="81"/>
        <v>0</v>
      </c>
      <c r="R641" s="45">
        <f t="shared" si="81"/>
        <v>0</v>
      </c>
      <c r="S641" s="45">
        <f t="shared" si="81"/>
        <v>0</v>
      </c>
      <c r="T641" s="45">
        <f t="shared" si="81"/>
        <v>0</v>
      </c>
      <c r="U641" s="45">
        <f t="shared" si="81"/>
        <v>0</v>
      </c>
      <c r="V641" s="45">
        <f t="shared" si="81"/>
        <v>0</v>
      </c>
      <c r="W641" s="45">
        <f t="shared" si="81"/>
        <v>0</v>
      </c>
      <c r="X641" s="45">
        <f t="shared" si="81"/>
        <v>0</v>
      </c>
      <c r="Y641" s="45">
        <f t="shared" si="81"/>
        <v>0</v>
      </c>
      <c r="Z641" s="45">
        <f t="shared" si="81"/>
        <v>0</v>
      </c>
      <c r="AA641" s="45">
        <f t="shared" si="80"/>
        <v>0</v>
      </c>
      <c r="AB641" s="45">
        <f t="shared" si="80"/>
        <v>0</v>
      </c>
      <c r="AC641" s="45">
        <f t="shared" si="80"/>
        <v>0</v>
      </c>
      <c r="AD641" s="45">
        <f t="shared" si="80"/>
        <v>0</v>
      </c>
      <c r="AE641" s="45">
        <f t="shared" si="80"/>
        <v>0</v>
      </c>
      <c r="AF641" s="45">
        <f t="shared" si="80"/>
        <v>0</v>
      </c>
      <c r="AG641" s="45">
        <f t="shared" si="80"/>
        <v>0</v>
      </c>
      <c r="AH641" s="45">
        <f t="shared" si="80"/>
        <v>0</v>
      </c>
      <c r="AI641" s="45">
        <f t="shared" si="80"/>
        <v>0</v>
      </c>
      <c r="AJ641" s="45">
        <f t="shared" si="80"/>
        <v>0</v>
      </c>
      <c r="AK641" s="45">
        <f t="shared" si="80"/>
        <v>0</v>
      </c>
      <c r="AL641" s="45">
        <f t="shared" si="80"/>
        <v>0</v>
      </c>
      <c r="AM641" s="45">
        <f t="shared" si="80"/>
        <v>0</v>
      </c>
      <c r="AN641" s="45">
        <f t="shared" si="80"/>
        <v>0</v>
      </c>
    </row>
    <row r="642" spans="1:40" x14ac:dyDescent="0.25">
      <c r="A642" s="68"/>
      <c r="B642" s="180"/>
      <c r="C642" s="68"/>
      <c r="D642" s="1"/>
      <c r="E642" s="1"/>
      <c r="F642" s="1"/>
      <c r="G642" s="1"/>
      <c r="H642" s="177"/>
      <c r="I642" s="176"/>
      <c r="J642" s="178"/>
      <c r="K642" s="45">
        <f t="shared" si="81"/>
        <v>0</v>
      </c>
      <c r="L642" s="45">
        <f t="shared" si="81"/>
        <v>0</v>
      </c>
      <c r="M642" s="45">
        <f t="shared" si="81"/>
        <v>0</v>
      </c>
      <c r="N642" s="45">
        <f t="shared" si="81"/>
        <v>0</v>
      </c>
      <c r="O642" s="45">
        <f t="shared" si="81"/>
        <v>0</v>
      </c>
      <c r="P642" s="45">
        <f t="shared" si="81"/>
        <v>0</v>
      </c>
      <c r="Q642" s="45">
        <f t="shared" si="81"/>
        <v>0</v>
      </c>
      <c r="R642" s="45">
        <f t="shared" si="81"/>
        <v>0</v>
      </c>
      <c r="S642" s="45">
        <f t="shared" si="81"/>
        <v>0</v>
      </c>
      <c r="T642" s="45">
        <f t="shared" si="81"/>
        <v>0</v>
      </c>
      <c r="U642" s="45">
        <f t="shared" si="81"/>
        <v>0</v>
      </c>
      <c r="V642" s="45">
        <f t="shared" si="81"/>
        <v>0</v>
      </c>
      <c r="W642" s="45">
        <f t="shared" si="81"/>
        <v>0</v>
      </c>
      <c r="X642" s="45">
        <f t="shared" si="81"/>
        <v>0</v>
      </c>
      <c r="Y642" s="45">
        <f t="shared" si="81"/>
        <v>0</v>
      </c>
      <c r="Z642" s="45">
        <f t="shared" si="81"/>
        <v>0</v>
      </c>
      <c r="AA642" s="45">
        <f t="shared" si="80"/>
        <v>0</v>
      </c>
      <c r="AB642" s="45">
        <f t="shared" si="80"/>
        <v>0</v>
      </c>
      <c r="AC642" s="45">
        <f t="shared" si="80"/>
        <v>0</v>
      </c>
      <c r="AD642" s="45">
        <f t="shared" si="80"/>
        <v>0</v>
      </c>
      <c r="AE642" s="45">
        <f t="shared" si="80"/>
        <v>0</v>
      </c>
      <c r="AF642" s="45">
        <f t="shared" si="80"/>
        <v>0</v>
      </c>
      <c r="AG642" s="45">
        <f t="shared" si="80"/>
        <v>0</v>
      </c>
      <c r="AH642" s="45">
        <f t="shared" si="80"/>
        <v>0</v>
      </c>
      <c r="AI642" s="45">
        <f t="shared" si="80"/>
        <v>0</v>
      </c>
      <c r="AJ642" s="45">
        <f t="shared" si="80"/>
        <v>0</v>
      </c>
      <c r="AK642" s="45">
        <f t="shared" si="80"/>
        <v>0</v>
      </c>
      <c r="AL642" s="45">
        <f t="shared" si="80"/>
        <v>0</v>
      </c>
      <c r="AM642" s="45">
        <f t="shared" si="80"/>
        <v>0</v>
      </c>
      <c r="AN642" s="45">
        <f t="shared" si="80"/>
        <v>0</v>
      </c>
    </row>
    <row r="643" spans="1:40" x14ac:dyDescent="0.25">
      <c r="A643" s="68"/>
      <c r="B643" s="180"/>
      <c r="C643" s="68"/>
      <c r="D643" s="1"/>
      <c r="E643" s="1"/>
      <c r="F643" s="1"/>
      <c r="G643" s="1"/>
      <c r="H643" s="177"/>
      <c r="I643" s="176"/>
      <c r="J643" s="178"/>
      <c r="K643" s="45">
        <f t="shared" si="81"/>
        <v>0</v>
      </c>
      <c r="L643" s="45">
        <f t="shared" si="81"/>
        <v>0</v>
      </c>
      <c r="M643" s="45">
        <f t="shared" si="81"/>
        <v>0</v>
      </c>
      <c r="N643" s="45">
        <f t="shared" si="81"/>
        <v>0</v>
      </c>
      <c r="O643" s="45">
        <f t="shared" si="81"/>
        <v>0</v>
      </c>
      <c r="P643" s="45">
        <f t="shared" si="81"/>
        <v>0</v>
      </c>
      <c r="Q643" s="45">
        <f t="shared" si="81"/>
        <v>0</v>
      </c>
      <c r="R643" s="45">
        <f t="shared" si="81"/>
        <v>0</v>
      </c>
      <c r="S643" s="45">
        <f t="shared" si="81"/>
        <v>0</v>
      </c>
      <c r="T643" s="45">
        <f t="shared" si="81"/>
        <v>0</v>
      </c>
      <c r="U643" s="45">
        <f t="shared" si="81"/>
        <v>0</v>
      </c>
      <c r="V643" s="45">
        <f t="shared" si="81"/>
        <v>0</v>
      </c>
      <c r="W643" s="45">
        <f t="shared" si="81"/>
        <v>0</v>
      </c>
      <c r="X643" s="45">
        <f t="shared" si="81"/>
        <v>0</v>
      </c>
      <c r="Y643" s="45">
        <f t="shared" si="81"/>
        <v>0</v>
      </c>
      <c r="Z643" s="45">
        <f t="shared" si="81"/>
        <v>0</v>
      </c>
      <c r="AA643" s="45">
        <f t="shared" si="80"/>
        <v>0</v>
      </c>
      <c r="AB643" s="45">
        <f t="shared" si="80"/>
        <v>0</v>
      </c>
      <c r="AC643" s="45">
        <f t="shared" si="80"/>
        <v>0</v>
      </c>
      <c r="AD643" s="45">
        <f t="shared" si="80"/>
        <v>0</v>
      </c>
      <c r="AE643" s="45">
        <f t="shared" si="80"/>
        <v>0</v>
      </c>
      <c r="AF643" s="45">
        <f t="shared" si="80"/>
        <v>0</v>
      </c>
      <c r="AG643" s="45">
        <f t="shared" si="80"/>
        <v>0</v>
      </c>
      <c r="AH643" s="45">
        <f t="shared" si="80"/>
        <v>0</v>
      </c>
      <c r="AI643" s="45">
        <f t="shared" si="80"/>
        <v>0</v>
      </c>
      <c r="AJ643" s="45">
        <f t="shared" si="80"/>
        <v>0</v>
      </c>
      <c r="AK643" s="45">
        <f t="shared" si="80"/>
        <v>0</v>
      </c>
      <c r="AL643" s="45">
        <f t="shared" si="80"/>
        <v>0</v>
      </c>
      <c r="AM643" s="45">
        <f t="shared" si="80"/>
        <v>0</v>
      </c>
      <c r="AN643" s="45">
        <f t="shared" si="80"/>
        <v>0</v>
      </c>
    </row>
    <row r="644" spans="1:40" x14ac:dyDescent="0.25">
      <c r="A644" s="68"/>
      <c r="B644" s="180"/>
      <c r="C644" s="68"/>
      <c r="D644" s="1"/>
      <c r="E644" s="1"/>
      <c r="F644" s="1"/>
      <c r="G644" s="1"/>
      <c r="H644" s="177"/>
      <c r="I644" s="176"/>
      <c r="J644" s="178"/>
      <c r="K644" s="45">
        <f t="shared" si="81"/>
        <v>0</v>
      </c>
      <c r="L644" s="45">
        <f t="shared" si="81"/>
        <v>0</v>
      </c>
      <c r="M644" s="45">
        <f t="shared" si="81"/>
        <v>0</v>
      </c>
      <c r="N644" s="45">
        <f t="shared" si="81"/>
        <v>0</v>
      </c>
      <c r="O644" s="45">
        <f t="shared" si="81"/>
        <v>0</v>
      </c>
      <c r="P644" s="45">
        <f t="shared" si="81"/>
        <v>0</v>
      </c>
      <c r="Q644" s="45">
        <f t="shared" si="81"/>
        <v>0</v>
      </c>
      <c r="R644" s="45">
        <f t="shared" si="81"/>
        <v>0</v>
      </c>
      <c r="S644" s="45">
        <f t="shared" si="81"/>
        <v>0</v>
      </c>
      <c r="T644" s="45">
        <f t="shared" si="81"/>
        <v>0</v>
      </c>
      <c r="U644" s="45">
        <f t="shared" si="81"/>
        <v>0</v>
      </c>
      <c r="V644" s="45">
        <f t="shared" si="81"/>
        <v>0</v>
      </c>
      <c r="W644" s="45">
        <f t="shared" si="81"/>
        <v>0</v>
      </c>
      <c r="X644" s="45">
        <f t="shared" si="81"/>
        <v>0</v>
      </c>
      <c r="Y644" s="45">
        <f t="shared" si="81"/>
        <v>0</v>
      </c>
      <c r="Z644" s="45">
        <f t="shared" si="81"/>
        <v>0</v>
      </c>
      <c r="AA644" s="45">
        <f t="shared" si="80"/>
        <v>0</v>
      </c>
      <c r="AB644" s="45">
        <f t="shared" si="80"/>
        <v>0</v>
      </c>
      <c r="AC644" s="45">
        <f t="shared" si="80"/>
        <v>0</v>
      </c>
      <c r="AD644" s="45">
        <f t="shared" si="80"/>
        <v>0</v>
      </c>
      <c r="AE644" s="45">
        <f t="shared" si="80"/>
        <v>0</v>
      </c>
      <c r="AF644" s="45">
        <f t="shared" si="80"/>
        <v>0</v>
      </c>
      <c r="AG644" s="45">
        <f t="shared" si="80"/>
        <v>0</v>
      </c>
      <c r="AH644" s="45">
        <f t="shared" si="80"/>
        <v>0</v>
      </c>
      <c r="AI644" s="45">
        <f t="shared" si="80"/>
        <v>0</v>
      </c>
      <c r="AJ644" s="45">
        <f t="shared" si="80"/>
        <v>0</v>
      </c>
      <c r="AK644" s="45">
        <f t="shared" si="80"/>
        <v>0</v>
      </c>
      <c r="AL644" s="45">
        <f t="shared" si="80"/>
        <v>0</v>
      </c>
      <c r="AM644" s="45">
        <f t="shared" si="80"/>
        <v>0</v>
      </c>
      <c r="AN644" s="45">
        <f t="shared" si="80"/>
        <v>0</v>
      </c>
    </row>
    <row r="645" spans="1:40" x14ac:dyDescent="0.25">
      <c r="A645" s="68"/>
      <c r="B645" s="180"/>
      <c r="C645" s="68"/>
      <c r="D645" s="1"/>
      <c r="E645" s="1"/>
      <c r="F645" s="1"/>
      <c r="G645" s="1"/>
      <c r="H645" s="177"/>
      <c r="I645" s="176"/>
      <c r="J645" s="178"/>
      <c r="K645" s="45">
        <f t="shared" si="81"/>
        <v>0</v>
      </c>
      <c r="L645" s="45">
        <f t="shared" si="81"/>
        <v>0</v>
      </c>
      <c r="M645" s="45">
        <f t="shared" si="81"/>
        <v>0</v>
      </c>
      <c r="N645" s="45">
        <f t="shared" si="81"/>
        <v>0</v>
      </c>
      <c r="O645" s="45">
        <f t="shared" si="81"/>
        <v>0</v>
      </c>
      <c r="P645" s="45">
        <f t="shared" si="81"/>
        <v>0</v>
      </c>
      <c r="Q645" s="45">
        <f t="shared" si="81"/>
        <v>0</v>
      </c>
      <c r="R645" s="45">
        <f t="shared" si="81"/>
        <v>0</v>
      </c>
      <c r="S645" s="45">
        <f t="shared" si="81"/>
        <v>0</v>
      </c>
      <c r="T645" s="45">
        <f t="shared" si="81"/>
        <v>0</v>
      </c>
      <c r="U645" s="45">
        <f t="shared" si="81"/>
        <v>0</v>
      </c>
      <c r="V645" s="45">
        <f t="shared" si="81"/>
        <v>0</v>
      </c>
      <c r="W645" s="45">
        <f t="shared" si="81"/>
        <v>0</v>
      </c>
      <c r="X645" s="45">
        <f t="shared" si="81"/>
        <v>0</v>
      </c>
      <c r="Y645" s="45">
        <f t="shared" si="81"/>
        <v>0</v>
      </c>
      <c r="Z645" s="45">
        <f t="shared" si="81"/>
        <v>0</v>
      </c>
      <c r="AA645" s="45">
        <f t="shared" si="80"/>
        <v>0</v>
      </c>
      <c r="AB645" s="45">
        <f t="shared" si="80"/>
        <v>0</v>
      </c>
      <c r="AC645" s="45">
        <f t="shared" si="80"/>
        <v>0</v>
      </c>
      <c r="AD645" s="45">
        <f t="shared" si="80"/>
        <v>0</v>
      </c>
      <c r="AE645" s="45">
        <f t="shared" si="80"/>
        <v>0</v>
      </c>
      <c r="AF645" s="45">
        <f t="shared" si="80"/>
        <v>0</v>
      </c>
      <c r="AG645" s="45">
        <f t="shared" si="80"/>
        <v>0</v>
      </c>
      <c r="AH645" s="45">
        <f t="shared" si="80"/>
        <v>0</v>
      </c>
      <c r="AI645" s="45">
        <f t="shared" si="80"/>
        <v>0</v>
      </c>
      <c r="AJ645" s="45">
        <f t="shared" si="80"/>
        <v>0</v>
      </c>
      <c r="AK645" s="45">
        <f t="shared" si="80"/>
        <v>0</v>
      </c>
      <c r="AL645" s="45">
        <f t="shared" si="80"/>
        <v>0</v>
      </c>
      <c r="AM645" s="45">
        <f t="shared" si="80"/>
        <v>0</v>
      </c>
      <c r="AN645" s="45">
        <f t="shared" si="80"/>
        <v>0</v>
      </c>
    </row>
    <row r="646" spans="1:40" x14ac:dyDescent="0.25">
      <c r="A646" s="68"/>
      <c r="B646" s="180"/>
      <c r="C646" s="68"/>
      <c r="D646" s="1"/>
      <c r="E646" s="1"/>
      <c r="F646" s="1"/>
      <c r="G646" s="1"/>
      <c r="H646" s="177"/>
      <c r="I646" s="176"/>
      <c r="J646" s="178"/>
      <c r="K646" s="45">
        <f t="shared" si="81"/>
        <v>0</v>
      </c>
      <c r="L646" s="45">
        <f t="shared" si="81"/>
        <v>0</v>
      </c>
      <c r="M646" s="45">
        <f t="shared" si="81"/>
        <v>0</v>
      </c>
      <c r="N646" s="45">
        <f t="shared" si="81"/>
        <v>0</v>
      </c>
      <c r="O646" s="45">
        <f t="shared" si="81"/>
        <v>0</v>
      </c>
      <c r="P646" s="45">
        <f t="shared" si="81"/>
        <v>0</v>
      </c>
      <c r="Q646" s="45">
        <f t="shared" si="81"/>
        <v>0</v>
      </c>
      <c r="R646" s="45">
        <f t="shared" si="81"/>
        <v>0</v>
      </c>
      <c r="S646" s="45">
        <f t="shared" si="81"/>
        <v>0</v>
      </c>
      <c r="T646" s="45">
        <f t="shared" si="81"/>
        <v>0</v>
      </c>
      <c r="U646" s="45">
        <f t="shared" si="81"/>
        <v>0</v>
      </c>
      <c r="V646" s="45">
        <f t="shared" si="81"/>
        <v>0</v>
      </c>
      <c r="W646" s="45">
        <f t="shared" si="81"/>
        <v>0</v>
      </c>
      <c r="X646" s="45">
        <f t="shared" si="81"/>
        <v>0</v>
      </c>
      <c r="Y646" s="45">
        <f t="shared" si="81"/>
        <v>0</v>
      </c>
      <c r="Z646" s="45">
        <f t="shared" ref="Z646:AN661" si="82">IF($G646&gt;0,ROUND($J646*Z$3/12*0.75,0),0)</f>
        <v>0</v>
      </c>
      <c r="AA646" s="45">
        <f t="shared" si="82"/>
        <v>0</v>
      </c>
      <c r="AB646" s="45">
        <f t="shared" si="82"/>
        <v>0</v>
      </c>
      <c r="AC646" s="45">
        <f t="shared" si="82"/>
        <v>0</v>
      </c>
      <c r="AD646" s="45">
        <f t="shared" si="82"/>
        <v>0</v>
      </c>
      <c r="AE646" s="45">
        <f t="shared" si="82"/>
        <v>0</v>
      </c>
      <c r="AF646" s="45">
        <f t="shared" si="82"/>
        <v>0</v>
      </c>
      <c r="AG646" s="45">
        <f t="shared" si="82"/>
        <v>0</v>
      </c>
      <c r="AH646" s="45">
        <f t="shared" si="82"/>
        <v>0</v>
      </c>
      <c r="AI646" s="45">
        <f t="shared" si="82"/>
        <v>0</v>
      </c>
      <c r="AJ646" s="45">
        <f t="shared" si="82"/>
        <v>0</v>
      </c>
      <c r="AK646" s="45">
        <f t="shared" si="82"/>
        <v>0</v>
      </c>
      <c r="AL646" s="45">
        <f t="shared" si="82"/>
        <v>0</v>
      </c>
      <c r="AM646" s="45">
        <f t="shared" si="82"/>
        <v>0</v>
      </c>
      <c r="AN646" s="45">
        <f t="shared" si="82"/>
        <v>0</v>
      </c>
    </row>
    <row r="647" spans="1:40" x14ac:dyDescent="0.25">
      <c r="A647" s="68"/>
      <c r="B647" s="180"/>
      <c r="C647" s="68"/>
      <c r="D647" s="1"/>
      <c r="E647" s="1"/>
      <c r="F647" s="1"/>
      <c r="G647" s="1"/>
      <c r="H647" s="177"/>
      <c r="I647" s="176"/>
      <c r="J647" s="178"/>
      <c r="K647" s="45">
        <f t="shared" ref="K647:Z662" si="83">IF($G647&gt;0,ROUND($J647*K$3/12*0.75,0),0)</f>
        <v>0</v>
      </c>
      <c r="L647" s="45">
        <f t="shared" si="83"/>
        <v>0</v>
      </c>
      <c r="M647" s="45">
        <f t="shared" si="83"/>
        <v>0</v>
      </c>
      <c r="N647" s="45">
        <f t="shared" si="83"/>
        <v>0</v>
      </c>
      <c r="O647" s="45">
        <f t="shared" si="83"/>
        <v>0</v>
      </c>
      <c r="P647" s="45">
        <f t="shared" si="83"/>
        <v>0</v>
      </c>
      <c r="Q647" s="45">
        <f t="shared" si="83"/>
        <v>0</v>
      </c>
      <c r="R647" s="45">
        <f t="shared" si="83"/>
        <v>0</v>
      </c>
      <c r="S647" s="45">
        <f t="shared" si="83"/>
        <v>0</v>
      </c>
      <c r="T647" s="45">
        <f t="shared" si="83"/>
        <v>0</v>
      </c>
      <c r="U647" s="45">
        <f t="shared" si="83"/>
        <v>0</v>
      </c>
      <c r="V647" s="45">
        <f t="shared" si="83"/>
        <v>0</v>
      </c>
      <c r="W647" s="45">
        <f t="shared" si="83"/>
        <v>0</v>
      </c>
      <c r="X647" s="45">
        <f t="shared" si="83"/>
        <v>0</v>
      </c>
      <c r="Y647" s="45">
        <f t="shared" si="83"/>
        <v>0</v>
      </c>
      <c r="Z647" s="45">
        <f t="shared" si="83"/>
        <v>0</v>
      </c>
      <c r="AA647" s="45">
        <f t="shared" si="82"/>
        <v>0</v>
      </c>
      <c r="AB647" s="45">
        <f t="shared" si="82"/>
        <v>0</v>
      </c>
      <c r="AC647" s="45">
        <f t="shared" si="82"/>
        <v>0</v>
      </c>
      <c r="AD647" s="45">
        <f t="shared" si="82"/>
        <v>0</v>
      </c>
      <c r="AE647" s="45">
        <f t="shared" si="82"/>
        <v>0</v>
      </c>
      <c r="AF647" s="45">
        <f t="shared" si="82"/>
        <v>0</v>
      </c>
      <c r="AG647" s="45">
        <f t="shared" si="82"/>
        <v>0</v>
      </c>
      <c r="AH647" s="45">
        <f t="shared" si="82"/>
        <v>0</v>
      </c>
      <c r="AI647" s="45">
        <f t="shared" si="82"/>
        <v>0</v>
      </c>
      <c r="AJ647" s="45">
        <f t="shared" si="82"/>
        <v>0</v>
      </c>
      <c r="AK647" s="45">
        <f t="shared" si="82"/>
        <v>0</v>
      </c>
      <c r="AL647" s="45">
        <f t="shared" si="82"/>
        <v>0</v>
      </c>
      <c r="AM647" s="45">
        <f t="shared" si="82"/>
        <v>0</v>
      </c>
      <c r="AN647" s="45">
        <f t="shared" si="82"/>
        <v>0</v>
      </c>
    </row>
    <row r="648" spans="1:40" x14ac:dyDescent="0.25">
      <c r="A648" s="68"/>
      <c r="B648" s="180"/>
      <c r="C648" s="68"/>
      <c r="D648" s="1"/>
      <c r="E648" s="1"/>
      <c r="F648" s="1"/>
      <c r="G648" s="1"/>
      <c r="H648" s="177"/>
      <c r="I648" s="176"/>
      <c r="J648" s="178"/>
      <c r="K648" s="45">
        <f t="shared" si="83"/>
        <v>0</v>
      </c>
      <c r="L648" s="45">
        <f t="shared" si="83"/>
        <v>0</v>
      </c>
      <c r="M648" s="45">
        <f t="shared" si="83"/>
        <v>0</v>
      </c>
      <c r="N648" s="45">
        <f t="shared" si="83"/>
        <v>0</v>
      </c>
      <c r="O648" s="45">
        <f t="shared" si="83"/>
        <v>0</v>
      </c>
      <c r="P648" s="45">
        <f t="shared" si="83"/>
        <v>0</v>
      </c>
      <c r="Q648" s="45">
        <f t="shared" si="83"/>
        <v>0</v>
      </c>
      <c r="R648" s="45">
        <f t="shared" si="83"/>
        <v>0</v>
      </c>
      <c r="S648" s="45">
        <f t="shared" si="83"/>
        <v>0</v>
      </c>
      <c r="T648" s="45">
        <f t="shared" si="83"/>
        <v>0</v>
      </c>
      <c r="U648" s="45">
        <f t="shared" si="83"/>
        <v>0</v>
      </c>
      <c r="V648" s="45">
        <f t="shared" si="83"/>
        <v>0</v>
      </c>
      <c r="W648" s="45">
        <f t="shared" si="83"/>
        <v>0</v>
      </c>
      <c r="X648" s="45">
        <f t="shared" si="83"/>
        <v>0</v>
      </c>
      <c r="Y648" s="45">
        <f t="shared" si="83"/>
        <v>0</v>
      </c>
      <c r="Z648" s="45">
        <f t="shared" si="83"/>
        <v>0</v>
      </c>
      <c r="AA648" s="45">
        <f t="shared" si="82"/>
        <v>0</v>
      </c>
      <c r="AB648" s="45">
        <f t="shared" si="82"/>
        <v>0</v>
      </c>
      <c r="AC648" s="45">
        <f t="shared" si="82"/>
        <v>0</v>
      </c>
      <c r="AD648" s="45">
        <f t="shared" si="82"/>
        <v>0</v>
      </c>
      <c r="AE648" s="45">
        <f t="shared" si="82"/>
        <v>0</v>
      </c>
      <c r="AF648" s="45">
        <f t="shared" si="82"/>
        <v>0</v>
      </c>
      <c r="AG648" s="45">
        <f t="shared" si="82"/>
        <v>0</v>
      </c>
      <c r="AH648" s="45">
        <f t="shared" si="82"/>
        <v>0</v>
      </c>
      <c r="AI648" s="45">
        <f t="shared" si="82"/>
        <v>0</v>
      </c>
      <c r="AJ648" s="45">
        <f t="shared" si="82"/>
        <v>0</v>
      </c>
      <c r="AK648" s="45">
        <f t="shared" si="82"/>
        <v>0</v>
      </c>
      <c r="AL648" s="45">
        <f t="shared" si="82"/>
        <v>0</v>
      </c>
      <c r="AM648" s="45">
        <f t="shared" si="82"/>
        <v>0</v>
      </c>
      <c r="AN648" s="45">
        <f t="shared" si="82"/>
        <v>0</v>
      </c>
    </row>
    <row r="649" spans="1:40" x14ac:dyDescent="0.25">
      <c r="A649" s="68"/>
      <c r="B649" s="180"/>
      <c r="C649" s="68"/>
      <c r="D649" s="1"/>
      <c r="E649" s="1"/>
      <c r="F649" s="1"/>
      <c r="G649" s="1"/>
      <c r="H649" s="177"/>
      <c r="I649" s="176"/>
      <c r="J649" s="178"/>
      <c r="K649" s="45">
        <f t="shared" si="83"/>
        <v>0</v>
      </c>
      <c r="L649" s="45">
        <f t="shared" si="83"/>
        <v>0</v>
      </c>
      <c r="M649" s="45">
        <f t="shared" si="83"/>
        <v>0</v>
      </c>
      <c r="N649" s="45">
        <f t="shared" si="83"/>
        <v>0</v>
      </c>
      <c r="O649" s="45">
        <f t="shared" si="83"/>
        <v>0</v>
      </c>
      <c r="P649" s="45">
        <f t="shared" si="83"/>
        <v>0</v>
      </c>
      <c r="Q649" s="45">
        <f t="shared" si="83"/>
        <v>0</v>
      </c>
      <c r="R649" s="45">
        <f t="shared" si="83"/>
        <v>0</v>
      </c>
      <c r="S649" s="45">
        <f t="shared" si="83"/>
        <v>0</v>
      </c>
      <c r="T649" s="45">
        <f t="shared" si="83"/>
        <v>0</v>
      </c>
      <c r="U649" s="45">
        <f t="shared" si="83"/>
        <v>0</v>
      </c>
      <c r="V649" s="45">
        <f t="shared" si="83"/>
        <v>0</v>
      </c>
      <c r="W649" s="45">
        <f t="shared" si="83"/>
        <v>0</v>
      </c>
      <c r="X649" s="45">
        <f t="shared" si="83"/>
        <v>0</v>
      </c>
      <c r="Y649" s="45">
        <f t="shared" si="83"/>
        <v>0</v>
      </c>
      <c r="Z649" s="45">
        <f t="shared" si="83"/>
        <v>0</v>
      </c>
      <c r="AA649" s="45">
        <f t="shared" si="82"/>
        <v>0</v>
      </c>
      <c r="AB649" s="45">
        <f t="shared" si="82"/>
        <v>0</v>
      </c>
      <c r="AC649" s="45">
        <f t="shared" si="82"/>
        <v>0</v>
      </c>
      <c r="AD649" s="45">
        <f t="shared" si="82"/>
        <v>0</v>
      </c>
      <c r="AE649" s="45">
        <f t="shared" si="82"/>
        <v>0</v>
      </c>
      <c r="AF649" s="45">
        <f t="shared" si="82"/>
        <v>0</v>
      </c>
      <c r="AG649" s="45">
        <f t="shared" si="82"/>
        <v>0</v>
      </c>
      <c r="AH649" s="45">
        <f t="shared" si="82"/>
        <v>0</v>
      </c>
      <c r="AI649" s="45">
        <f t="shared" si="82"/>
        <v>0</v>
      </c>
      <c r="AJ649" s="45">
        <f t="shared" si="82"/>
        <v>0</v>
      </c>
      <c r="AK649" s="45">
        <f t="shared" si="82"/>
        <v>0</v>
      </c>
      <c r="AL649" s="45">
        <f t="shared" si="82"/>
        <v>0</v>
      </c>
      <c r="AM649" s="45">
        <f t="shared" si="82"/>
        <v>0</v>
      </c>
      <c r="AN649" s="45">
        <f t="shared" si="82"/>
        <v>0</v>
      </c>
    </row>
    <row r="650" spans="1:40" x14ac:dyDescent="0.25">
      <c r="A650" s="68"/>
      <c r="B650" s="180"/>
      <c r="C650" s="68"/>
      <c r="D650" s="1"/>
      <c r="E650" s="1"/>
      <c r="F650" s="1"/>
      <c r="G650" s="1"/>
      <c r="H650" s="177"/>
      <c r="I650" s="176"/>
      <c r="J650" s="178"/>
      <c r="K650" s="45">
        <f t="shared" si="83"/>
        <v>0</v>
      </c>
      <c r="L650" s="45">
        <f t="shared" si="83"/>
        <v>0</v>
      </c>
      <c r="M650" s="45">
        <f t="shared" si="83"/>
        <v>0</v>
      </c>
      <c r="N650" s="45">
        <f t="shared" si="83"/>
        <v>0</v>
      </c>
      <c r="O650" s="45">
        <f t="shared" si="83"/>
        <v>0</v>
      </c>
      <c r="P650" s="45">
        <f t="shared" si="83"/>
        <v>0</v>
      </c>
      <c r="Q650" s="45">
        <f t="shared" si="83"/>
        <v>0</v>
      </c>
      <c r="R650" s="45">
        <f t="shared" si="83"/>
        <v>0</v>
      </c>
      <c r="S650" s="45">
        <f t="shared" si="83"/>
        <v>0</v>
      </c>
      <c r="T650" s="45">
        <f t="shared" si="83"/>
        <v>0</v>
      </c>
      <c r="U650" s="45">
        <f t="shared" si="83"/>
        <v>0</v>
      </c>
      <c r="V650" s="45">
        <f t="shared" si="83"/>
        <v>0</v>
      </c>
      <c r="W650" s="45">
        <f t="shared" si="83"/>
        <v>0</v>
      </c>
      <c r="X650" s="45">
        <f t="shared" si="83"/>
        <v>0</v>
      </c>
      <c r="Y650" s="45">
        <f t="shared" si="83"/>
        <v>0</v>
      </c>
      <c r="Z650" s="45">
        <f t="shared" si="83"/>
        <v>0</v>
      </c>
      <c r="AA650" s="45">
        <f t="shared" si="82"/>
        <v>0</v>
      </c>
      <c r="AB650" s="45">
        <f t="shared" si="82"/>
        <v>0</v>
      </c>
      <c r="AC650" s="45">
        <f t="shared" si="82"/>
        <v>0</v>
      </c>
      <c r="AD650" s="45">
        <f t="shared" si="82"/>
        <v>0</v>
      </c>
      <c r="AE650" s="45">
        <f t="shared" si="82"/>
        <v>0</v>
      </c>
      <c r="AF650" s="45">
        <f t="shared" si="82"/>
        <v>0</v>
      </c>
      <c r="AG650" s="45">
        <f t="shared" si="82"/>
        <v>0</v>
      </c>
      <c r="AH650" s="45">
        <f t="shared" si="82"/>
        <v>0</v>
      </c>
      <c r="AI650" s="45">
        <f t="shared" si="82"/>
        <v>0</v>
      </c>
      <c r="AJ650" s="45">
        <f t="shared" si="82"/>
        <v>0</v>
      </c>
      <c r="AK650" s="45">
        <f t="shared" si="82"/>
        <v>0</v>
      </c>
      <c r="AL650" s="45">
        <f t="shared" si="82"/>
        <v>0</v>
      </c>
      <c r="AM650" s="45">
        <f t="shared" si="82"/>
        <v>0</v>
      </c>
      <c r="AN650" s="45">
        <f t="shared" si="82"/>
        <v>0</v>
      </c>
    </row>
    <row r="651" spans="1:40" x14ac:dyDescent="0.25">
      <c r="A651" s="68"/>
      <c r="B651" s="180"/>
      <c r="C651" s="68"/>
      <c r="D651" s="1"/>
      <c r="E651" s="1"/>
      <c r="F651" s="1"/>
      <c r="G651" s="1"/>
      <c r="H651" s="177"/>
      <c r="I651" s="176"/>
      <c r="J651" s="178"/>
      <c r="K651" s="45">
        <f t="shared" si="83"/>
        <v>0</v>
      </c>
      <c r="L651" s="45">
        <f t="shared" si="83"/>
        <v>0</v>
      </c>
      <c r="M651" s="45">
        <f t="shared" si="83"/>
        <v>0</v>
      </c>
      <c r="N651" s="45">
        <f t="shared" si="83"/>
        <v>0</v>
      </c>
      <c r="O651" s="45">
        <f t="shared" si="83"/>
        <v>0</v>
      </c>
      <c r="P651" s="45">
        <f t="shared" si="83"/>
        <v>0</v>
      </c>
      <c r="Q651" s="45">
        <f t="shared" si="83"/>
        <v>0</v>
      </c>
      <c r="R651" s="45">
        <f t="shared" si="83"/>
        <v>0</v>
      </c>
      <c r="S651" s="45">
        <f t="shared" si="83"/>
        <v>0</v>
      </c>
      <c r="T651" s="45">
        <f t="shared" si="83"/>
        <v>0</v>
      </c>
      <c r="U651" s="45">
        <f t="shared" si="83"/>
        <v>0</v>
      </c>
      <c r="V651" s="45">
        <f t="shared" si="83"/>
        <v>0</v>
      </c>
      <c r="W651" s="45">
        <f t="shared" si="83"/>
        <v>0</v>
      </c>
      <c r="X651" s="45">
        <f t="shared" si="83"/>
        <v>0</v>
      </c>
      <c r="Y651" s="45">
        <f t="shared" si="83"/>
        <v>0</v>
      </c>
      <c r="Z651" s="45">
        <f t="shared" si="83"/>
        <v>0</v>
      </c>
      <c r="AA651" s="45">
        <f t="shared" si="82"/>
        <v>0</v>
      </c>
      <c r="AB651" s="45">
        <f t="shared" si="82"/>
        <v>0</v>
      </c>
      <c r="AC651" s="45">
        <f t="shared" si="82"/>
        <v>0</v>
      </c>
      <c r="AD651" s="45">
        <f t="shared" si="82"/>
        <v>0</v>
      </c>
      <c r="AE651" s="45">
        <f t="shared" si="82"/>
        <v>0</v>
      </c>
      <c r="AF651" s="45">
        <f t="shared" si="82"/>
        <v>0</v>
      </c>
      <c r="AG651" s="45">
        <f t="shared" si="82"/>
        <v>0</v>
      </c>
      <c r="AH651" s="45">
        <f t="shared" si="82"/>
        <v>0</v>
      </c>
      <c r="AI651" s="45">
        <f t="shared" si="82"/>
        <v>0</v>
      </c>
      <c r="AJ651" s="45">
        <f t="shared" si="82"/>
        <v>0</v>
      </c>
      <c r="AK651" s="45">
        <f t="shared" si="82"/>
        <v>0</v>
      </c>
      <c r="AL651" s="45">
        <f t="shared" si="82"/>
        <v>0</v>
      </c>
      <c r="AM651" s="45">
        <f t="shared" si="82"/>
        <v>0</v>
      </c>
      <c r="AN651" s="45">
        <f t="shared" si="82"/>
        <v>0</v>
      </c>
    </row>
    <row r="652" spans="1:40" x14ac:dyDescent="0.25">
      <c r="A652" s="68"/>
      <c r="B652" s="180"/>
      <c r="C652" s="68"/>
      <c r="D652" s="1"/>
      <c r="E652" s="1"/>
      <c r="F652" s="1"/>
      <c r="G652" s="1"/>
      <c r="H652" s="177"/>
      <c r="I652" s="176"/>
      <c r="J652" s="178"/>
      <c r="K652" s="45">
        <f t="shared" si="83"/>
        <v>0</v>
      </c>
      <c r="L652" s="45">
        <f t="shared" si="83"/>
        <v>0</v>
      </c>
      <c r="M652" s="45">
        <f t="shared" si="83"/>
        <v>0</v>
      </c>
      <c r="N652" s="45">
        <f t="shared" si="83"/>
        <v>0</v>
      </c>
      <c r="O652" s="45">
        <f t="shared" si="83"/>
        <v>0</v>
      </c>
      <c r="P652" s="45">
        <f t="shared" si="83"/>
        <v>0</v>
      </c>
      <c r="Q652" s="45">
        <f t="shared" si="83"/>
        <v>0</v>
      </c>
      <c r="R652" s="45">
        <f t="shared" si="83"/>
        <v>0</v>
      </c>
      <c r="S652" s="45">
        <f t="shared" si="83"/>
        <v>0</v>
      </c>
      <c r="T652" s="45">
        <f t="shared" si="83"/>
        <v>0</v>
      </c>
      <c r="U652" s="45">
        <f t="shared" si="83"/>
        <v>0</v>
      </c>
      <c r="V652" s="45">
        <f t="shared" si="83"/>
        <v>0</v>
      </c>
      <c r="W652" s="45">
        <f t="shared" si="83"/>
        <v>0</v>
      </c>
      <c r="X652" s="45">
        <f t="shared" si="83"/>
        <v>0</v>
      </c>
      <c r="Y652" s="45">
        <f t="shared" si="83"/>
        <v>0</v>
      </c>
      <c r="Z652" s="45">
        <f t="shared" si="83"/>
        <v>0</v>
      </c>
      <c r="AA652" s="45">
        <f t="shared" si="82"/>
        <v>0</v>
      </c>
      <c r="AB652" s="45">
        <f t="shared" si="82"/>
        <v>0</v>
      </c>
      <c r="AC652" s="45">
        <f t="shared" si="82"/>
        <v>0</v>
      </c>
      <c r="AD652" s="45">
        <f t="shared" si="82"/>
        <v>0</v>
      </c>
      <c r="AE652" s="45">
        <f t="shared" si="82"/>
        <v>0</v>
      </c>
      <c r="AF652" s="45">
        <f t="shared" si="82"/>
        <v>0</v>
      </c>
      <c r="AG652" s="45">
        <f t="shared" si="82"/>
        <v>0</v>
      </c>
      <c r="AH652" s="45">
        <f t="shared" si="82"/>
        <v>0</v>
      </c>
      <c r="AI652" s="45">
        <f t="shared" si="82"/>
        <v>0</v>
      </c>
      <c r="AJ652" s="45">
        <f t="shared" si="82"/>
        <v>0</v>
      </c>
      <c r="AK652" s="45">
        <f t="shared" si="82"/>
        <v>0</v>
      </c>
      <c r="AL652" s="45">
        <f t="shared" si="82"/>
        <v>0</v>
      </c>
      <c r="AM652" s="45">
        <f t="shared" si="82"/>
        <v>0</v>
      </c>
      <c r="AN652" s="45">
        <f t="shared" si="82"/>
        <v>0</v>
      </c>
    </row>
    <row r="653" spans="1:40" x14ac:dyDescent="0.25">
      <c r="A653" s="68"/>
      <c r="B653" s="180"/>
      <c r="C653" s="68"/>
      <c r="D653" s="1"/>
      <c r="E653" s="1"/>
      <c r="F653" s="1"/>
      <c r="G653" s="1"/>
      <c r="H653" s="177"/>
      <c r="I653" s="176"/>
      <c r="J653" s="178"/>
      <c r="K653" s="45">
        <f t="shared" si="83"/>
        <v>0</v>
      </c>
      <c r="L653" s="45">
        <f t="shared" si="83"/>
        <v>0</v>
      </c>
      <c r="M653" s="45">
        <f t="shared" si="83"/>
        <v>0</v>
      </c>
      <c r="N653" s="45">
        <f t="shared" si="83"/>
        <v>0</v>
      </c>
      <c r="O653" s="45">
        <f t="shared" si="83"/>
        <v>0</v>
      </c>
      <c r="P653" s="45">
        <f t="shared" si="83"/>
        <v>0</v>
      </c>
      <c r="Q653" s="45">
        <f t="shared" si="83"/>
        <v>0</v>
      </c>
      <c r="R653" s="45">
        <f t="shared" si="83"/>
        <v>0</v>
      </c>
      <c r="S653" s="45">
        <f t="shared" si="83"/>
        <v>0</v>
      </c>
      <c r="T653" s="45">
        <f t="shared" si="83"/>
        <v>0</v>
      </c>
      <c r="U653" s="45">
        <f t="shared" si="83"/>
        <v>0</v>
      </c>
      <c r="V653" s="45">
        <f t="shared" si="83"/>
        <v>0</v>
      </c>
      <c r="W653" s="45">
        <f t="shared" si="83"/>
        <v>0</v>
      </c>
      <c r="X653" s="45">
        <f t="shared" si="83"/>
        <v>0</v>
      </c>
      <c r="Y653" s="45">
        <f t="shared" si="83"/>
        <v>0</v>
      </c>
      <c r="Z653" s="45">
        <f t="shared" si="83"/>
        <v>0</v>
      </c>
      <c r="AA653" s="45">
        <f t="shared" si="82"/>
        <v>0</v>
      </c>
      <c r="AB653" s="45">
        <f t="shared" si="82"/>
        <v>0</v>
      </c>
      <c r="AC653" s="45">
        <f t="shared" si="82"/>
        <v>0</v>
      </c>
      <c r="AD653" s="45">
        <f t="shared" si="82"/>
        <v>0</v>
      </c>
      <c r="AE653" s="45">
        <f t="shared" si="82"/>
        <v>0</v>
      </c>
      <c r="AF653" s="45">
        <f t="shared" si="82"/>
        <v>0</v>
      </c>
      <c r="AG653" s="45">
        <f t="shared" si="82"/>
        <v>0</v>
      </c>
      <c r="AH653" s="45">
        <f t="shared" si="82"/>
        <v>0</v>
      </c>
      <c r="AI653" s="45">
        <f t="shared" si="82"/>
        <v>0</v>
      </c>
      <c r="AJ653" s="45">
        <f t="shared" si="82"/>
        <v>0</v>
      </c>
      <c r="AK653" s="45">
        <f t="shared" si="82"/>
        <v>0</v>
      </c>
      <c r="AL653" s="45">
        <f t="shared" si="82"/>
        <v>0</v>
      </c>
      <c r="AM653" s="45">
        <f t="shared" si="82"/>
        <v>0</v>
      </c>
      <c r="AN653" s="45">
        <f t="shared" si="82"/>
        <v>0</v>
      </c>
    </row>
    <row r="654" spans="1:40" x14ac:dyDescent="0.25">
      <c r="A654" s="68"/>
      <c r="B654" s="180"/>
      <c r="C654" s="68"/>
      <c r="D654" s="1"/>
      <c r="E654" s="1"/>
      <c r="F654" s="1"/>
      <c r="G654" s="1"/>
      <c r="H654" s="177"/>
      <c r="I654" s="176"/>
      <c r="J654" s="178"/>
      <c r="K654" s="45">
        <f t="shared" si="83"/>
        <v>0</v>
      </c>
      <c r="L654" s="45">
        <f t="shared" si="83"/>
        <v>0</v>
      </c>
      <c r="M654" s="45">
        <f t="shared" si="83"/>
        <v>0</v>
      </c>
      <c r="N654" s="45">
        <f t="shared" si="83"/>
        <v>0</v>
      </c>
      <c r="O654" s="45">
        <f t="shared" si="83"/>
        <v>0</v>
      </c>
      <c r="P654" s="45">
        <f t="shared" si="83"/>
        <v>0</v>
      </c>
      <c r="Q654" s="45">
        <f t="shared" si="83"/>
        <v>0</v>
      </c>
      <c r="R654" s="45">
        <f t="shared" si="83"/>
        <v>0</v>
      </c>
      <c r="S654" s="45">
        <f t="shared" si="83"/>
        <v>0</v>
      </c>
      <c r="T654" s="45">
        <f t="shared" si="83"/>
        <v>0</v>
      </c>
      <c r="U654" s="45">
        <f t="shared" si="83"/>
        <v>0</v>
      </c>
      <c r="V654" s="45">
        <f t="shared" si="83"/>
        <v>0</v>
      </c>
      <c r="W654" s="45">
        <f t="shared" si="83"/>
        <v>0</v>
      </c>
      <c r="X654" s="45">
        <f t="shared" si="83"/>
        <v>0</v>
      </c>
      <c r="Y654" s="45">
        <f t="shared" si="83"/>
        <v>0</v>
      </c>
      <c r="Z654" s="45">
        <f t="shared" si="83"/>
        <v>0</v>
      </c>
      <c r="AA654" s="45">
        <f t="shared" si="82"/>
        <v>0</v>
      </c>
      <c r="AB654" s="45">
        <f t="shared" si="82"/>
        <v>0</v>
      </c>
      <c r="AC654" s="45">
        <f t="shared" si="82"/>
        <v>0</v>
      </c>
      <c r="AD654" s="45">
        <f t="shared" si="82"/>
        <v>0</v>
      </c>
      <c r="AE654" s="45">
        <f t="shared" si="82"/>
        <v>0</v>
      </c>
      <c r="AF654" s="45">
        <f t="shared" si="82"/>
        <v>0</v>
      </c>
      <c r="AG654" s="45">
        <f t="shared" si="82"/>
        <v>0</v>
      </c>
      <c r="AH654" s="45">
        <f t="shared" si="82"/>
        <v>0</v>
      </c>
      <c r="AI654" s="45">
        <f t="shared" si="82"/>
        <v>0</v>
      </c>
      <c r="AJ654" s="45">
        <f t="shared" si="82"/>
        <v>0</v>
      </c>
      <c r="AK654" s="45">
        <f t="shared" si="82"/>
        <v>0</v>
      </c>
      <c r="AL654" s="45">
        <f t="shared" si="82"/>
        <v>0</v>
      </c>
      <c r="AM654" s="45">
        <f t="shared" si="82"/>
        <v>0</v>
      </c>
      <c r="AN654" s="45">
        <f t="shared" si="82"/>
        <v>0</v>
      </c>
    </row>
    <row r="655" spans="1:40" x14ac:dyDescent="0.25">
      <c r="A655" s="68"/>
      <c r="B655" s="180"/>
      <c r="C655" s="68"/>
      <c r="D655" s="1"/>
      <c r="E655" s="1"/>
      <c r="F655" s="1"/>
      <c r="G655" s="1"/>
      <c r="H655" s="177"/>
      <c r="I655" s="176"/>
      <c r="J655" s="178"/>
      <c r="K655" s="45">
        <f t="shared" si="83"/>
        <v>0</v>
      </c>
      <c r="L655" s="45">
        <f t="shared" si="83"/>
        <v>0</v>
      </c>
      <c r="M655" s="45">
        <f t="shared" si="83"/>
        <v>0</v>
      </c>
      <c r="N655" s="45">
        <f t="shared" si="83"/>
        <v>0</v>
      </c>
      <c r="O655" s="45">
        <f t="shared" si="83"/>
        <v>0</v>
      </c>
      <c r="P655" s="45">
        <f t="shared" si="83"/>
        <v>0</v>
      </c>
      <c r="Q655" s="45">
        <f t="shared" si="83"/>
        <v>0</v>
      </c>
      <c r="R655" s="45">
        <f t="shared" si="83"/>
        <v>0</v>
      </c>
      <c r="S655" s="45">
        <f t="shared" si="83"/>
        <v>0</v>
      </c>
      <c r="T655" s="45">
        <f t="shared" si="83"/>
        <v>0</v>
      </c>
      <c r="U655" s="45">
        <f t="shared" si="83"/>
        <v>0</v>
      </c>
      <c r="V655" s="45">
        <f t="shared" si="83"/>
        <v>0</v>
      </c>
      <c r="W655" s="45">
        <f t="shared" si="83"/>
        <v>0</v>
      </c>
      <c r="X655" s="45">
        <f t="shared" si="83"/>
        <v>0</v>
      </c>
      <c r="Y655" s="45">
        <f t="shared" si="83"/>
        <v>0</v>
      </c>
      <c r="Z655" s="45">
        <f t="shared" si="83"/>
        <v>0</v>
      </c>
      <c r="AA655" s="45">
        <f t="shared" si="82"/>
        <v>0</v>
      </c>
      <c r="AB655" s="45">
        <f t="shared" si="82"/>
        <v>0</v>
      </c>
      <c r="AC655" s="45">
        <f t="shared" si="82"/>
        <v>0</v>
      </c>
      <c r="AD655" s="45">
        <f t="shared" si="82"/>
        <v>0</v>
      </c>
      <c r="AE655" s="45">
        <f t="shared" si="82"/>
        <v>0</v>
      </c>
      <c r="AF655" s="45">
        <f t="shared" si="82"/>
        <v>0</v>
      </c>
      <c r="AG655" s="45">
        <f t="shared" si="82"/>
        <v>0</v>
      </c>
      <c r="AH655" s="45">
        <f t="shared" si="82"/>
        <v>0</v>
      </c>
      <c r="AI655" s="45">
        <f t="shared" si="82"/>
        <v>0</v>
      </c>
      <c r="AJ655" s="45">
        <f t="shared" si="82"/>
        <v>0</v>
      </c>
      <c r="AK655" s="45">
        <f t="shared" si="82"/>
        <v>0</v>
      </c>
      <c r="AL655" s="45">
        <f t="shared" si="82"/>
        <v>0</v>
      </c>
      <c r="AM655" s="45">
        <f t="shared" si="82"/>
        <v>0</v>
      </c>
      <c r="AN655" s="45">
        <f t="shared" si="82"/>
        <v>0</v>
      </c>
    </row>
    <row r="656" spans="1:40" x14ac:dyDescent="0.25">
      <c r="A656" s="68"/>
      <c r="B656" s="180"/>
      <c r="C656" s="68"/>
      <c r="D656" s="1"/>
      <c r="E656" s="1"/>
      <c r="F656" s="1"/>
      <c r="G656" s="1"/>
      <c r="H656" s="177"/>
      <c r="I656" s="176"/>
      <c r="J656" s="178"/>
      <c r="K656" s="45">
        <f t="shared" si="83"/>
        <v>0</v>
      </c>
      <c r="L656" s="45">
        <f t="shared" si="83"/>
        <v>0</v>
      </c>
      <c r="M656" s="45">
        <f t="shared" si="83"/>
        <v>0</v>
      </c>
      <c r="N656" s="45">
        <f t="shared" si="83"/>
        <v>0</v>
      </c>
      <c r="O656" s="45">
        <f t="shared" si="83"/>
        <v>0</v>
      </c>
      <c r="P656" s="45">
        <f t="shared" si="83"/>
        <v>0</v>
      </c>
      <c r="Q656" s="45">
        <f t="shared" si="83"/>
        <v>0</v>
      </c>
      <c r="R656" s="45">
        <f t="shared" si="83"/>
        <v>0</v>
      </c>
      <c r="S656" s="45">
        <f t="shared" si="83"/>
        <v>0</v>
      </c>
      <c r="T656" s="45">
        <f t="shared" si="83"/>
        <v>0</v>
      </c>
      <c r="U656" s="45">
        <f t="shared" si="83"/>
        <v>0</v>
      </c>
      <c r="V656" s="45">
        <f t="shared" si="83"/>
        <v>0</v>
      </c>
      <c r="W656" s="45">
        <f t="shared" si="83"/>
        <v>0</v>
      </c>
      <c r="X656" s="45">
        <f t="shared" si="83"/>
        <v>0</v>
      </c>
      <c r="Y656" s="45">
        <f t="shared" si="83"/>
        <v>0</v>
      </c>
      <c r="Z656" s="45">
        <f t="shared" si="83"/>
        <v>0</v>
      </c>
      <c r="AA656" s="45">
        <f t="shared" si="82"/>
        <v>0</v>
      </c>
      <c r="AB656" s="45">
        <f t="shared" si="82"/>
        <v>0</v>
      </c>
      <c r="AC656" s="45">
        <f t="shared" si="82"/>
        <v>0</v>
      </c>
      <c r="AD656" s="45">
        <f t="shared" si="82"/>
        <v>0</v>
      </c>
      <c r="AE656" s="45">
        <f t="shared" si="82"/>
        <v>0</v>
      </c>
      <c r="AF656" s="45">
        <f t="shared" si="82"/>
        <v>0</v>
      </c>
      <c r="AG656" s="45">
        <f t="shared" si="82"/>
        <v>0</v>
      </c>
      <c r="AH656" s="45">
        <f t="shared" si="82"/>
        <v>0</v>
      </c>
      <c r="AI656" s="45">
        <f t="shared" si="82"/>
        <v>0</v>
      </c>
      <c r="AJ656" s="45">
        <f t="shared" si="82"/>
        <v>0</v>
      </c>
      <c r="AK656" s="45">
        <f t="shared" si="82"/>
        <v>0</v>
      </c>
      <c r="AL656" s="45">
        <f t="shared" si="82"/>
        <v>0</v>
      </c>
      <c r="AM656" s="45">
        <f t="shared" si="82"/>
        <v>0</v>
      </c>
      <c r="AN656" s="45">
        <f t="shared" si="82"/>
        <v>0</v>
      </c>
    </row>
    <row r="657" spans="1:40" x14ac:dyDescent="0.25">
      <c r="A657" s="68"/>
      <c r="B657" s="180"/>
      <c r="C657" s="68"/>
      <c r="D657" s="1"/>
      <c r="E657" s="1"/>
      <c r="F657" s="1"/>
      <c r="G657" s="1"/>
      <c r="H657" s="177"/>
      <c r="I657" s="176"/>
      <c r="J657" s="178"/>
      <c r="K657" s="45">
        <f t="shared" si="83"/>
        <v>0</v>
      </c>
      <c r="L657" s="45">
        <f t="shared" si="83"/>
        <v>0</v>
      </c>
      <c r="M657" s="45">
        <f t="shared" si="83"/>
        <v>0</v>
      </c>
      <c r="N657" s="45">
        <f t="shared" si="83"/>
        <v>0</v>
      </c>
      <c r="O657" s="45">
        <f t="shared" si="83"/>
        <v>0</v>
      </c>
      <c r="P657" s="45">
        <f t="shared" si="83"/>
        <v>0</v>
      </c>
      <c r="Q657" s="45">
        <f t="shared" si="83"/>
        <v>0</v>
      </c>
      <c r="R657" s="45">
        <f t="shared" si="83"/>
        <v>0</v>
      </c>
      <c r="S657" s="45">
        <f t="shared" si="83"/>
        <v>0</v>
      </c>
      <c r="T657" s="45">
        <f t="shared" si="83"/>
        <v>0</v>
      </c>
      <c r="U657" s="45">
        <f t="shared" si="83"/>
        <v>0</v>
      </c>
      <c r="V657" s="45">
        <f t="shared" si="83"/>
        <v>0</v>
      </c>
      <c r="W657" s="45">
        <f t="shared" si="83"/>
        <v>0</v>
      </c>
      <c r="X657" s="45">
        <f t="shared" si="83"/>
        <v>0</v>
      </c>
      <c r="Y657" s="45">
        <f t="shared" si="83"/>
        <v>0</v>
      </c>
      <c r="Z657" s="45">
        <f t="shared" si="83"/>
        <v>0</v>
      </c>
      <c r="AA657" s="45">
        <f t="shared" si="82"/>
        <v>0</v>
      </c>
      <c r="AB657" s="45">
        <f t="shared" si="82"/>
        <v>0</v>
      </c>
      <c r="AC657" s="45">
        <f t="shared" si="82"/>
        <v>0</v>
      </c>
      <c r="AD657" s="45">
        <f t="shared" si="82"/>
        <v>0</v>
      </c>
      <c r="AE657" s="45">
        <f t="shared" si="82"/>
        <v>0</v>
      </c>
      <c r="AF657" s="45">
        <f t="shared" si="82"/>
        <v>0</v>
      </c>
      <c r="AG657" s="45">
        <f t="shared" si="82"/>
        <v>0</v>
      </c>
      <c r="AH657" s="45">
        <f t="shared" si="82"/>
        <v>0</v>
      </c>
      <c r="AI657" s="45">
        <f t="shared" si="82"/>
        <v>0</v>
      </c>
      <c r="AJ657" s="45">
        <f t="shared" si="82"/>
        <v>0</v>
      </c>
      <c r="AK657" s="45">
        <f t="shared" si="82"/>
        <v>0</v>
      </c>
      <c r="AL657" s="45">
        <f t="shared" si="82"/>
        <v>0</v>
      </c>
      <c r="AM657" s="45">
        <f t="shared" si="82"/>
        <v>0</v>
      </c>
      <c r="AN657" s="45">
        <f t="shared" si="82"/>
        <v>0</v>
      </c>
    </row>
    <row r="658" spans="1:40" x14ac:dyDescent="0.25">
      <c r="A658" s="68"/>
      <c r="B658" s="180"/>
      <c r="C658" s="68"/>
      <c r="D658" s="1"/>
      <c r="E658" s="1"/>
      <c r="F658" s="1"/>
      <c r="G658" s="1"/>
      <c r="H658" s="177"/>
      <c r="I658" s="176"/>
      <c r="J658" s="178"/>
      <c r="K658" s="45">
        <f t="shared" si="83"/>
        <v>0</v>
      </c>
      <c r="L658" s="45">
        <f t="shared" si="83"/>
        <v>0</v>
      </c>
      <c r="M658" s="45">
        <f t="shared" si="83"/>
        <v>0</v>
      </c>
      <c r="N658" s="45">
        <f t="shared" si="83"/>
        <v>0</v>
      </c>
      <c r="O658" s="45">
        <f t="shared" si="83"/>
        <v>0</v>
      </c>
      <c r="P658" s="45">
        <f t="shared" si="83"/>
        <v>0</v>
      </c>
      <c r="Q658" s="45">
        <f t="shared" si="83"/>
        <v>0</v>
      </c>
      <c r="R658" s="45">
        <f t="shared" si="83"/>
        <v>0</v>
      </c>
      <c r="S658" s="45">
        <f t="shared" si="83"/>
        <v>0</v>
      </c>
      <c r="T658" s="45">
        <f t="shared" si="83"/>
        <v>0</v>
      </c>
      <c r="U658" s="45">
        <f t="shared" si="83"/>
        <v>0</v>
      </c>
      <c r="V658" s="45">
        <f t="shared" si="83"/>
        <v>0</v>
      </c>
      <c r="W658" s="45">
        <f t="shared" si="83"/>
        <v>0</v>
      </c>
      <c r="X658" s="45">
        <f t="shared" si="83"/>
        <v>0</v>
      </c>
      <c r="Y658" s="45">
        <f t="shared" si="83"/>
        <v>0</v>
      </c>
      <c r="Z658" s="45">
        <f t="shared" si="83"/>
        <v>0</v>
      </c>
      <c r="AA658" s="45">
        <f t="shared" si="82"/>
        <v>0</v>
      </c>
      <c r="AB658" s="45">
        <f t="shared" si="82"/>
        <v>0</v>
      </c>
      <c r="AC658" s="45">
        <f t="shared" si="82"/>
        <v>0</v>
      </c>
      <c r="AD658" s="45">
        <f t="shared" si="82"/>
        <v>0</v>
      </c>
      <c r="AE658" s="45">
        <f t="shared" si="82"/>
        <v>0</v>
      </c>
      <c r="AF658" s="45">
        <f t="shared" si="82"/>
        <v>0</v>
      </c>
      <c r="AG658" s="45">
        <f t="shared" si="82"/>
        <v>0</v>
      </c>
      <c r="AH658" s="45">
        <f t="shared" si="82"/>
        <v>0</v>
      </c>
      <c r="AI658" s="45">
        <f t="shared" si="82"/>
        <v>0</v>
      </c>
      <c r="AJ658" s="45">
        <f t="shared" si="82"/>
        <v>0</v>
      </c>
      <c r="AK658" s="45">
        <f t="shared" si="82"/>
        <v>0</v>
      </c>
      <c r="AL658" s="45">
        <f t="shared" si="82"/>
        <v>0</v>
      </c>
      <c r="AM658" s="45">
        <f t="shared" si="82"/>
        <v>0</v>
      </c>
      <c r="AN658" s="45">
        <f t="shared" si="82"/>
        <v>0</v>
      </c>
    </row>
    <row r="659" spans="1:40" x14ac:dyDescent="0.25">
      <c r="A659" s="68"/>
      <c r="B659" s="180"/>
      <c r="C659" s="68"/>
      <c r="D659" s="1"/>
      <c r="E659" s="1"/>
      <c r="F659" s="1"/>
      <c r="G659" s="1"/>
      <c r="H659" s="177"/>
      <c r="I659" s="176"/>
      <c r="J659" s="178"/>
      <c r="K659" s="45">
        <f t="shared" si="83"/>
        <v>0</v>
      </c>
      <c r="L659" s="45">
        <f t="shared" si="83"/>
        <v>0</v>
      </c>
      <c r="M659" s="45">
        <f t="shared" si="83"/>
        <v>0</v>
      </c>
      <c r="N659" s="45">
        <f t="shared" si="83"/>
        <v>0</v>
      </c>
      <c r="O659" s="45">
        <f t="shared" si="83"/>
        <v>0</v>
      </c>
      <c r="P659" s="45">
        <f t="shared" si="83"/>
        <v>0</v>
      </c>
      <c r="Q659" s="45">
        <f t="shared" si="83"/>
        <v>0</v>
      </c>
      <c r="R659" s="45">
        <f t="shared" si="83"/>
        <v>0</v>
      </c>
      <c r="S659" s="45">
        <f t="shared" si="83"/>
        <v>0</v>
      </c>
      <c r="T659" s="45">
        <f t="shared" si="83"/>
        <v>0</v>
      </c>
      <c r="U659" s="45">
        <f t="shared" si="83"/>
        <v>0</v>
      </c>
      <c r="V659" s="45">
        <f t="shared" si="83"/>
        <v>0</v>
      </c>
      <c r="W659" s="45">
        <f t="shared" si="83"/>
        <v>0</v>
      </c>
      <c r="X659" s="45">
        <f t="shared" si="83"/>
        <v>0</v>
      </c>
      <c r="Y659" s="45">
        <f t="shared" si="83"/>
        <v>0</v>
      </c>
      <c r="Z659" s="45">
        <f t="shared" si="83"/>
        <v>0</v>
      </c>
      <c r="AA659" s="45">
        <f t="shared" si="82"/>
        <v>0</v>
      </c>
      <c r="AB659" s="45">
        <f t="shared" si="82"/>
        <v>0</v>
      </c>
      <c r="AC659" s="45">
        <f t="shared" si="82"/>
        <v>0</v>
      </c>
      <c r="AD659" s="45">
        <f t="shared" si="82"/>
        <v>0</v>
      </c>
      <c r="AE659" s="45">
        <f t="shared" si="82"/>
        <v>0</v>
      </c>
      <c r="AF659" s="45">
        <f t="shared" si="82"/>
        <v>0</v>
      </c>
      <c r="AG659" s="45">
        <f t="shared" si="82"/>
        <v>0</v>
      </c>
      <c r="AH659" s="45">
        <f t="shared" si="82"/>
        <v>0</v>
      </c>
      <c r="AI659" s="45">
        <f t="shared" si="82"/>
        <v>0</v>
      </c>
      <c r="AJ659" s="45">
        <f t="shared" si="82"/>
        <v>0</v>
      </c>
      <c r="AK659" s="45">
        <f t="shared" si="82"/>
        <v>0</v>
      </c>
      <c r="AL659" s="45">
        <f t="shared" si="82"/>
        <v>0</v>
      </c>
      <c r="AM659" s="45">
        <f t="shared" si="82"/>
        <v>0</v>
      </c>
      <c r="AN659" s="45">
        <f t="shared" si="82"/>
        <v>0</v>
      </c>
    </row>
    <row r="660" spans="1:40" x14ac:dyDescent="0.25">
      <c r="A660" s="68"/>
      <c r="B660" s="180"/>
      <c r="C660" s="68"/>
      <c r="D660" s="1"/>
      <c r="E660" s="1"/>
      <c r="F660" s="1"/>
      <c r="G660" s="1"/>
      <c r="H660" s="177"/>
      <c r="I660" s="176"/>
      <c r="J660" s="178"/>
      <c r="K660" s="45">
        <f t="shared" si="83"/>
        <v>0</v>
      </c>
      <c r="L660" s="45">
        <f t="shared" si="83"/>
        <v>0</v>
      </c>
      <c r="M660" s="45">
        <f t="shared" si="83"/>
        <v>0</v>
      </c>
      <c r="N660" s="45">
        <f t="shared" si="83"/>
        <v>0</v>
      </c>
      <c r="O660" s="45">
        <f t="shared" si="83"/>
        <v>0</v>
      </c>
      <c r="P660" s="45">
        <f t="shared" si="83"/>
        <v>0</v>
      </c>
      <c r="Q660" s="45">
        <f t="shared" si="83"/>
        <v>0</v>
      </c>
      <c r="R660" s="45">
        <f t="shared" si="83"/>
        <v>0</v>
      </c>
      <c r="S660" s="45">
        <f t="shared" si="83"/>
        <v>0</v>
      </c>
      <c r="T660" s="45">
        <f t="shared" si="83"/>
        <v>0</v>
      </c>
      <c r="U660" s="45">
        <f t="shared" si="83"/>
        <v>0</v>
      </c>
      <c r="V660" s="45">
        <f t="shared" si="83"/>
        <v>0</v>
      </c>
      <c r="W660" s="45">
        <f t="shared" si="83"/>
        <v>0</v>
      </c>
      <c r="X660" s="45">
        <f t="shared" si="83"/>
        <v>0</v>
      </c>
      <c r="Y660" s="45">
        <f t="shared" si="83"/>
        <v>0</v>
      </c>
      <c r="Z660" s="45">
        <f t="shared" si="83"/>
        <v>0</v>
      </c>
      <c r="AA660" s="45">
        <f t="shared" si="82"/>
        <v>0</v>
      </c>
      <c r="AB660" s="45">
        <f t="shared" si="82"/>
        <v>0</v>
      </c>
      <c r="AC660" s="45">
        <f t="shared" si="82"/>
        <v>0</v>
      </c>
      <c r="AD660" s="45">
        <f t="shared" si="82"/>
        <v>0</v>
      </c>
      <c r="AE660" s="45">
        <f t="shared" si="82"/>
        <v>0</v>
      </c>
      <c r="AF660" s="45">
        <f t="shared" si="82"/>
        <v>0</v>
      </c>
      <c r="AG660" s="45">
        <f t="shared" si="82"/>
        <v>0</v>
      </c>
      <c r="AH660" s="45">
        <f t="shared" si="82"/>
        <v>0</v>
      </c>
      <c r="AI660" s="45">
        <f t="shared" si="82"/>
        <v>0</v>
      </c>
      <c r="AJ660" s="45">
        <f t="shared" si="82"/>
        <v>0</v>
      </c>
      <c r="AK660" s="45">
        <f t="shared" si="82"/>
        <v>0</v>
      </c>
      <c r="AL660" s="45">
        <f t="shared" si="82"/>
        <v>0</v>
      </c>
      <c r="AM660" s="45">
        <f t="shared" si="82"/>
        <v>0</v>
      </c>
      <c r="AN660" s="45">
        <f t="shared" si="82"/>
        <v>0</v>
      </c>
    </row>
    <row r="661" spans="1:40" x14ac:dyDescent="0.25">
      <c r="A661" s="68"/>
      <c r="B661" s="180"/>
      <c r="C661" s="68"/>
      <c r="D661" s="1"/>
      <c r="E661" s="1"/>
      <c r="F661" s="1"/>
      <c r="G661" s="1"/>
      <c r="H661" s="177"/>
      <c r="I661" s="176"/>
      <c r="J661" s="178"/>
      <c r="K661" s="45">
        <f t="shared" si="83"/>
        <v>0</v>
      </c>
      <c r="L661" s="45">
        <f t="shared" si="83"/>
        <v>0</v>
      </c>
      <c r="M661" s="45">
        <f t="shared" si="83"/>
        <v>0</v>
      </c>
      <c r="N661" s="45">
        <f t="shared" si="83"/>
        <v>0</v>
      </c>
      <c r="O661" s="45">
        <f t="shared" si="83"/>
        <v>0</v>
      </c>
      <c r="P661" s="45">
        <f t="shared" si="83"/>
        <v>0</v>
      </c>
      <c r="Q661" s="45">
        <f t="shared" si="83"/>
        <v>0</v>
      </c>
      <c r="R661" s="45">
        <f t="shared" si="83"/>
        <v>0</v>
      </c>
      <c r="S661" s="45">
        <f t="shared" si="83"/>
        <v>0</v>
      </c>
      <c r="T661" s="45">
        <f t="shared" si="83"/>
        <v>0</v>
      </c>
      <c r="U661" s="45">
        <f t="shared" si="83"/>
        <v>0</v>
      </c>
      <c r="V661" s="45">
        <f t="shared" si="83"/>
        <v>0</v>
      </c>
      <c r="W661" s="45">
        <f t="shared" si="83"/>
        <v>0</v>
      </c>
      <c r="X661" s="45">
        <f t="shared" si="83"/>
        <v>0</v>
      </c>
      <c r="Y661" s="45">
        <f t="shared" si="83"/>
        <v>0</v>
      </c>
      <c r="Z661" s="45">
        <f t="shared" si="83"/>
        <v>0</v>
      </c>
      <c r="AA661" s="45">
        <f t="shared" si="82"/>
        <v>0</v>
      </c>
      <c r="AB661" s="45">
        <f t="shared" si="82"/>
        <v>0</v>
      </c>
      <c r="AC661" s="45">
        <f t="shared" si="82"/>
        <v>0</v>
      </c>
      <c r="AD661" s="45">
        <f t="shared" si="82"/>
        <v>0</v>
      </c>
      <c r="AE661" s="45">
        <f t="shared" si="82"/>
        <v>0</v>
      </c>
      <c r="AF661" s="45">
        <f t="shared" si="82"/>
        <v>0</v>
      </c>
      <c r="AG661" s="45">
        <f t="shared" si="82"/>
        <v>0</v>
      </c>
      <c r="AH661" s="45">
        <f t="shared" si="82"/>
        <v>0</v>
      </c>
      <c r="AI661" s="45">
        <f t="shared" si="82"/>
        <v>0</v>
      </c>
      <c r="AJ661" s="45">
        <f t="shared" si="82"/>
        <v>0</v>
      </c>
      <c r="AK661" s="45">
        <f t="shared" si="82"/>
        <v>0</v>
      </c>
      <c r="AL661" s="45">
        <f t="shared" si="82"/>
        <v>0</v>
      </c>
      <c r="AM661" s="45">
        <f t="shared" si="82"/>
        <v>0</v>
      </c>
      <c r="AN661" s="45">
        <f t="shared" si="82"/>
        <v>0</v>
      </c>
    </row>
    <row r="662" spans="1:40" x14ac:dyDescent="0.25">
      <c r="A662" s="68"/>
      <c r="B662" s="180"/>
      <c r="C662" s="68"/>
      <c r="D662" s="1"/>
      <c r="E662" s="1"/>
      <c r="F662" s="1"/>
      <c r="G662" s="1"/>
      <c r="H662" s="177"/>
      <c r="I662" s="176"/>
      <c r="J662" s="178"/>
      <c r="K662" s="45">
        <f t="shared" si="83"/>
        <v>0</v>
      </c>
      <c r="L662" s="45">
        <f t="shared" si="83"/>
        <v>0</v>
      </c>
      <c r="M662" s="45">
        <f t="shared" si="83"/>
        <v>0</v>
      </c>
      <c r="N662" s="45">
        <f t="shared" si="83"/>
        <v>0</v>
      </c>
      <c r="O662" s="45">
        <f t="shared" si="83"/>
        <v>0</v>
      </c>
      <c r="P662" s="45">
        <f t="shared" si="83"/>
        <v>0</v>
      </c>
      <c r="Q662" s="45">
        <f t="shared" si="83"/>
        <v>0</v>
      </c>
      <c r="R662" s="45">
        <f t="shared" si="83"/>
        <v>0</v>
      </c>
      <c r="S662" s="45">
        <f t="shared" si="83"/>
        <v>0</v>
      </c>
      <c r="T662" s="45">
        <f t="shared" si="83"/>
        <v>0</v>
      </c>
      <c r="U662" s="45">
        <f t="shared" si="83"/>
        <v>0</v>
      </c>
      <c r="V662" s="45">
        <f t="shared" si="83"/>
        <v>0</v>
      </c>
      <c r="W662" s="45">
        <f t="shared" si="83"/>
        <v>0</v>
      </c>
      <c r="X662" s="45">
        <f t="shared" si="83"/>
        <v>0</v>
      </c>
      <c r="Y662" s="45">
        <f t="shared" si="83"/>
        <v>0</v>
      </c>
      <c r="Z662" s="45">
        <f t="shared" ref="Z662:AN677" si="84">IF($G662&gt;0,ROUND($J662*Z$3/12*0.75,0),0)</f>
        <v>0</v>
      </c>
      <c r="AA662" s="45">
        <f t="shared" si="84"/>
        <v>0</v>
      </c>
      <c r="AB662" s="45">
        <f t="shared" si="84"/>
        <v>0</v>
      </c>
      <c r="AC662" s="45">
        <f t="shared" si="84"/>
        <v>0</v>
      </c>
      <c r="AD662" s="45">
        <f t="shared" si="84"/>
        <v>0</v>
      </c>
      <c r="AE662" s="45">
        <f t="shared" si="84"/>
        <v>0</v>
      </c>
      <c r="AF662" s="45">
        <f t="shared" si="84"/>
        <v>0</v>
      </c>
      <c r="AG662" s="45">
        <f t="shared" si="84"/>
        <v>0</v>
      </c>
      <c r="AH662" s="45">
        <f t="shared" si="84"/>
        <v>0</v>
      </c>
      <c r="AI662" s="45">
        <f t="shared" si="84"/>
        <v>0</v>
      </c>
      <c r="AJ662" s="45">
        <f t="shared" si="84"/>
        <v>0</v>
      </c>
      <c r="AK662" s="45">
        <f t="shared" si="84"/>
        <v>0</v>
      </c>
      <c r="AL662" s="45">
        <f t="shared" si="84"/>
        <v>0</v>
      </c>
      <c r="AM662" s="45">
        <f t="shared" si="84"/>
        <v>0</v>
      </c>
      <c r="AN662" s="45">
        <f t="shared" si="84"/>
        <v>0</v>
      </c>
    </row>
    <row r="663" spans="1:40" x14ac:dyDescent="0.25">
      <c r="A663" s="68"/>
      <c r="B663" s="180"/>
      <c r="C663" s="68"/>
      <c r="D663" s="1"/>
      <c r="E663" s="1"/>
      <c r="F663" s="1"/>
      <c r="G663" s="1"/>
      <c r="H663" s="177"/>
      <c r="I663" s="176"/>
      <c r="J663" s="178"/>
      <c r="K663" s="45">
        <f t="shared" ref="K663:Z678" si="85">IF($G663&gt;0,ROUND($J663*K$3/12*0.75,0),0)</f>
        <v>0</v>
      </c>
      <c r="L663" s="45">
        <f t="shared" si="85"/>
        <v>0</v>
      </c>
      <c r="M663" s="45">
        <f t="shared" si="85"/>
        <v>0</v>
      </c>
      <c r="N663" s="45">
        <f t="shared" si="85"/>
        <v>0</v>
      </c>
      <c r="O663" s="45">
        <f t="shared" si="85"/>
        <v>0</v>
      </c>
      <c r="P663" s="45">
        <f t="shared" si="85"/>
        <v>0</v>
      </c>
      <c r="Q663" s="45">
        <f t="shared" si="85"/>
        <v>0</v>
      </c>
      <c r="R663" s="45">
        <f t="shared" si="85"/>
        <v>0</v>
      </c>
      <c r="S663" s="45">
        <f t="shared" si="85"/>
        <v>0</v>
      </c>
      <c r="T663" s="45">
        <f t="shared" si="85"/>
        <v>0</v>
      </c>
      <c r="U663" s="45">
        <f t="shared" si="85"/>
        <v>0</v>
      </c>
      <c r="V663" s="45">
        <f t="shared" si="85"/>
        <v>0</v>
      </c>
      <c r="W663" s="45">
        <f t="shared" si="85"/>
        <v>0</v>
      </c>
      <c r="X663" s="45">
        <f t="shared" si="85"/>
        <v>0</v>
      </c>
      <c r="Y663" s="45">
        <f t="shared" si="85"/>
        <v>0</v>
      </c>
      <c r="Z663" s="45">
        <f t="shared" si="85"/>
        <v>0</v>
      </c>
      <c r="AA663" s="45">
        <f t="shared" si="84"/>
        <v>0</v>
      </c>
      <c r="AB663" s="45">
        <f t="shared" si="84"/>
        <v>0</v>
      </c>
      <c r="AC663" s="45">
        <f t="shared" si="84"/>
        <v>0</v>
      </c>
      <c r="AD663" s="45">
        <f t="shared" si="84"/>
        <v>0</v>
      </c>
      <c r="AE663" s="45">
        <f t="shared" si="84"/>
        <v>0</v>
      </c>
      <c r="AF663" s="45">
        <f t="shared" si="84"/>
        <v>0</v>
      </c>
      <c r="AG663" s="45">
        <f t="shared" si="84"/>
        <v>0</v>
      </c>
      <c r="AH663" s="45">
        <f t="shared" si="84"/>
        <v>0</v>
      </c>
      <c r="AI663" s="45">
        <f t="shared" si="84"/>
        <v>0</v>
      </c>
      <c r="AJ663" s="45">
        <f t="shared" si="84"/>
        <v>0</v>
      </c>
      <c r="AK663" s="45">
        <f t="shared" si="84"/>
        <v>0</v>
      </c>
      <c r="AL663" s="45">
        <f t="shared" si="84"/>
        <v>0</v>
      </c>
      <c r="AM663" s="45">
        <f t="shared" si="84"/>
        <v>0</v>
      </c>
      <c r="AN663" s="45">
        <f t="shared" si="84"/>
        <v>0</v>
      </c>
    </row>
    <row r="664" spans="1:40" x14ac:dyDescent="0.25">
      <c r="A664" s="68"/>
      <c r="B664" s="180"/>
      <c r="C664" s="68"/>
      <c r="D664" s="1"/>
      <c r="E664" s="1"/>
      <c r="F664" s="1"/>
      <c r="G664" s="1"/>
      <c r="H664" s="177"/>
      <c r="I664" s="176"/>
      <c r="J664" s="178"/>
      <c r="K664" s="45">
        <f t="shared" si="85"/>
        <v>0</v>
      </c>
      <c r="L664" s="45">
        <f t="shared" si="85"/>
        <v>0</v>
      </c>
      <c r="M664" s="45">
        <f t="shared" si="85"/>
        <v>0</v>
      </c>
      <c r="N664" s="45">
        <f t="shared" si="85"/>
        <v>0</v>
      </c>
      <c r="O664" s="45">
        <f t="shared" si="85"/>
        <v>0</v>
      </c>
      <c r="P664" s="45">
        <f t="shared" si="85"/>
        <v>0</v>
      </c>
      <c r="Q664" s="45">
        <f t="shared" si="85"/>
        <v>0</v>
      </c>
      <c r="R664" s="45">
        <f t="shared" si="85"/>
        <v>0</v>
      </c>
      <c r="S664" s="45">
        <f t="shared" si="85"/>
        <v>0</v>
      </c>
      <c r="T664" s="45">
        <f t="shared" si="85"/>
        <v>0</v>
      </c>
      <c r="U664" s="45">
        <f t="shared" si="85"/>
        <v>0</v>
      </c>
      <c r="V664" s="45">
        <f t="shared" si="85"/>
        <v>0</v>
      </c>
      <c r="W664" s="45">
        <f t="shared" si="85"/>
        <v>0</v>
      </c>
      <c r="X664" s="45">
        <f t="shared" si="85"/>
        <v>0</v>
      </c>
      <c r="Y664" s="45">
        <f t="shared" si="85"/>
        <v>0</v>
      </c>
      <c r="Z664" s="45">
        <f t="shared" si="85"/>
        <v>0</v>
      </c>
      <c r="AA664" s="45">
        <f t="shared" si="84"/>
        <v>0</v>
      </c>
      <c r="AB664" s="45">
        <f t="shared" si="84"/>
        <v>0</v>
      </c>
      <c r="AC664" s="45">
        <f t="shared" si="84"/>
        <v>0</v>
      </c>
      <c r="AD664" s="45">
        <f t="shared" si="84"/>
        <v>0</v>
      </c>
      <c r="AE664" s="45">
        <f t="shared" si="84"/>
        <v>0</v>
      </c>
      <c r="AF664" s="45">
        <f t="shared" si="84"/>
        <v>0</v>
      </c>
      <c r="AG664" s="45">
        <f t="shared" si="84"/>
        <v>0</v>
      </c>
      <c r="AH664" s="45">
        <f t="shared" si="84"/>
        <v>0</v>
      </c>
      <c r="AI664" s="45">
        <f t="shared" si="84"/>
        <v>0</v>
      </c>
      <c r="AJ664" s="45">
        <f t="shared" si="84"/>
        <v>0</v>
      </c>
      <c r="AK664" s="45">
        <f t="shared" si="84"/>
        <v>0</v>
      </c>
      <c r="AL664" s="45">
        <f t="shared" si="84"/>
        <v>0</v>
      </c>
      <c r="AM664" s="45">
        <f t="shared" si="84"/>
        <v>0</v>
      </c>
      <c r="AN664" s="45">
        <f t="shared" si="84"/>
        <v>0</v>
      </c>
    </row>
    <row r="665" spans="1:40" x14ac:dyDescent="0.25">
      <c r="A665" s="68"/>
      <c r="B665" s="180"/>
      <c r="C665" s="68"/>
      <c r="D665" s="1"/>
      <c r="E665" s="1"/>
      <c r="F665" s="1"/>
      <c r="G665" s="1"/>
      <c r="H665" s="177"/>
      <c r="I665" s="176"/>
      <c r="J665" s="178"/>
      <c r="K665" s="45">
        <f t="shared" si="85"/>
        <v>0</v>
      </c>
      <c r="L665" s="45">
        <f t="shared" si="85"/>
        <v>0</v>
      </c>
      <c r="M665" s="45">
        <f t="shared" si="85"/>
        <v>0</v>
      </c>
      <c r="N665" s="45">
        <f t="shared" si="85"/>
        <v>0</v>
      </c>
      <c r="O665" s="45">
        <f t="shared" si="85"/>
        <v>0</v>
      </c>
      <c r="P665" s="45">
        <f t="shared" si="85"/>
        <v>0</v>
      </c>
      <c r="Q665" s="45">
        <f t="shared" si="85"/>
        <v>0</v>
      </c>
      <c r="R665" s="45">
        <f t="shared" si="85"/>
        <v>0</v>
      </c>
      <c r="S665" s="45">
        <f t="shared" si="85"/>
        <v>0</v>
      </c>
      <c r="T665" s="45">
        <f t="shared" si="85"/>
        <v>0</v>
      </c>
      <c r="U665" s="45">
        <f t="shared" si="85"/>
        <v>0</v>
      </c>
      <c r="V665" s="45">
        <f t="shared" si="85"/>
        <v>0</v>
      </c>
      <c r="W665" s="45">
        <f t="shared" si="85"/>
        <v>0</v>
      </c>
      <c r="X665" s="45">
        <f t="shared" si="85"/>
        <v>0</v>
      </c>
      <c r="Y665" s="45">
        <f t="shared" si="85"/>
        <v>0</v>
      </c>
      <c r="Z665" s="45">
        <f t="shared" si="85"/>
        <v>0</v>
      </c>
      <c r="AA665" s="45">
        <f t="shared" si="84"/>
        <v>0</v>
      </c>
      <c r="AB665" s="45">
        <f t="shared" si="84"/>
        <v>0</v>
      </c>
      <c r="AC665" s="45">
        <f t="shared" si="84"/>
        <v>0</v>
      </c>
      <c r="AD665" s="45">
        <f t="shared" si="84"/>
        <v>0</v>
      </c>
      <c r="AE665" s="45">
        <f t="shared" si="84"/>
        <v>0</v>
      </c>
      <c r="AF665" s="45">
        <f t="shared" si="84"/>
        <v>0</v>
      </c>
      <c r="AG665" s="45">
        <f t="shared" si="84"/>
        <v>0</v>
      </c>
      <c r="AH665" s="45">
        <f t="shared" si="84"/>
        <v>0</v>
      </c>
      <c r="AI665" s="45">
        <f t="shared" si="84"/>
        <v>0</v>
      </c>
      <c r="AJ665" s="45">
        <f t="shared" si="84"/>
        <v>0</v>
      </c>
      <c r="AK665" s="45">
        <f t="shared" si="84"/>
        <v>0</v>
      </c>
      <c r="AL665" s="45">
        <f t="shared" si="84"/>
        <v>0</v>
      </c>
      <c r="AM665" s="45">
        <f t="shared" si="84"/>
        <v>0</v>
      </c>
      <c r="AN665" s="45">
        <f t="shared" si="84"/>
        <v>0</v>
      </c>
    </row>
    <row r="666" spans="1:40" x14ac:dyDescent="0.25">
      <c r="A666" s="68"/>
      <c r="B666" s="180"/>
      <c r="C666" s="68"/>
      <c r="D666" s="1"/>
      <c r="E666" s="1"/>
      <c r="F666" s="1"/>
      <c r="G666" s="1"/>
      <c r="H666" s="177"/>
      <c r="I666" s="176"/>
      <c r="J666" s="178"/>
      <c r="K666" s="45">
        <f t="shared" si="85"/>
        <v>0</v>
      </c>
      <c r="L666" s="45">
        <f t="shared" si="85"/>
        <v>0</v>
      </c>
      <c r="M666" s="45">
        <f t="shared" si="85"/>
        <v>0</v>
      </c>
      <c r="N666" s="45">
        <f t="shared" si="85"/>
        <v>0</v>
      </c>
      <c r="O666" s="45">
        <f t="shared" si="85"/>
        <v>0</v>
      </c>
      <c r="P666" s="45">
        <f t="shared" si="85"/>
        <v>0</v>
      </c>
      <c r="Q666" s="45">
        <f t="shared" si="85"/>
        <v>0</v>
      </c>
      <c r="R666" s="45">
        <f t="shared" si="85"/>
        <v>0</v>
      </c>
      <c r="S666" s="45">
        <f t="shared" si="85"/>
        <v>0</v>
      </c>
      <c r="T666" s="45">
        <f t="shared" si="85"/>
        <v>0</v>
      </c>
      <c r="U666" s="45">
        <f t="shared" si="85"/>
        <v>0</v>
      </c>
      <c r="V666" s="45">
        <f t="shared" si="85"/>
        <v>0</v>
      </c>
      <c r="W666" s="45">
        <f t="shared" si="85"/>
        <v>0</v>
      </c>
      <c r="X666" s="45">
        <f t="shared" si="85"/>
        <v>0</v>
      </c>
      <c r="Y666" s="45">
        <f t="shared" si="85"/>
        <v>0</v>
      </c>
      <c r="Z666" s="45">
        <f t="shared" si="85"/>
        <v>0</v>
      </c>
      <c r="AA666" s="45">
        <f t="shared" si="84"/>
        <v>0</v>
      </c>
      <c r="AB666" s="45">
        <f t="shared" si="84"/>
        <v>0</v>
      </c>
      <c r="AC666" s="45">
        <f t="shared" si="84"/>
        <v>0</v>
      </c>
      <c r="AD666" s="45">
        <f t="shared" si="84"/>
        <v>0</v>
      </c>
      <c r="AE666" s="45">
        <f t="shared" si="84"/>
        <v>0</v>
      </c>
      <c r="AF666" s="45">
        <f t="shared" si="84"/>
        <v>0</v>
      </c>
      <c r="AG666" s="45">
        <f t="shared" si="84"/>
        <v>0</v>
      </c>
      <c r="AH666" s="45">
        <f t="shared" si="84"/>
        <v>0</v>
      </c>
      <c r="AI666" s="45">
        <f t="shared" si="84"/>
        <v>0</v>
      </c>
      <c r="AJ666" s="45">
        <f t="shared" si="84"/>
        <v>0</v>
      </c>
      <c r="AK666" s="45">
        <f t="shared" si="84"/>
        <v>0</v>
      </c>
      <c r="AL666" s="45">
        <f t="shared" si="84"/>
        <v>0</v>
      </c>
      <c r="AM666" s="45">
        <f t="shared" si="84"/>
        <v>0</v>
      </c>
      <c r="AN666" s="45">
        <f t="shared" si="84"/>
        <v>0</v>
      </c>
    </row>
    <row r="667" spans="1:40" x14ac:dyDescent="0.25">
      <c r="A667" s="68"/>
      <c r="B667" s="180"/>
      <c r="C667" s="68"/>
      <c r="D667" s="1"/>
      <c r="E667" s="1"/>
      <c r="F667" s="1"/>
      <c r="G667" s="1"/>
      <c r="H667" s="177"/>
      <c r="I667" s="176"/>
      <c r="J667" s="178"/>
      <c r="K667" s="45">
        <f t="shared" si="85"/>
        <v>0</v>
      </c>
      <c r="L667" s="45">
        <f t="shared" si="85"/>
        <v>0</v>
      </c>
      <c r="M667" s="45">
        <f t="shared" si="85"/>
        <v>0</v>
      </c>
      <c r="N667" s="45">
        <f t="shared" si="85"/>
        <v>0</v>
      </c>
      <c r="O667" s="45">
        <f t="shared" si="85"/>
        <v>0</v>
      </c>
      <c r="P667" s="45">
        <f t="shared" si="85"/>
        <v>0</v>
      </c>
      <c r="Q667" s="45">
        <f t="shared" si="85"/>
        <v>0</v>
      </c>
      <c r="R667" s="45">
        <f t="shared" si="85"/>
        <v>0</v>
      </c>
      <c r="S667" s="45">
        <f t="shared" si="85"/>
        <v>0</v>
      </c>
      <c r="T667" s="45">
        <f t="shared" si="85"/>
        <v>0</v>
      </c>
      <c r="U667" s="45">
        <f t="shared" si="85"/>
        <v>0</v>
      </c>
      <c r="V667" s="45">
        <f t="shared" si="85"/>
        <v>0</v>
      </c>
      <c r="W667" s="45">
        <f t="shared" si="85"/>
        <v>0</v>
      </c>
      <c r="X667" s="45">
        <f t="shared" si="85"/>
        <v>0</v>
      </c>
      <c r="Y667" s="45">
        <f t="shared" si="85"/>
        <v>0</v>
      </c>
      <c r="Z667" s="45">
        <f t="shared" si="85"/>
        <v>0</v>
      </c>
      <c r="AA667" s="45">
        <f t="shared" si="84"/>
        <v>0</v>
      </c>
      <c r="AB667" s="45">
        <f t="shared" si="84"/>
        <v>0</v>
      </c>
      <c r="AC667" s="45">
        <f t="shared" si="84"/>
        <v>0</v>
      </c>
      <c r="AD667" s="45">
        <f t="shared" si="84"/>
        <v>0</v>
      </c>
      <c r="AE667" s="45">
        <f t="shared" si="84"/>
        <v>0</v>
      </c>
      <c r="AF667" s="45">
        <f t="shared" si="84"/>
        <v>0</v>
      </c>
      <c r="AG667" s="45">
        <f t="shared" si="84"/>
        <v>0</v>
      </c>
      <c r="AH667" s="45">
        <f t="shared" si="84"/>
        <v>0</v>
      </c>
      <c r="AI667" s="45">
        <f t="shared" si="84"/>
        <v>0</v>
      </c>
      <c r="AJ667" s="45">
        <f t="shared" si="84"/>
        <v>0</v>
      </c>
      <c r="AK667" s="45">
        <f t="shared" si="84"/>
        <v>0</v>
      </c>
      <c r="AL667" s="45">
        <f t="shared" si="84"/>
        <v>0</v>
      </c>
      <c r="AM667" s="45">
        <f t="shared" si="84"/>
        <v>0</v>
      </c>
      <c r="AN667" s="45">
        <f t="shared" si="84"/>
        <v>0</v>
      </c>
    </row>
    <row r="668" spans="1:40" x14ac:dyDescent="0.25">
      <c r="A668" s="68"/>
      <c r="B668" s="180"/>
      <c r="C668" s="68"/>
      <c r="D668" s="1"/>
      <c r="E668" s="1"/>
      <c r="F668" s="1"/>
      <c r="G668" s="1"/>
      <c r="H668" s="177"/>
      <c r="I668" s="176"/>
      <c r="J668" s="178"/>
      <c r="K668" s="45">
        <f t="shared" si="85"/>
        <v>0</v>
      </c>
      <c r="L668" s="45">
        <f t="shared" si="85"/>
        <v>0</v>
      </c>
      <c r="M668" s="45">
        <f t="shared" si="85"/>
        <v>0</v>
      </c>
      <c r="N668" s="45">
        <f t="shared" si="85"/>
        <v>0</v>
      </c>
      <c r="O668" s="45">
        <f t="shared" si="85"/>
        <v>0</v>
      </c>
      <c r="P668" s="45">
        <f t="shared" si="85"/>
        <v>0</v>
      </c>
      <c r="Q668" s="45">
        <f t="shared" si="85"/>
        <v>0</v>
      </c>
      <c r="R668" s="45">
        <f t="shared" si="85"/>
        <v>0</v>
      </c>
      <c r="S668" s="45">
        <f t="shared" si="85"/>
        <v>0</v>
      </c>
      <c r="T668" s="45">
        <f t="shared" si="85"/>
        <v>0</v>
      </c>
      <c r="U668" s="45">
        <f t="shared" si="85"/>
        <v>0</v>
      </c>
      <c r="V668" s="45">
        <f t="shared" si="85"/>
        <v>0</v>
      </c>
      <c r="W668" s="45">
        <f t="shared" si="85"/>
        <v>0</v>
      </c>
      <c r="X668" s="45">
        <f t="shared" si="85"/>
        <v>0</v>
      </c>
      <c r="Y668" s="45">
        <f t="shared" si="85"/>
        <v>0</v>
      </c>
      <c r="Z668" s="45">
        <f t="shared" si="85"/>
        <v>0</v>
      </c>
      <c r="AA668" s="45">
        <f t="shared" si="84"/>
        <v>0</v>
      </c>
      <c r="AB668" s="45">
        <f t="shared" si="84"/>
        <v>0</v>
      </c>
      <c r="AC668" s="45">
        <f t="shared" si="84"/>
        <v>0</v>
      </c>
      <c r="AD668" s="45">
        <f t="shared" si="84"/>
        <v>0</v>
      </c>
      <c r="AE668" s="45">
        <f t="shared" si="84"/>
        <v>0</v>
      </c>
      <c r="AF668" s="45">
        <f t="shared" si="84"/>
        <v>0</v>
      </c>
      <c r="AG668" s="45">
        <f t="shared" si="84"/>
        <v>0</v>
      </c>
      <c r="AH668" s="45">
        <f t="shared" si="84"/>
        <v>0</v>
      </c>
      <c r="AI668" s="45">
        <f t="shared" si="84"/>
        <v>0</v>
      </c>
      <c r="AJ668" s="45">
        <f t="shared" si="84"/>
        <v>0</v>
      </c>
      <c r="AK668" s="45">
        <f t="shared" si="84"/>
        <v>0</v>
      </c>
      <c r="AL668" s="45">
        <f t="shared" si="84"/>
        <v>0</v>
      </c>
      <c r="AM668" s="45">
        <f t="shared" si="84"/>
        <v>0</v>
      </c>
      <c r="AN668" s="45">
        <f t="shared" si="84"/>
        <v>0</v>
      </c>
    </row>
    <row r="669" spans="1:40" x14ac:dyDescent="0.25">
      <c r="A669" s="68"/>
      <c r="B669" s="180"/>
      <c r="C669" s="68"/>
      <c r="D669" s="1"/>
      <c r="E669" s="1"/>
      <c r="F669" s="1"/>
      <c r="G669" s="1"/>
      <c r="H669" s="177"/>
      <c r="I669" s="176"/>
      <c r="J669" s="178"/>
      <c r="K669" s="45">
        <f t="shared" si="85"/>
        <v>0</v>
      </c>
      <c r="L669" s="45">
        <f t="shared" si="85"/>
        <v>0</v>
      </c>
      <c r="M669" s="45">
        <f t="shared" si="85"/>
        <v>0</v>
      </c>
      <c r="N669" s="45">
        <f t="shared" si="85"/>
        <v>0</v>
      </c>
      <c r="O669" s="45">
        <f t="shared" si="85"/>
        <v>0</v>
      </c>
      <c r="P669" s="45">
        <f t="shared" si="85"/>
        <v>0</v>
      </c>
      <c r="Q669" s="45">
        <f t="shared" si="85"/>
        <v>0</v>
      </c>
      <c r="R669" s="45">
        <f t="shared" si="85"/>
        <v>0</v>
      </c>
      <c r="S669" s="45">
        <f t="shared" si="85"/>
        <v>0</v>
      </c>
      <c r="T669" s="45">
        <f t="shared" si="85"/>
        <v>0</v>
      </c>
      <c r="U669" s="45">
        <f t="shared" si="85"/>
        <v>0</v>
      </c>
      <c r="V669" s="45">
        <f t="shared" si="85"/>
        <v>0</v>
      </c>
      <c r="W669" s="45">
        <f t="shared" si="85"/>
        <v>0</v>
      </c>
      <c r="X669" s="45">
        <f t="shared" si="85"/>
        <v>0</v>
      </c>
      <c r="Y669" s="45">
        <f t="shared" si="85"/>
        <v>0</v>
      </c>
      <c r="Z669" s="45">
        <f t="shared" si="85"/>
        <v>0</v>
      </c>
      <c r="AA669" s="45">
        <f t="shared" si="84"/>
        <v>0</v>
      </c>
      <c r="AB669" s="45">
        <f t="shared" si="84"/>
        <v>0</v>
      </c>
      <c r="AC669" s="45">
        <f t="shared" si="84"/>
        <v>0</v>
      </c>
      <c r="AD669" s="45">
        <f t="shared" si="84"/>
        <v>0</v>
      </c>
      <c r="AE669" s="45">
        <f t="shared" si="84"/>
        <v>0</v>
      </c>
      <c r="AF669" s="45">
        <f t="shared" si="84"/>
        <v>0</v>
      </c>
      <c r="AG669" s="45">
        <f t="shared" si="84"/>
        <v>0</v>
      </c>
      <c r="AH669" s="45">
        <f t="shared" si="84"/>
        <v>0</v>
      </c>
      <c r="AI669" s="45">
        <f t="shared" si="84"/>
        <v>0</v>
      </c>
      <c r="AJ669" s="45">
        <f t="shared" si="84"/>
        <v>0</v>
      </c>
      <c r="AK669" s="45">
        <f t="shared" si="84"/>
        <v>0</v>
      </c>
      <c r="AL669" s="45">
        <f t="shared" si="84"/>
        <v>0</v>
      </c>
      <c r="AM669" s="45">
        <f t="shared" si="84"/>
        <v>0</v>
      </c>
      <c r="AN669" s="45">
        <f t="shared" si="84"/>
        <v>0</v>
      </c>
    </row>
    <row r="670" spans="1:40" x14ac:dyDescent="0.25">
      <c r="A670" s="68"/>
      <c r="B670" s="180"/>
      <c r="C670" s="68"/>
      <c r="D670" s="1"/>
      <c r="E670" s="1"/>
      <c r="F670" s="1"/>
      <c r="G670" s="1"/>
      <c r="H670" s="177"/>
      <c r="I670" s="176"/>
      <c r="J670" s="178"/>
      <c r="K670" s="45">
        <f t="shared" si="85"/>
        <v>0</v>
      </c>
      <c r="L670" s="45">
        <f t="shared" si="85"/>
        <v>0</v>
      </c>
      <c r="M670" s="45">
        <f t="shared" si="85"/>
        <v>0</v>
      </c>
      <c r="N670" s="45">
        <f t="shared" si="85"/>
        <v>0</v>
      </c>
      <c r="O670" s="45">
        <f t="shared" si="85"/>
        <v>0</v>
      </c>
      <c r="P670" s="45">
        <f t="shared" si="85"/>
        <v>0</v>
      </c>
      <c r="Q670" s="45">
        <f t="shared" si="85"/>
        <v>0</v>
      </c>
      <c r="R670" s="45">
        <f t="shared" si="85"/>
        <v>0</v>
      </c>
      <c r="S670" s="45">
        <f t="shared" si="85"/>
        <v>0</v>
      </c>
      <c r="T670" s="45">
        <f t="shared" si="85"/>
        <v>0</v>
      </c>
      <c r="U670" s="45">
        <f t="shared" si="85"/>
        <v>0</v>
      </c>
      <c r="V670" s="45">
        <f t="shared" si="85"/>
        <v>0</v>
      </c>
      <c r="W670" s="45">
        <f t="shared" si="85"/>
        <v>0</v>
      </c>
      <c r="X670" s="45">
        <f t="shared" si="85"/>
        <v>0</v>
      </c>
      <c r="Y670" s="45">
        <f t="shared" si="85"/>
        <v>0</v>
      </c>
      <c r="Z670" s="45">
        <f t="shared" si="85"/>
        <v>0</v>
      </c>
      <c r="AA670" s="45">
        <f t="shared" si="84"/>
        <v>0</v>
      </c>
      <c r="AB670" s="45">
        <f t="shared" si="84"/>
        <v>0</v>
      </c>
      <c r="AC670" s="45">
        <f t="shared" si="84"/>
        <v>0</v>
      </c>
      <c r="AD670" s="45">
        <f t="shared" si="84"/>
        <v>0</v>
      </c>
      <c r="AE670" s="45">
        <f t="shared" si="84"/>
        <v>0</v>
      </c>
      <c r="AF670" s="45">
        <f t="shared" si="84"/>
        <v>0</v>
      </c>
      <c r="AG670" s="45">
        <f t="shared" si="84"/>
        <v>0</v>
      </c>
      <c r="AH670" s="45">
        <f t="shared" si="84"/>
        <v>0</v>
      </c>
      <c r="AI670" s="45">
        <f t="shared" si="84"/>
        <v>0</v>
      </c>
      <c r="AJ670" s="45">
        <f t="shared" si="84"/>
        <v>0</v>
      </c>
      <c r="AK670" s="45">
        <f t="shared" si="84"/>
        <v>0</v>
      </c>
      <c r="AL670" s="45">
        <f t="shared" si="84"/>
        <v>0</v>
      </c>
      <c r="AM670" s="45">
        <f t="shared" si="84"/>
        <v>0</v>
      </c>
      <c r="AN670" s="45">
        <f t="shared" si="84"/>
        <v>0</v>
      </c>
    </row>
    <row r="671" spans="1:40" x14ac:dyDescent="0.25">
      <c r="A671" s="68"/>
      <c r="B671" s="180"/>
      <c r="C671" s="68"/>
      <c r="D671" s="1"/>
      <c r="E671" s="1"/>
      <c r="F671" s="1"/>
      <c r="G671" s="1"/>
      <c r="H671" s="177"/>
      <c r="I671" s="176"/>
      <c r="J671" s="178"/>
      <c r="K671" s="45">
        <f t="shared" si="85"/>
        <v>0</v>
      </c>
      <c r="L671" s="45">
        <f t="shared" si="85"/>
        <v>0</v>
      </c>
      <c r="M671" s="45">
        <f t="shared" si="85"/>
        <v>0</v>
      </c>
      <c r="N671" s="45">
        <f t="shared" si="85"/>
        <v>0</v>
      </c>
      <c r="O671" s="45">
        <f t="shared" si="85"/>
        <v>0</v>
      </c>
      <c r="P671" s="45">
        <f t="shared" si="85"/>
        <v>0</v>
      </c>
      <c r="Q671" s="45">
        <f t="shared" si="85"/>
        <v>0</v>
      </c>
      <c r="R671" s="45">
        <f t="shared" si="85"/>
        <v>0</v>
      </c>
      <c r="S671" s="45">
        <f t="shared" si="85"/>
        <v>0</v>
      </c>
      <c r="T671" s="45">
        <f t="shared" si="85"/>
        <v>0</v>
      </c>
      <c r="U671" s="45">
        <f t="shared" si="85"/>
        <v>0</v>
      </c>
      <c r="V671" s="45">
        <f t="shared" si="85"/>
        <v>0</v>
      </c>
      <c r="W671" s="45">
        <f t="shared" si="85"/>
        <v>0</v>
      </c>
      <c r="X671" s="45">
        <f t="shared" si="85"/>
        <v>0</v>
      </c>
      <c r="Y671" s="45">
        <f t="shared" si="85"/>
        <v>0</v>
      </c>
      <c r="Z671" s="45">
        <f t="shared" si="85"/>
        <v>0</v>
      </c>
      <c r="AA671" s="45">
        <f t="shared" si="84"/>
        <v>0</v>
      </c>
      <c r="AB671" s="45">
        <f t="shared" si="84"/>
        <v>0</v>
      </c>
      <c r="AC671" s="45">
        <f t="shared" si="84"/>
        <v>0</v>
      </c>
      <c r="AD671" s="45">
        <f t="shared" si="84"/>
        <v>0</v>
      </c>
      <c r="AE671" s="45">
        <f t="shared" si="84"/>
        <v>0</v>
      </c>
      <c r="AF671" s="45">
        <f t="shared" si="84"/>
        <v>0</v>
      </c>
      <c r="AG671" s="45">
        <f t="shared" si="84"/>
        <v>0</v>
      </c>
      <c r="AH671" s="45">
        <f t="shared" si="84"/>
        <v>0</v>
      </c>
      <c r="AI671" s="45">
        <f t="shared" si="84"/>
        <v>0</v>
      </c>
      <c r="AJ671" s="45">
        <f t="shared" si="84"/>
        <v>0</v>
      </c>
      <c r="AK671" s="45">
        <f t="shared" si="84"/>
        <v>0</v>
      </c>
      <c r="AL671" s="45">
        <f t="shared" si="84"/>
        <v>0</v>
      </c>
      <c r="AM671" s="45">
        <f t="shared" si="84"/>
        <v>0</v>
      </c>
      <c r="AN671" s="45">
        <f t="shared" si="84"/>
        <v>0</v>
      </c>
    </row>
    <row r="672" spans="1:40" x14ac:dyDescent="0.25">
      <c r="A672" s="68"/>
      <c r="B672" s="180"/>
      <c r="C672" s="68"/>
      <c r="D672" s="1"/>
      <c r="E672" s="1"/>
      <c r="F672" s="1"/>
      <c r="G672" s="1"/>
      <c r="H672" s="177"/>
      <c r="I672" s="69"/>
      <c r="J672" s="179"/>
      <c r="K672" s="45">
        <f t="shared" si="85"/>
        <v>0</v>
      </c>
      <c r="L672" s="45">
        <f t="shared" si="85"/>
        <v>0</v>
      </c>
      <c r="M672" s="45">
        <f t="shared" si="85"/>
        <v>0</v>
      </c>
      <c r="N672" s="45">
        <f t="shared" si="85"/>
        <v>0</v>
      </c>
      <c r="O672" s="45">
        <f t="shared" si="85"/>
        <v>0</v>
      </c>
      <c r="P672" s="45">
        <f t="shared" si="85"/>
        <v>0</v>
      </c>
      <c r="Q672" s="45">
        <f t="shared" si="85"/>
        <v>0</v>
      </c>
      <c r="R672" s="45">
        <f t="shared" si="85"/>
        <v>0</v>
      </c>
      <c r="S672" s="45">
        <f t="shared" si="85"/>
        <v>0</v>
      </c>
      <c r="T672" s="45">
        <f t="shared" si="85"/>
        <v>0</v>
      </c>
      <c r="U672" s="45">
        <f t="shared" si="85"/>
        <v>0</v>
      </c>
      <c r="V672" s="45">
        <f t="shared" si="85"/>
        <v>0</v>
      </c>
      <c r="W672" s="45">
        <f t="shared" si="85"/>
        <v>0</v>
      </c>
      <c r="X672" s="45">
        <f t="shared" si="85"/>
        <v>0</v>
      </c>
      <c r="Y672" s="45">
        <f t="shared" si="85"/>
        <v>0</v>
      </c>
      <c r="Z672" s="45">
        <f t="shared" si="85"/>
        <v>0</v>
      </c>
      <c r="AA672" s="45">
        <f t="shared" si="84"/>
        <v>0</v>
      </c>
      <c r="AB672" s="45">
        <f t="shared" si="84"/>
        <v>0</v>
      </c>
      <c r="AC672" s="45">
        <f t="shared" si="84"/>
        <v>0</v>
      </c>
      <c r="AD672" s="45">
        <f t="shared" si="84"/>
        <v>0</v>
      </c>
      <c r="AE672" s="45">
        <f t="shared" si="84"/>
        <v>0</v>
      </c>
      <c r="AF672" s="45">
        <f t="shared" si="84"/>
        <v>0</v>
      </c>
      <c r="AG672" s="45">
        <f t="shared" si="84"/>
        <v>0</v>
      </c>
      <c r="AH672" s="45">
        <f t="shared" si="84"/>
        <v>0</v>
      </c>
      <c r="AI672" s="45">
        <f t="shared" si="84"/>
        <v>0</v>
      </c>
      <c r="AJ672" s="45">
        <f t="shared" si="84"/>
        <v>0</v>
      </c>
      <c r="AK672" s="45">
        <f t="shared" si="84"/>
        <v>0</v>
      </c>
      <c r="AL672" s="45">
        <f t="shared" si="84"/>
        <v>0</v>
      </c>
      <c r="AM672" s="45">
        <f t="shared" si="84"/>
        <v>0</v>
      </c>
      <c r="AN672" s="45">
        <f t="shared" si="84"/>
        <v>0</v>
      </c>
    </row>
    <row r="673" spans="1:40" x14ac:dyDescent="0.25">
      <c r="A673" s="68"/>
      <c r="B673" s="180"/>
      <c r="C673" s="68"/>
      <c r="D673" s="1"/>
      <c r="E673" s="1"/>
      <c r="F673" s="1"/>
      <c r="G673" s="1"/>
      <c r="H673" s="177"/>
      <c r="I673" s="69"/>
      <c r="J673" s="179"/>
      <c r="K673" s="45">
        <f t="shared" si="85"/>
        <v>0</v>
      </c>
      <c r="L673" s="45">
        <f t="shared" si="85"/>
        <v>0</v>
      </c>
      <c r="M673" s="45">
        <f t="shared" si="85"/>
        <v>0</v>
      </c>
      <c r="N673" s="45">
        <f t="shared" si="85"/>
        <v>0</v>
      </c>
      <c r="O673" s="45">
        <f t="shared" si="85"/>
        <v>0</v>
      </c>
      <c r="P673" s="45">
        <f t="shared" si="85"/>
        <v>0</v>
      </c>
      <c r="Q673" s="45">
        <f t="shared" si="85"/>
        <v>0</v>
      </c>
      <c r="R673" s="45">
        <f t="shared" si="85"/>
        <v>0</v>
      </c>
      <c r="S673" s="45">
        <f t="shared" si="85"/>
        <v>0</v>
      </c>
      <c r="T673" s="45">
        <f t="shared" si="85"/>
        <v>0</v>
      </c>
      <c r="U673" s="45">
        <f t="shared" si="85"/>
        <v>0</v>
      </c>
      <c r="V673" s="45">
        <f t="shared" si="85"/>
        <v>0</v>
      </c>
      <c r="W673" s="45">
        <f t="shared" si="85"/>
        <v>0</v>
      </c>
      <c r="X673" s="45">
        <f t="shared" si="85"/>
        <v>0</v>
      </c>
      <c r="Y673" s="45">
        <f t="shared" si="85"/>
        <v>0</v>
      </c>
      <c r="Z673" s="45">
        <f t="shared" si="85"/>
        <v>0</v>
      </c>
      <c r="AA673" s="45">
        <f t="shared" si="84"/>
        <v>0</v>
      </c>
      <c r="AB673" s="45">
        <f t="shared" si="84"/>
        <v>0</v>
      </c>
      <c r="AC673" s="45">
        <f t="shared" si="84"/>
        <v>0</v>
      </c>
      <c r="AD673" s="45">
        <f t="shared" si="84"/>
        <v>0</v>
      </c>
      <c r="AE673" s="45">
        <f t="shared" si="84"/>
        <v>0</v>
      </c>
      <c r="AF673" s="45">
        <f t="shared" si="84"/>
        <v>0</v>
      </c>
      <c r="AG673" s="45">
        <f t="shared" si="84"/>
        <v>0</v>
      </c>
      <c r="AH673" s="45">
        <f t="shared" si="84"/>
        <v>0</v>
      </c>
      <c r="AI673" s="45">
        <f t="shared" si="84"/>
        <v>0</v>
      </c>
      <c r="AJ673" s="45">
        <f t="shared" si="84"/>
        <v>0</v>
      </c>
      <c r="AK673" s="45">
        <f t="shared" si="84"/>
        <v>0</v>
      </c>
      <c r="AL673" s="45">
        <f t="shared" si="84"/>
        <v>0</v>
      </c>
      <c r="AM673" s="45">
        <f t="shared" si="84"/>
        <v>0</v>
      </c>
      <c r="AN673" s="45">
        <f t="shared" si="84"/>
        <v>0</v>
      </c>
    </row>
    <row r="674" spans="1:40" x14ac:dyDescent="0.25">
      <c r="A674" s="68"/>
      <c r="B674" s="68"/>
      <c r="C674" s="68"/>
      <c r="D674" s="1"/>
      <c r="E674" s="1"/>
      <c r="F674" s="1"/>
      <c r="G674" s="1"/>
      <c r="H674" s="177"/>
      <c r="I674" s="69"/>
      <c r="J674" s="179"/>
      <c r="K674" s="45">
        <f t="shared" si="85"/>
        <v>0</v>
      </c>
      <c r="L674" s="45">
        <f t="shared" si="85"/>
        <v>0</v>
      </c>
      <c r="M674" s="45">
        <f t="shared" si="85"/>
        <v>0</v>
      </c>
      <c r="N674" s="45">
        <f t="shared" si="85"/>
        <v>0</v>
      </c>
      <c r="O674" s="45">
        <f t="shared" si="85"/>
        <v>0</v>
      </c>
      <c r="P674" s="45">
        <f t="shared" si="85"/>
        <v>0</v>
      </c>
      <c r="Q674" s="45">
        <f t="shared" si="85"/>
        <v>0</v>
      </c>
      <c r="R674" s="45">
        <f t="shared" si="85"/>
        <v>0</v>
      </c>
      <c r="S674" s="45">
        <f t="shared" si="85"/>
        <v>0</v>
      </c>
      <c r="T674" s="45">
        <f t="shared" si="85"/>
        <v>0</v>
      </c>
      <c r="U674" s="45">
        <f t="shared" si="85"/>
        <v>0</v>
      </c>
      <c r="V674" s="45">
        <f t="shared" si="85"/>
        <v>0</v>
      </c>
      <c r="W674" s="45">
        <f t="shared" si="85"/>
        <v>0</v>
      </c>
      <c r="X674" s="45">
        <f t="shared" si="85"/>
        <v>0</v>
      </c>
      <c r="Y674" s="45">
        <f t="shared" si="85"/>
        <v>0</v>
      </c>
      <c r="Z674" s="45">
        <f t="shared" si="85"/>
        <v>0</v>
      </c>
      <c r="AA674" s="45">
        <f t="shared" si="84"/>
        <v>0</v>
      </c>
      <c r="AB674" s="45">
        <f t="shared" si="84"/>
        <v>0</v>
      </c>
      <c r="AC674" s="45">
        <f t="shared" si="84"/>
        <v>0</v>
      </c>
      <c r="AD674" s="45">
        <f t="shared" si="84"/>
        <v>0</v>
      </c>
      <c r="AE674" s="45">
        <f t="shared" si="84"/>
        <v>0</v>
      </c>
      <c r="AF674" s="45">
        <f t="shared" si="84"/>
        <v>0</v>
      </c>
      <c r="AG674" s="45">
        <f t="shared" si="84"/>
        <v>0</v>
      </c>
      <c r="AH674" s="45">
        <f t="shared" si="84"/>
        <v>0</v>
      </c>
      <c r="AI674" s="45">
        <f t="shared" si="84"/>
        <v>0</v>
      </c>
      <c r="AJ674" s="45">
        <f t="shared" si="84"/>
        <v>0</v>
      </c>
      <c r="AK674" s="45">
        <f t="shared" si="84"/>
        <v>0</v>
      </c>
      <c r="AL674" s="45">
        <f t="shared" si="84"/>
        <v>0</v>
      </c>
      <c r="AM674" s="45">
        <f t="shared" si="84"/>
        <v>0</v>
      </c>
      <c r="AN674" s="45">
        <f t="shared" si="84"/>
        <v>0</v>
      </c>
    </row>
    <row r="675" spans="1:40" x14ac:dyDescent="0.25">
      <c r="A675" s="68"/>
      <c r="B675" s="68"/>
      <c r="C675" s="68"/>
      <c r="D675" s="1"/>
      <c r="E675" s="1"/>
      <c r="F675" s="1"/>
      <c r="G675" s="1"/>
      <c r="H675" s="177"/>
      <c r="I675" s="69"/>
      <c r="J675" s="179"/>
      <c r="K675" s="45">
        <f t="shared" si="85"/>
        <v>0</v>
      </c>
      <c r="L675" s="45">
        <f t="shared" si="85"/>
        <v>0</v>
      </c>
      <c r="M675" s="45">
        <f t="shared" si="85"/>
        <v>0</v>
      </c>
      <c r="N675" s="45">
        <f t="shared" si="85"/>
        <v>0</v>
      </c>
      <c r="O675" s="45">
        <f t="shared" si="85"/>
        <v>0</v>
      </c>
      <c r="P675" s="45">
        <f t="shared" si="85"/>
        <v>0</v>
      </c>
      <c r="Q675" s="45">
        <f t="shared" si="85"/>
        <v>0</v>
      </c>
      <c r="R675" s="45">
        <f t="shared" si="85"/>
        <v>0</v>
      </c>
      <c r="S675" s="45">
        <f t="shared" si="85"/>
        <v>0</v>
      </c>
      <c r="T675" s="45">
        <f t="shared" si="85"/>
        <v>0</v>
      </c>
      <c r="U675" s="45">
        <f t="shared" si="85"/>
        <v>0</v>
      </c>
      <c r="V675" s="45">
        <f t="shared" si="85"/>
        <v>0</v>
      </c>
      <c r="W675" s="45">
        <f t="shared" si="85"/>
        <v>0</v>
      </c>
      <c r="X675" s="45">
        <f t="shared" si="85"/>
        <v>0</v>
      </c>
      <c r="Y675" s="45">
        <f t="shared" si="85"/>
        <v>0</v>
      </c>
      <c r="Z675" s="45">
        <f t="shared" si="85"/>
        <v>0</v>
      </c>
      <c r="AA675" s="45">
        <f t="shared" si="84"/>
        <v>0</v>
      </c>
      <c r="AB675" s="45">
        <f t="shared" si="84"/>
        <v>0</v>
      </c>
      <c r="AC675" s="45">
        <f t="shared" si="84"/>
        <v>0</v>
      </c>
      <c r="AD675" s="45">
        <f t="shared" si="84"/>
        <v>0</v>
      </c>
      <c r="AE675" s="45">
        <f t="shared" si="84"/>
        <v>0</v>
      </c>
      <c r="AF675" s="45">
        <f t="shared" si="84"/>
        <v>0</v>
      </c>
      <c r="AG675" s="45">
        <f t="shared" si="84"/>
        <v>0</v>
      </c>
      <c r="AH675" s="45">
        <f t="shared" si="84"/>
        <v>0</v>
      </c>
      <c r="AI675" s="45">
        <f t="shared" si="84"/>
        <v>0</v>
      </c>
      <c r="AJ675" s="45">
        <f t="shared" si="84"/>
        <v>0</v>
      </c>
      <c r="AK675" s="45">
        <f t="shared" si="84"/>
        <v>0</v>
      </c>
      <c r="AL675" s="45">
        <f t="shared" si="84"/>
        <v>0</v>
      </c>
      <c r="AM675" s="45">
        <f t="shared" si="84"/>
        <v>0</v>
      </c>
      <c r="AN675" s="45">
        <f t="shared" si="84"/>
        <v>0</v>
      </c>
    </row>
    <row r="676" spans="1:40" x14ac:dyDescent="0.25">
      <c r="A676" s="68"/>
      <c r="B676" s="68"/>
      <c r="C676" s="68"/>
      <c r="D676" s="1"/>
      <c r="E676" s="1"/>
      <c r="F676" s="1"/>
      <c r="G676" s="1"/>
      <c r="H676" s="177"/>
      <c r="I676" s="69"/>
      <c r="J676" s="179"/>
      <c r="K676" s="45">
        <f t="shared" si="85"/>
        <v>0</v>
      </c>
      <c r="L676" s="45">
        <f t="shared" si="85"/>
        <v>0</v>
      </c>
      <c r="M676" s="45">
        <f t="shared" si="85"/>
        <v>0</v>
      </c>
      <c r="N676" s="45">
        <f t="shared" si="85"/>
        <v>0</v>
      </c>
      <c r="O676" s="45">
        <f t="shared" si="85"/>
        <v>0</v>
      </c>
      <c r="P676" s="45">
        <f t="shared" si="85"/>
        <v>0</v>
      </c>
      <c r="Q676" s="45">
        <f t="shared" si="85"/>
        <v>0</v>
      </c>
      <c r="R676" s="45">
        <f t="shared" si="85"/>
        <v>0</v>
      </c>
      <c r="S676" s="45">
        <f t="shared" si="85"/>
        <v>0</v>
      </c>
      <c r="T676" s="45">
        <f t="shared" si="85"/>
        <v>0</v>
      </c>
      <c r="U676" s="45">
        <f t="shared" si="85"/>
        <v>0</v>
      </c>
      <c r="V676" s="45">
        <f t="shared" si="85"/>
        <v>0</v>
      </c>
      <c r="W676" s="45">
        <f t="shared" si="85"/>
        <v>0</v>
      </c>
      <c r="X676" s="45">
        <f t="shared" si="85"/>
        <v>0</v>
      </c>
      <c r="Y676" s="45">
        <f t="shared" si="85"/>
        <v>0</v>
      </c>
      <c r="Z676" s="45">
        <f t="shared" si="85"/>
        <v>0</v>
      </c>
      <c r="AA676" s="45">
        <f t="shared" si="84"/>
        <v>0</v>
      </c>
      <c r="AB676" s="45">
        <f t="shared" si="84"/>
        <v>0</v>
      </c>
      <c r="AC676" s="45">
        <f t="shared" si="84"/>
        <v>0</v>
      </c>
      <c r="AD676" s="45">
        <f t="shared" si="84"/>
        <v>0</v>
      </c>
      <c r="AE676" s="45">
        <f t="shared" si="84"/>
        <v>0</v>
      </c>
      <c r="AF676" s="45">
        <f t="shared" si="84"/>
        <v>0</v>
      </c>
      <c r="AG676" s="45">
        <f t="shared" si="84"/>
        <v>0</v>
      </c>
      <c r="AH676" s="45">
        <f t="shared" si="84"/>
        <v>0</v>
      </c>
      <c r="AI676" s="45">
        <f t="shared" si="84"/>
        <v>0</v>
      </c>
      <c r="AJ676" s="45">
        <f t="shared" si="84"/>
        <v>0</v>
      </c>
      <c r="AK676" s="45">
        <f t="shared" si="84"/>
        <v>0</v>
      </c>
      <c r="AL676" s="45">
        <f t="shared" si="84"/>
        <v>0</v>
      </c>
      <c r="AM676" s="45">
        <f t="shared" si="84"/>
        <v>0</v>
      </c>
      <c r="AN676" s="45">
        <f t="shared" si="84"/>
        <v>0</v>
      </c>
    </row>
    <row r="677" spans="1:40" x14ac:dyDescent="0.25">
      <c r="A677" s="68"/>
      <c r="B677" s="68"/>
      <c r="C677" s="68"/>
      <c r="D677" s="1"/>
      <c r="E677" s="1"/>
      <c r="F677" s="1"/>
      <c r="G677" s="1"/>
      <c r="H677" s="177"/>
      <c r="I677" s="69"/>
      <c r="J677" s="179"/>
      <c r="K677" s="45">
        <f t="shared" si="85"/>
        <v>0</v>
      </c>
      <c r="L677" s="45">
        <f t="shared" si="85"/>
        <v>0</v>
      </c>
      <c r="M677" s="45">
        <f t="shared" si="85"/>
        <v>0</v>
      </c>
      <c r="N677" s="45">
        <f t="shared" si="85"/>
        <v>0</v>
      </c>
      <c r="O677" s="45">
        <f t="shared" si="85"/>
        <v>0</v>
      </c>
      <c r="P677" s="45">
        <f t="shared" si="85"/>
        <v>0</v>
      </c>
      <c r="Q677" s="45">
        <f t="shared" si="85"/>
        <v>0</v>
      </c>
      <c r="R677" s="45">
        <f t="shared" si="85"/>
        <v>0</v>
      </c>
      <c r="S677" s="45">
        <f t="shared" si="85"/>
        <v>0</v>
      </c>
      <c r="T677" s="45">
        <f t="shared" si="85"/>
        <v>0</v>
      </c>
      <c r="U677" s="45">
        <f t="shared" si="85"/>
        <v>0</v>
      </c>
      <c r="V677" s="45">
        <f t="shared" si="85"/>
        <v>0</v>
      </c>
      <c r="W677" s="45">
        <f t="shared" si="85"/>
        <v>0</v>
      </c>
      <c r="X677" s="45">
        <f t="shared" si="85"/>
        <v>0</v>
      </c>
      <c r="Y677" s="45">
        <f t="shared" si="85"/>
        <v>0</v>
      </c>
      <c r="Z677" s="45">
        <f t="shared" si="85"/>
        <v>0</v>
      </c>
      <c r="AA677" s="45">
        <f t="shared" si="84"/>
        <v>0</v>
      </c>
      <c r="AB677" s="45">
        <f t="shared" si="84"/>
        <v>0</v>
      </c>
      <c r="AC677" s="45">
        <f t="shared" si="84"/>
        <v>0</v>
      </c>
      <c r="AD677" s="45">
        <f t="shared" si="84"/>
        <v>0</v>
      </c>
      <c r="AE677" s="45">
        <f t="shared" si="84"/>
        <v>0</v>
      </c>
      <c r="AF677" s="45">
        <f t="shared" si="84"/>
        <v>0</v>
      </c>
      <c r="AG677" s="45">
        <f t="shared" si="84"/>
        <v>0</v>
      </c>
      <c r="AH677" s="45">
        <f t="shared" si="84"/>
        <v>0</v>
      </c>
      <c r="AI677" s="45">
        <f t="shared" si="84"/>
        <v>0</v>
      </c>
      <c r="AJ677" s="45">
        <f t="shared" si="84"/>
        <v>0</v>
      </c>
      <c r="AK677" s="45">
        <f t="shared" si="84"/>
        <v>0</v>
      </c>
      <c r="AL677" s="45">
        <f t="shared" si="84"/>
        <v>0</v>
      </c>
      <c r="AM677" s="45">
        <f t="shared" si="84"/>
        <v>0</v>
      </c>
      <c r="AN677" s="45">
        <f t="shared" si="84"/>
        <v>0</v>
      </c>
    </row>
    <row r="678" spans="1:40" x14ac:dyDescent="0.25">
      <c r="A678" s="68"/>
      <c r="B678" s="68"/>
      <c r="C678" s="68"/>
      <c r="D678" s="1"/>
      <c r="E678" s="1"/>
      <c r="F678" s="1"/>
      <c r="G678" s="1"/>
      <c r="H678" s="177"/>
      <c r="I678" s="69"/>
      <c r="J678" s="179"/>
      <c r="K678" s="45">
        <f t="shared" si="85"/>
        <v>0</v>
      </c>
      <c r="L678" s="45">
        <f t="shared" si="85"/>
        <v>0</v>
      </c>
      <c r="M678" s="45">
        <f t="shared" si="85"/>
        <v>0</v>
      </c>
      <c r="N678" s="45">
        <f t="shared" si="85"/>
        <v>0</v>
      </c>
      <c r="O678" s="45">
        <f t="shared" si="85"/>
        <v>0</v>
      </c>
      <c r="P678" s="45">
        <f t="shared" si="85"/>
        <v>0</v>
      </c>
      <c r="Q678" s="45">
        <f t="shared" si="85"/>
        <v>0</v>
      </c>
      <c r="R678" s="45">
        <f t="shared" si="85"/>
        <v>0</v>
      </c>
      <c r="S678" s="45">
        <f t="shared" si="85"/>
        <v>0</v>
      </c>
      <c r="T678" s="45">
        <f t="shared" si="85"/>
        <v>0</v>
      </c>
      <c r="U678" s="45">
        <f t="shared" si="85"/>
        <v>0</v>
      </c>
      <c r="V678" s="45">
        <f t="shared" si="85"/>
        <v>0</v>
      </c>
      <c r="W678" s="45">
        <f t="shared" si="85"/>
        <v>0</v>
      </c>
      <c r="X678" s="45">
        <f t="shared" si="85"/>
        <v>0</v>
      </c>
      <c r="Y678" s="45">
        <f t="shared" si="85"/>
        <v>0</v>
      </c>
      <c r="Z678" s="45">
        <f t="shared" ref="Z678:AN693" si="86">IF($G678&gt;0,ROUND($J678*Z$3/12*0.75,0),0)</f>
        <v>0</v>
      </c>
      <c r="AA678" s="45">
        <f t="shared" si="86"/>
        <v>0</v>
      </c>
      <c r="AB678" s="45">
        <f t="shared" si="86"/>
        <v>0</v>
      </c>
      <c r="AC678" s="45">
        <f t="shared" si="86"/>
        <v>0</v>
      </c>
      <c r="AD678" s="45">
        <f t="shared" si="86"/>
        <v>0</v>
      </c>
      <c r="AE678" s="45">
        <f t="shared" si="86"/>
        <v>0</v>
      </c>
      <c r="AF678" s="45">
        <f t="shared" si="86"/>
        <v>0</v>
      </c>
      <c r="AG678" s="45">
        <f t="shared" si="86"/>
        <v>0</v>
      </c>
      <c r="AH678" s="45">
        <f t="shared" si="86"/>
        <v>0</v>
      </c>
      <c r="AI678" s="45">
        <f t="shared" si="86"/>
        <v>0</v>
      </c>
      <c r="AJ678" s="45">
        <f t="shared" si="86"/>
        <v>0</v>
      </c>
      <c r="AK678" s="45">
        <f t="shared" si="86"/>
        <v>0</v>
      </c>
      <c r="AL678" s="45">
        <f t="shared" si="86"/>
        <v>0</v>
      </c>
      <c r="AM678" s="45">
        <f t="shared" si="86"/>
        <v>0</v>
      </c>
      <c r="AN678" s="45">
        <f t="shared" si="86"/>
        <v>0</v>
      </c>
    </row>
    <row r="679" spans="1:40" x14ac:dyDescent="0.25">
      <c r="A679" s="68"/>
      <c r="B679" s="68"/>
      <c r="C679" s="68"/>
      <c r="D679" s="1"/>
      <c r="E679" s="1"/>
      <c r="F679" s="1"/>
      <c r="G679" s="1"/>
      <c r="H679" s="177"/>
      <c r="I679" s="69"/>
      <c r="J679" s="179"/>
      <c r="K679" s="45">
        <f t="shared" ref="K679:Z694" si="87">IF($G679&gt;0,ROUND($J679*K$3/12*0.75,0),0)</f>
        <v>0</v>
      </c>
      <c r="L679" s="45">
        <f t="shared" si="87"/>
        <v>0</v>
      </c>
      <c r="M679" s="45">
        <f t="shared" si="87"/>
        <v>0</v>
      </c>
      <c r="N679" s="45">
        <f t="shared" si="87"/>
        <v>0</v>
      </c>
      <c r="O679" s="45">
        <f t="shared" si="87"/>
        <v>0</v>
      </c>
      <c r="P679" s="45">
        <f t="shared" si="87"/>
        <v>0</v>
      </c>
      <c r="Q679" s="45">
        <f t="shared" si="87"/>
        <v>0</v>
      </c>
      <c r="R679" s="45">
        <f t="shared" si="87"/>
        <v>0</v>
      </c>
      <c r="S679" s="45">
        <f t="shared" si="87"/>
        <v>0</v>
      </c>
      <c r="T679" s="45">
        <f t="shared" si="87"/>
        <v>0</v>
      </c>
      <c r="U679" s="45">
        <f t="shared" si="87"/>
        <v>0</v>
      </c>
      <c r="V679" s="45">
        <f t="shared" si="87"/>
        <v>0</v>
      </c>
      <c r="W679" s="45">
        <f t="shared" si="87"/>
        <v>0</v>
      </c>
      <c r="X679" s="45">
        <f t="shared" si="87"/>
        <v>0</v>
      </c>
      <c r="Y679" s="45">
        <f t="shared" si="87"/>
        <v>0</v>
      </c>
      <c r="Z679" s="45">
        <f t="shared" si="87"/>
        <v>0</v>
      </c>
      <c r="AA679" s="45">
        <f t="shared" si="86"/>
        <v>0</v>
      </c>
      <c r="AB679" s="45">
        <f t="shared" si="86"/>
        <v>0</v>
      </c>
      <c r="AC679" s="45">
        <f t="shared" si="86"/>
        <v>0</v>
      </c>
      <c r="AD679" s="45">
        <f t="shared" si="86"/>
        <v>0</v>
      </c>
      <c r="AE679" s="45">
        <f t="shared" si="86"/>
        <v>0</v>
      </c>
      <c r="AF679" s="45">
        <f t="shared" si="86"/>
        <v>0</v>
      </c>
      <c r="AG679" s="45">
        <f t="shared" si="86"/>
        <v>0</v>
      </c>
      <c r="AH679" s="45">
        <f t="shared" si="86"/>
        <v>0</v>
      </c>
      <c r="AI679" s="45">
        <f t="shared" si="86"/>
        <v>0</v>
      </c>
      <c r="AJ679" s="45">
        <f t="shared" si="86"/>
        <v>0</v>
      </c>
      <c r="AK679" s="45">
        <f t="shared" si="86"/>
        <v>0</v>
      </c>
      <c r="AL679" s="45">
        <f t="shared" si="86"/>
        <v>0</v>
      </c>
      <c r="AM679" s="45">
        <f t="shared" si="86"/>
        <v>0</v>
      </c>
      <c r="AN679" s="45">
        <f t="shared" si="86"/>
        <v>0</v>
      </c>
    </row>
    <row r="680" spans="1:40" x14ac:dyDescent="0.25">
      <c r="A680" s="68"/>
      <c r="B680" s="68"/>
      <c r="C680" s="68"/>
      <c r="D680" s="1"/>
      <c r="E680" s="1"/>
      <c r="F680" s="1"/>
      <c r="G680" s="1"/>
      <c r="H680" s="177"/>
      <c r="I680" s="69"/>
      <c r="J680" s="179"/>
      <c r="K680" s="45">
        <f t="shared" si="87"/>
        <v>0</v>
      </c>
      <c r="L680" s="45">
        <f t="shared" si="87"/>
        <v>0</v>
      </c>
      <c r="M680" s="45">
        <f t="shared" si="87"/>
        <v>0</v>
      </c>
      <c r="N680" s="45">
        <f t="shared" si="87"/>
        <v>0</v>
      </c>
      <c r="O680" s="45">
        <f t="shared" si="87"/>
        <v>0</v>
      </c>
      <c r="P680" s="45">
        <f t="shared" si="87"/>
        <v>0</v>
      </c>
      <c r="Q680" s="45">
        <f t="shared" si="87"/>
        <v>0</v>
      </c>
      <c r="R680" s="45">
        <f t="shared" si="87"/>
        <v>0</v>
      </c>
      <c r="S680" s="45">
        <f t="shared" si="87"/>
        <v>0</v>
      </c>
      <c r="T680" s="45">
        <f t="shared" si="87"/>
        <v>0</v>
      </c>
      <c r="U680" s="45">
        <f t="shared" si="87"/>
        <v>0</v>
      </c>
      <c r="V680" s="45">
        <f t="shared" si="87"/>
        <v>0</v>
      </c>
      <c r="W680" s="45">
        <f t="shared" si="87"/>
        <v>0</v>
      </c>
      <c r="X680" s="45">
        <f t="shared" si="87"/>
        <v>0</v>
      </c>
      <c r="Y680" s="45">
        <f t="shared" si="87"/>
        <v>0</v>
      </c>
      <c r="Z680" s="45">
        <f t="shared" si="87"/>
        <v>0</v>
      </c>
      <c r="AA680" s="45">
        <f t="shared" si="86"/>
        <v>0</v>
      </c>
      <c r="AB680" s="45">
        <f t="shared" si="86"/>
        <v>0</v>
      </c>
      <c r="AC680" s="45">
        <f t="shared" si="86"/>
        <v>0</v>
      </c>
      <c r="AD680" s="45">
        <f t="shared" si="86"/>
        <v>0</v>
      </c>
      <c r="AE680" s="45">
        <f t="shared" si="86"/>
        <v>0</v>
      </c>
      <c r="AF680" s="45">
        <f t="shared" si="86"/>
        <v>0</v>
      </c>
      <c r="AG680" s="45">
        <f t="shared" si="86"/>
        <v>0</v>
      </c>
      <c r="AH680" s="45">
        <f t="shared" si="86"/>
        <v>0</v>
      </c>
      <c r="AI680" s="45">
        <f t="shared" si="86"/>
        <v>0</v>
      </c>
      <c r="AJ680" s="45">
        <f t="shared" si="86"/>
        <v>0</v>
      </c>
      <c r="AK680" s="45">
        <f t="shared" si="86"/>
        <v>0</v>
      </c>
      <c r="AL680" s="45">
        <f t="shared" si="86"/>
        <v>0</v>
      </c>
      <c r="AM680" s="45">
        <f t="shared" si="86"/>
        <v>0</v>
      </c>
      <c r="AN680" s="45">
        <f t="shared" si="86"/>
        <v>0</v>
      </c>
    </row>
    <row r="681" spans="1:40" x14ac:dyDescent="0.25">
      <c r="A681" s="68"/>
      <c r="B681" s="68"/>
      <c r="C681" s="68"/>
      <c r="D681" s="1"/>
      <c r="E681" s="1"/>
      <c r="F681" s="1"/>
      <c r="G681" s="1"/>
      <c r="H681" s="177"/>
      <c r="I681" s="69"/>
      <c r="J681" s="179"/>
      <c r="K681" s="45">
        <f t="shared" si="87"/>
        <v>0</v>
      </c>
      <c r="L681" s="45">
        <f t="shared" si="87"/>
        <v>0</v>
      </c>
      <c r="M681" s="45">
        <f t="shared" si="87"/>
        <v>0</v>
      </c>
      <c r="N681" s="45">
        <f t="shared" si="87"/>
        <v>0</v>
      </c>
      <c r="O681" s="45">
        <f t="shared" si="87"/>
        <v>0</v>
      </c>
      <c r="P681" s="45">
        <f t="shared" si="87"/>
        <v>0</v>
      </c>
      <c r="Q681" s="45">
        <f t="shared" si="87"/>
        <v>0</v>
      </c>
      <c r="R681" s="45">
        <f t="shared" si="87"/>
        <v>0</v>
      </c>
      <c r="S681" s="45">
        <f t="shared" si="87"/>
        <v>0</v>
      </c>
      <c r="T681" s="45">
        <f t="shared" si="87"/>
        <v>0</v>
      </c>
      <c r="U681" s="45">
        <f t="shared" si="87"/>
        <v>0</v>
      </c>
      <c r="V681" s="45">
        <f t="shared" si="87"/>
        <v>0</v>
      </c>
      <c r="W681" s="45">
        <f t="shared" si="87"/>
        <v>0</v>
      </c>
      <c r="X681" s="45">
        <f t="shared" si="87"/>
        <v>0</v>
      </c>
      <c r="Y681" s="45">
        <f t="shared" si="87"/>
        <v>0</v>
      </c>
      <c r="Z681" s="45">
        <f t="shared" si="87"/>
        <v>0</v>
      </c>
      <c r="AA681" s="45">
        <f t="shared" si="86"/>
        <v>0</v>
      </c>
      <c r="AB681" s="45">
        <f t="shared" si="86"/>
        <v>0</v>
      </c>
      <c r="AC681" s="45">
        <f t="shared" si="86"/>
        <v>0</v>
      </c>
      <c r="AD681" s="45">
        <f t="shared" si="86"/>
        <v>0</v>
      </c>
      <c r="AE681" s="45">
        <f t="shared" si="86"/>
        <v>0</v>
      </c>
      <c r="AF681" s="45">
        <f t="shared" si="86"/>
        <v>0</v>
      </c>
      <c r="AG681" s="45">
        <f t="shared" si="86"/>
        <v>0</v>
      </c>
      <c r="AH681" s="45">
        <f t="shared" si="86"/>
        <v>0</v>
      </c>
      <c r="AI681" s="45">
        <f t="shared" si="86"/>
        <v>0</v>
      </c>
      <c r="AJ681" s="45">
        <f t="shared" si="86"/>
        <v>0</v>
      </c>
      <c r="AK681" s="45">
        <f t="shared" si="86"/>
        <v>0</v>
      </c>
      <c r="AL681" s="45">
        <f t="shared" si="86"/>
        <v>0</v>
      </c>
      <c r="AM681" s="45">
        <f t="shared" si="86"/>
        <v>0</v>
      </c>
      <c r="AN681" s="45">
        <f t="shared" si="86"/>
        <v>0</v>
      </c>
    </row>
    <row r="682" spans="1:40" x14ac:dyDescent="0.25">
      <c r="A682" s="68"/>
      <c r="B682" s="68"/>
      <c r="C682" s="68"/>
      <c r="D682" s="1"/>
      <c r="E682" s="1"/>
      <c r="F682" s="1"/>
      <c r="G682" s="1"/>
      <c r="H682" s="177"/>
      <c r="I682" s="69"/>
      <c r="J682" s="179"/>
      <c r="K682" s="45">
        <f t="shared" si="87"/>
        <v>0</v>
      </c>
      <c r="L682" s="45">
        <f t="shared" si="87"/>
        <v>0</v>
      </c>
      <c r="M682" s="45">
        <f t="shared" si="87"/>
        <v>0</v>
      </c>
      <c r="N682" s="45">
        <f t="shared" si="87"/>
        <v>0</v>
      </c>
      <c r="O682" s="45">
        <f t="shared" si="87"/>
        <v>0</v>
      </c>
      <c r="P682" s="45">
        <f t="shared" si="87"/>
        <v>0</v>
      </c>
      <c r="Q682" s="45">
        <f t="shared" si="87"/>
        <v>0</v>
      </c>
      <c r="R682" s="45">
        <f t="shared" si="87"/>
        <v>0</v>
      </c>
      <c r="S682" s="45">
        <f t="shared" si="87"/>
        <v>0</v>
      </c>
      <c r="T682" s="45">
        <f t="shared" si="87"/>
        <v>0</v>
      </c>
      <c r="U682" s="45">
        <f t="shared" si="87"/>
        <v>0</v>
      </c>
      <c r="V682" s="45">
        <f t="shared" si="87"/>
        <v>0</v>
      </c>
      <c r="W682" s="45">
        <f t="shared" si="87"/>
        <v>0</v>
      </c>
      <c r="X682" s="45">
        <f t="shared" si="87"/>
        <v>0</v>
      </c>
      <c r="Y682" s="45">
        <f t="shared" si="87"/>
        <v>0</v>
      </c>
      <c r="Z682" s="45">
        <f t="shared" si="87"/>
        <v>0</v>
      </c>
      <c r="AA682" s="45">
        <f t="shared" si="86"/>
        <v>0</v>
      </c>
      <c r="AB682" s="45">
        <f t="shared" si="86"/>
        <v>0</v>
      </c>
      <c r="AC682" s="45">
        <f t="shared" si="86"/>
        <v>0</v>
      </c>
      <c r="AD682" s="45">
        <f t="shared" si="86"/>
        <v>0</v>
      </c>
      <c r="AE682" s="45">
        <f t="shared" si="86"/>
        <v>0</v>
      </c>
      <c r="AF682" s="45">
        <f t="shared" si="86"/>
        <v>0</v>
      </c>
      <c r="AG682" s="45">
        <f t="shared" si="86"/>
        <v>0</v>
      </c>
      <c r="AH682" s="45">
        <f t="shared" si="86"/>
        <v>0</v>
      </c>
      <c r="AI682" s="45">
        <f t="shared" si="86"/>
        <v>0</v>
      </c>
      <c r="AJ682" s="45">
        <f t="shared" si="86"/>
        <v>0</v>
      </c>
      <c r="AK682" s="45">
        <f t="shared" si="86"/>
        <v>0</v>
      </c>
      <c r="AL682" s="45">
        <f t="shared" si="86"/>
        <v>0</v>
      </c>
      <c r="AM682" s="45">
        <f t="shared" si="86"/>
        <v>0</v>
      </c>
      <c r="AN682" s="45">
        <f t="shared" si="86"/>
        <v>0</v>
      </c>
    </row>
    <row r="683" spans="1:40" x14ac:dyDescent="0.25">
      <c r="A683" s="68"/>
      <c r="B683" s="68"/>
      <c r="C683" s="68"/>
      <c r="D683" s="1"/>
      <c r="E683" s="1"/>
      <c r="F683" s="1"/>
      <c r="G683" s="1"/>
      <c r="H683" s="177"/>
      <c r="I683" s="69"/>
      <c r="J683" s="179"/>
      <c r="K683" s="45">
        <f t="shared" si="87"/>
        <v>0</v>
      </c>
      <c r="L683" s="45">
        <f t="shared" si="87"/>
        <v>0</v>
      </c>
      <c r="M683" s="45">
        <f t="shared" si="87"/>
        <v>0</v>
      </c>
      <c r="N683" s="45">
        <f t="shared" si="87"/>
        <v>0</v>
      </c>
      <c r="O683" s="45">
        <f t="shared" si="87"/>
        <v>0</v>
      </c>
      <c r="P683" s="45">
        <f t="shared" si="87"/>
        <v>0</v>
      </c>
      <c r="Q683" s="45">
        <f t="shared" si="87"/>
        <v>0</v>
      </c>
      <c r="R683" s="45">
        <f t="shared" si="87"/>
        <v>0</v>
      </c>
      <c r="S683" s="45">
        <f t="shared" si="87"/>
        <v>0</v>
      </c>
      <c r="T683" s="45">
        <f t="shared" si="87"/>
        <v>0</v>
      </c>
      <c r="U683" s="45">
        <f t="shared" si="87"/>
        <v>0</v>
      </c>
      <c r="V683" s="45">
        <f t="shared" si="87"/>
        <v>0</v>
      </c>
      <c r="W683" s="45">
        <f t="shared" si="87"/>
        <v>0</v>
      </c>
      <c r="X683" s="45">
        <f t="shared" si="87"/>
        <v>0</v>
      </c>
      <c r="Y683" s="45">
        <f t="shared" si="87"/>
        <v>0</v>
      </c>
      <c r="Z683" s="45">
        <f t="shared" si="87"/>
        <v>0</v>
      </c>
      <c r="AA683" s="45">
        <f t="shared" si="86"/>
        <v>0</v>
      </c>
      <c r="AB683" s="45">
        <f t="shared" si="86"/>
        <v>0</v>
      </c>
      <c r="AC683" s="45">
        <f t="shared" si="86"/>
        <v>0</v>
      </c>
      <c r="AD683" s="45">
        <f t="shared" si="86"/>
        <v>0</v>
      </c>
      <c r="AE683" s="45">
        <f t="shared" si="86"/>
        <v>0</v>
      </c>
      <c r="AF683" s="45">
        <f t="shared" si="86"/>
        <v>0</v>
      </c>
      <c r="AG683" s="45">
        <f t="shared" si="86"/>
        <v>0</v>
      </c>
      <c r="AH683" s="45">
        <f t="shared" si="86"/>
        <v>0</v>
      </c>
      <c r="AI683" s="45">
        <f t="shared" si="86"/>
        <v>0</v>
      </c>
      <c r="AJ683" s="45">
        <f t="shared" si="86"/>
        <v>0</v>
      </c>
      <c r="AK683" s="45">
        <f t="shared" si="86"/>
        <v>0</v>
      </c>
      <c r="AL683" s="45">
        <f t="shared" si="86"/>
        <v>0</v>
      </c>
      <c r="AM683" s="45">
        <f t="shared" si="86"/>
        <v>0</v>
      </c>
      <c r="AN683" s="45">
        <f t="shared" si="86"/>
        <v>0</v>
      </c>
    </row>
    <row r="684" spans="1:40" x14ac:dyDescent="0.25">
      <c r="A684" s="68"/>
      <c r="B684" s="68"/>
      <c r="C684" s="68"/>
      <c r="D684" s="1"/>
      <c r="E684" s="1"/>
      <c r="F684" s="1"/>
      <c r="G684" s="1"/>
      <c r="H684" s="177"/>
      <c r="I684" s="69"/>
      <c r="J684" s="179"/>
      <c r="K684" s="45">
        <f t="shared" si="87"/>
        <v>0</v>
      </c>
      <c r="L684" s="45">
        <f t="shared" si="87"/>
        <v>0</v>
      </c>
      <c r="M684" s="45">
        <f t="shared" si="87"/>
        <v>0</v>
      </c>
      <c r="N684" s="45">
        <f t="shared" si="87"/>
        <v>0</v>
      </c>
      <c r="O684" s="45">
        <f t="shared" si="87"/>
        <v>0</v>
      </c>
      <c r="P684" s="45">
        <f t="shared" si="87"/>
        <v>0</v>
      </c>
      <c r="Q684" s="45">
        <f t="shared" si="87"/>
        <v>0</v>
      </c>
      <c r="R684" s="45">
        <f t="shared" si="87"/>
        <v>0</v>
      </c>
      <c r="S684" s="45">
        <f t="shared" si="87"/>
        <v>0</v>
      </c>
      <c r="T684" s="45">
        <f t="shared" si="87"/>
        <v>0</v>
      </c>
      <c r="U684" s="45">
        <f t="shared" si="87"/>
        <v>0</v>
      </c>
      <c r="V684" s="45">
        <f t="shared" si="87"/>
        <v>0</v>
      </c>
      <c r="W684" s="45">
        <f t="shared" si="87"/>
        <v>0</v>
      </c>
      <c r="X684" s="45">
        <f t="shared" si="87"/>
        <v>0</v>
      </c>
      <c r="Y684" s="45">
        <f t="shared" si="87"/>
        <v>0</v>
      </c>
      <c r="Z684" s="45">
        <f t="shared" si="87"/>
        <v>0</v>
      </c>
      <c r="AA684" s="45">
        <f t="shared" si="86"/>
        <v>0</v>
      </c>
      <c r="AB684" s="45">
        <f t="shared" si="86"/>
        <v>0</v>
      </c>
      <c r="AC684" s="45">
        <f t="shared" si="86"/>
        <v>0</v>
      </c>
      <c r="AD684" s="45">
        <f t="shared" si="86"/>
        <v>0</v>
      </c>
      <c r="AE684" s="45">
        <f t="shared" si="86"/>
        <v>0</v>
      </c>
      <c r="AF684" s="45">
        <f t="shared" si="86"/>
        <v>0</v>
      </c>
      <c r="AG684" s="45">
        <f t="shared" si="86"/>
        <v>0</v>
      </c>
      <c r="AH684" s="45">
        <f t="shared" si="86"/>
        <v>0</v>
      </c>
      <c r="AI684" s="45">
        <f t="shared" si="86"/>
        <v>0</v>
      </c>
      <c r="AJ684" s="45">
        <f t="shared" si="86"/>
        <v>0</v>
      </c>
      <c r="AK684" s="45">
        <f t="shared" si="86"/>
        <v>0</v>
      </c>
      <c r="AL684" s="45">
        <f t="shared" si="86"/>
        <v>0</v>
      </c>
      <c r="AM684" s="45">
        <f t="shared" si="86"/>
        <v>0</v>
      </c>
      <c r="AN684" s="45">
        <f t="shared" si="86"/>
        <v>0</v>
      </c>
    </row>
    <row r="685" spans="1:40" x14ac:dyDescent="0.25">
      <c r="A685" s="68"/>
      <c r="B685" s="68"/>
      <c r="C685" s="68"/>
      <c r="D685" s="1"/>
      <c r="E685" s="1"/>
      <c r="F685" s="1"/>
      <c r="G685" s="1"/>
      <c r="H685" s="177"/>
      <c r="I685" s="69"/>
      <c r="J685" s="179"/>
      <c r="K685" s="45">
        <f t="shared" si="87"/>
        <v>0</v>
      </c>
      <c r="L685" s="45">
        <f t="shared" si="87"/>
        <v>0</v>
      </c>
      <c r="M685" s="45">
        <f t="shared" si="87"/>
        <v>0</v>
      </c>
      <c r="N685" s="45">
        <f t="shared" si="87"/>
        <v>0</v>
      </c>
      <c r="O685" s="45">
        <f t="shared" si="87"/>
        <v>0</v>
      </c>
      <c r="P685" s="45">
        <f t="shared" si="87"/>
        <v>0</v>
      </c>
      <c r="Q685" s="45">
        <f t="shared" si="87"/>
        <v>0</v>
      </c>
      <c r="R685" s="45">
        <f t="shared" si="87"/>
        <v>0</v>
      </c>
      <c r="S685" s="45">
        <f t="shared" si="87"/>
        <v>0</v>
      </c>
      <c r="T685" s="45">
        <f t="shared" si="87"/>
        <v>0</v>
      </c>
      <c r="U685" s="45">
        <f t="shared" si="87"/>
        <v>0</v>
      </c>
      <c r="V685" s="45">
        <f t="shared" si="87"/>
        <v>0</v>
      </c>
      <c r="W685" s="45">
        <f t="shared" si="87"/>
        <v>0</v>
      </c>
      <c r="X685" s="45">
        <f t="shared" si="87"/>
        <v>0</v>
      </c>
      <c r="Y685" s="45">
        <f t="shared" si="87"/>
        <v>0</v>
      </c>
      <c r="Z685" s="45">
        <f t="shared" si="87"/>
        <v>0</v>
      </c>
      <c r="AA685" s="45">
        <f t="shared" si="86"/>
        <v>0</v>
      </c>
      <c r="AB685" s="45">
        <f t="shared" si="86"/>
        <v>0</v>
      </c>
      <c r="AC685" s="45">
        <f t="shared" si="86"/>
        <v>0</v>
      </c>
      <c r="AD685" s="45">
        <f t="shared" si="86"/>
        <v>0</v>
      </c>
      <c r="AE685" s="45">
        <f t="shared" si="86"/>
        <v>0</v>
      </c>
      <c r="AF685" s="45">
        <f t="shared" si="86"/>
        <v>0</v>
      </c>
      <c r="AG685" s="45">
        <f t="shared" si="86"/>
        <v>0</v>
      </c>
      <c r="AH685" s="45">
        <f t="shared" si="86"/>
        <v>0</v>
      </c>
      <c r="AI685" s="45">
        <f t="shared" si="86"/>
        <v>0</v>
      </c>
      <c r="AJ685" s="45">
        <f t="shared" si="86"/>
        <v>0</v>
      </c>
      <c r="AK685" s="45">
        <f t="shared" si="86"/>
        <v>0</v>
      </c>
      <c r="AL685" s="45">
        <f t="shared" si="86"/>
        <v>0</v>
      </c>
      <c r="AM685" s="45">
        <f t="shared" si="86"/>
        <v>0</v>
      </c>
      <c r="AN685" s="45">
        <f t="shared" si="86"/>
        <v>0</v>
      </c>
    </row>
    <row r="686" spans="1:40" x14ac:dyDescent="0.25">
      <c r="A686" s="68"/>
      <c r="B686" s="68"/>
      <c r="C686" s="68"/>
      <c r="D686" s="1"/>
      <c r="E686" s="1"/>
      <c r="F686" s="1"/>
      <c r="G686" s="1"/>
      <c r="H686" s="177"/>
      <c r="I686" s="69"/>
      <c r="J686" s="179"/>
      <c r="K686" s="45">
        <f t="shared" si="87"/>
        <v>0</v>
      </c>
      <c r="L686" s="45">
        <f t="shared" si="87"/>
        <v>0</v>
      </c>
      <c r="M686" s="45">
        <f t="shared" si="87"/>
        <v>0</v>
      </c>
      <c r="N686" s="45">
        <f t="shared" si="87"/>
        <v>0</v>
      </c>
      <c r="O686" s="45">
        <f t="shared" si="87"/>
        <v>0</v>
      </c>
      <c r="P686" s="45">
        <f t="shared" si="87"/>
        <v>0</v>
      </c>
      <c r="Q686" s="45">
        <f t="shared" si="87"/>
        <v>0</v>
      </c>
      <c r="R686" s="45">
        <f t="shared" si="87"/>
        <v>0</v>
      </c>
      <c r="S686" s="45">
        <f t="shared" si="87"/>
        <v>0</v>
      </c>
      <c r="T686" s="45">
        <f t="shared" si="87"/>
        <v>0</v>
      </c>
      <c r="U686" s="45">
        <f t="shared" si="87"/>
        <v>0</v>
      </c>
      <c r="V686" s="45">
        <f t="shared" si="87"/>
        <v>0</v>
      </c>
      <c r="W686" s="45">
        <f t="shared" si="87"/>
        <v>0</v>
      </c>
      <c r="X686" s="45">
        <f t="shared" si="87"/>
        <v>0</v>
      </c>
      <c r="Y686" s="45">
        <f t="shared" si="87"/>
        <v>0</v>
      </c>
      <c r="Z686" s="45">
        <f t="shared" si="87"/>
        <v>0</v>
      </c>
      <c r="AA686" s="45">
        <f t="shared" si="86"/>
        <v>0</v>
      </c>
      <c r="AB686" s="45">
        <f t="shared" si="86"/>
        <v>0</v>
      </c>
      <c r="AC686" s="45">
        <f t="shared" si="86"/>
        <v>0</v>
      </c>
      <c r="AD686" s="45">
        <f t="shared" si="86"/>
        <v>0</v>
      </c>
      <c r="AE686" s="45">
        <f t="shared" si="86"/>
        <v>0</v>
      </c>
      <c r="AF686" s="45">
        <f t="shared" si="86"/>
        <v>0</v>
      </c>
      <c r="AG686" s="45">
        <f t="shared" si="86"/>
        <v>0</v>
      </c>
      <c r="AH686" s="45">
        <f t="shared" si="86"/>
        <v>0</v>
      </c>
      <c r="AI686" s="45">
        <f t="shared" si="86"/>
        <v>0</v>
      </c>
      <c r="AJ686" s="45">
        <f t="shared" si="86"/>
        <v>0</v>
      </c>
      <c r="AK686" s="45">
        <f t="shared" si="86"/>
        <v>0</v>
      </c>
      <c r="AL686" s="45">
        <f t="shared" si="86"/>
        <v>0</v>
      </c>
      <c r="AM686" s="45">
        <f t="shared" si="86"/>
        <v>0</v>
      </c>
      <c r="AN686" s="45">
        <f t="shared" si="86"/>
        <v>0</v>
      </c>
    </row>
    <row r="687" spans="1:40" x14ac:dyDescent="0.25">
      <c r="A687" s="68"/>
      <c r="B687" s="68"/>
      <c r="C687" s="68"/>
      <c r="D687" s="1"/>
      <c r="E687" s="1"/>
      <c r="F687" s="1"/>
      <c r="G687" s="1"/>
      <c r="H687" s="177"/>
      <c r="I687" s="69"/>
      <c r="J687" s="179"/>
      <c r="K687" s="45">
        <f t="shared" si="87"/>
        <v>0</v>
      </c>
      <c r="L687" s="45">
        <f t="shared" si="87"/>
        <v>0</v>
      </c>
      <c r="M687" s="45">
        <f t="shared" si="87"/>
        <v>0</v>
      </c>
      <c r="N687" s="45">
        <f t="shared" si="87"/>
        <v>0</v>
      </c>
      <c r="O687" s="45">
        <f t="shared" si="87"/>
        <v>0</v>
      </c>
      <c r="P687" s="45">
        <f t="shared" si="87"/>
        <v>0</v>
      </c>
      <c r="Q687" s="45">
        <f t="shared" si="87"/>
        <v>0</v>
      </c>
      <c r="R687" s="45">
        <f t="shared" si="87"/>
        <v>0</v>
      </c>
      <c r="S687" s="45">
        <f t="shared" si="87"/>
        <v>0</v>
      </c>
      <c r="T687" s="45">
        <f t="shared" si="87"/>
        <v>0</v>
      </c>
      <c r="U687" s="45">
        <f t="shared" si="87"/>
        <v>0</v>
      </c>
      <c r="V687" s="45">
        <f t="shared" si="87"/>
        <v>0</v>
      </c>
      <c r="W687" s="45">
        <f t="shared" si="87"/>
        <v>0</v>
      </c>
      <c r="X687" s="45">
        <f t="shared" si="87"/>
        <v>0</v>
      </c>
      <c r="Y687" s="45">
        <f t="shared" si="87"/>
        <v>0</v>
      </c>
      <c r="Z687" s="45">
        <f t="shared" si="87"/>
        <v>0</v>
      </c>
      <c r="AA687" s="45">
        <f t="shared" si="86"/>
        <v>0</v>
      </c>
      <c r="AB687" s="45">
        <f t="shared" si="86"/>
        <v>0</v>
      </c>
      <c r="AC687" s="45">
        <f t="shared" si="86"/>
        <v>0</v>
      </c>
      <c r="AD687" s="45">
        <f t="shared" si="86"/>
        <v>0</v>
      </c>
      <c r="AE687" s="45">
        <f t="shared" si="86"/>
        <v>0</v>
      </c>
      <c r="AF687" s="45">
        <f t="shared" si="86"/>
        <v>0</v>
      </c>
      <c r="AG687" s="45">
        <f t="shared" si="86"/>
        <v>0</v>
      </c>
      <c r="AH687" s="45">
        <f t="shared" si="86"/>
        <v>0</v>
      </c>
      <c r="AI687" s="45">
        <f t="shared" si="86"/>
        <v>0</v>
      </c>
      <c r="AJ687" s="45">
        <f t="shared" si="86"/>
        <v>0</v>
      </c>
      <c r="AK687" s="45">
        <f t="shared" si="86"/>
        <v>0</v>
      </c>
      <c r="AL687" s="45">
        <f t="shared" si="86"/>
        <v>0</v>
      </c>
      <c r="AM687" s="45">
        <f t="shared" si="86"/>
        <v>0</v>
      </c>
      <c r="AN687" s="45">
        <f t="shared" si="86"/>
        <v>0</v>
      </c>
    </row>
    <row r="688" spans="1:40" x14ac:dyDescent="0.25">
      <c r="A688" s="68"/>
      <c r="B688" s="68"/>
      <c r="C688" s="68"/>
      <c r="D688" s="1"/>
      <c r="E688" s="1"/>
      <c r="F688" s="1"/>
      <c r="G688" s="1"/>
      <c r="H688" s="177"/>
      <c r="I688" s="69"/>
      <c r="J688" s="179"/>
      <c r="K688" s="45">
        <f t="shared" si="87"/>
        <v>0</v>
      </c>
      <c r="L688" s="45">
        <f t="shared" si="87"/>
        <v>0</v>
      </c>
      <c r="M688" s="45">
        <f t="shared" si="87"/>
        <v>0</v>
      </c>
      <c r="N688" s="45">
        <f t="shared" si="87"/>
        <v>0</v>
      </c>
      <c r="O688" s="45">
        <f t="shared" si="87"/>
        <v>0</v>
      </c>
      <c r="P688" s="45">
        <f t="shared" si="87"/>
        <v>0</v>
      </c>
      <c r="Q688" s="45">
        <f t="shared" si="87"/>
        <v>0</v>
      </c>
      <c r="R688" s="45">
        <f t="shared" si="87"/>
        <v>0</v>
      </c>
      <c r="S688" s="45">
        <f t="shared" si="87"/>
        <v>0</v>
      </c>
      <c r="T688" s="45">
        <f t="shared" si="87"/>
        <v>0</v>
      </c>
      <c r="U688" s="45">
        <f t="shared" si="87"/>
        <v>0</v>
      </c>
      <c r="V688" s="45">
        <f t="shared" si="87"/>
        <v>0</v>
      </c>
      <c r="W688" s="45">
        <f t="shared" si="87"/>
        <v>0</v>
      </c>
      <c r="X688" s="45">
        <f t="shared" si="87"/>
        <v>0</v>
      </c>
      <c r="Y688" s="45">
        <f t="shared" si="87"/>
        <v>0</v>
      </c>
      <c r="Z688" s="45">
        <f t="shared" si="87"/>
        <v>0</v>
      </c>
      <c r="AA688" s="45">
        <f t="shared" si="86"/>
        <v>0</v>
      </c>
      <c r="AB688" s="45">
        <f t="shared" si="86"/>
        <v>0</v>
      </c>
      <c r="AC688" s="45">
        <f t="shared" si="86"/>
        <v>0</v>
      </c>
      <c r="AD688" s="45">
        <f t="shared" si="86"/>
        <v>0</v>
      </c>
      <c r="AE688" s="45">
        <f t="shared" si="86"/>
        <v>0</v>
      </c>
      <c r="AF688" s="45">
        <f t="shared" si="86"/>
        <v>0</v>
      </c>
      <c r="AG688" s="45">
        <f t="shared" si="86"/>
        <v>0</v>
      </c>
      <c r="AH688" s="45">
        <f t="shared" si="86"/>
        <v>0</v>
      </c>
      <c r="AI688" s="45">
        <f t="shared" si="86"/>
        <v>0</v>
      </c>
      <c r="AJ688" s="45">
        <f t="shared" si="86"/>
        <v>0</v>
      </c>
      <c r="AK688" s="45">
        <f t="shared" si="86"/>
        <v>0</v>
      </c>
      <c r="AL688" s="45">
        <f t="shared" si="86"/>
        <v>0</v>
      </c>
      <c r="AM688" s="45">
        <f t="shared" si="86"/>
        <v>0</v>
      </c>
      <c r="AN688" s="45">
        <f t="shared" si="86"/>
        <v>0</v>
      </c>
    </row>
    <row r="689" spans="1:40" x14ac:dyDescent="0.25">
      <c r="A689" s="68"/>
      <c r="B689" s="68"/>
      <c r="C689" s="68"/>
      <c r="D689" s="1"/>
      <c r="E689" s="1"/>
      <c r="F689" s="1"/>
      <c r="G689" s="1"/>
      <c r="H689" s="177"/>
      <c r="I689" s="69"/>
      <c r="J689" s="179"/>
      <c r="K689" s="45">
        <f t="shared" si="87"/>
        <v>0</v>
      </c>
      <c r="L689" s="45">
        <f t="shared" si="87"/>
        <v>0</v>
      </c>
      <c r="M689" s="45">
        <f t="shared" si="87"/>
        <v>0</v>
      </c>
      <c r="N689" s="45">
        <f t="shared" si="87"/>
        <v>0</v>
      </c>
      <c r="O689" s="45">
        <f t="shared" si="87"/>
        <v>0</v>
      </c>
      <c r="P689" s="45">
        <f t="shared" si="87"/>
        <v>0</v>
      </c>
      <c r="Q689" s="45">
        <f t="shared" si="87"/>
        <v>0</v>
      </c>
      <c r="R689" s="45">
        <f t="shared" si="87"/>
        <v>0</v>
      </c>
      <c r="S689" s="45">
        <f t="shared" si="87"/>
        <v>0</v>
      </c>
      <c r="T689" s="45">
        <f t="shared" si="87"/>
        <v>0</v>
      </c>
      <c r="U689" s="45">
        <f t="shared" si="87"/>
        <v>0</v>
      </c>
      <c r="V689" s="45">
        <f t="shared" si="87"/>
        <v>0</v>
      </c>
      <c r="W689" s="45">
        <f t="shared" si="87"/>
        <v>0</v>
      </c>
      <c r="X689" s="45">
        <f t="shared" si="87"/>
        <v>0</v>
      </c>
      <c r="Y689" s="45">
        <f t="shared" si="87"/>
        <v>0</v>
      </c>
      <c r="Z689" s="45">
        <f t="shared" si="87"/>
        <v>0</v>
      </c>
      <c r="AA689" s="45">
        <f t="shared" si="86"/>
        <v>0</v>
      </c>
      <c r="AB689" s="45">
        <f t="shared" si="86"/>
        <v>0</v>
      </c>
      <c r="AC689" s="45">
        <f t="shared" si="86"/>
        <v>0</v>
      </c>
      <c r="AD689" s="45">
        <f t="shared" si="86"/>
        <v>0</v>
      </c>
      <c r="AE689" s="45">
        <f t="shared" si="86"/>
        <v>0</v>
      </c>
      <c r="AF689" s="45">
        <f t="shared" si="86"/>
        <v>0</v>
      </c>
      <c r="AG689" s="45">
        <f t="shared" si="86"/>
        <v>0</v>
      </c>
      <c r="AH689" s="45">
        <f t="shared" si="86"/>
        <v>0</v>
      </c>
      <c r="AI689" s="45">
        <f t="shared" si="86"/>
        <v>0</v>
      </c>
      <c r="AJ689" s="45">
        <f t="shared" si="86"/>
        <v>0</v>
      </c>
      <c r="AK689" s="45">
        <f t="shared" si="86"/>
        <v>0</v>
      </c>
      <c r="AL689" s="45">
        <f t="shared" si="86"/>
        <v>0</v>
      </c>
      <c r="AM689" s="45">
        <f t="shared" si="86"/>
        <v>0</v>
      </c>
      <c r="AN689" s="45">
        <f t="shared" si="86"/>
        <v>0</v>
      </c>
    </row>
    <row r="690" spans="1:40" x14ac:dyDescent="0.25">
      <c r="A690" s="68"/>
      <c r="B690" s="68"/>
      <c r="C690" s="68"/>
      <c r="D690" s="1"/>
      <c r="E690" s="1"/>
      <c r="F690" s="1"/>
      <c r="G690" s="1"/>
      <c r="H690" s="177"/>
      <c r="I690" s="69"/>
      <c r="J690" s="179"/>
      <c r="K690" s="45">
        <f t="shared" si="87"/>
        <v>0</v>
      </c>
      <c r="L690" s="45">
        <f t="shared" si="87"/>
        <v>0</v>
      </c>
      <c r="M690" s="45">
        <f t="shared" si="87"/>
        <v>0</v>
      </c>
      <c r="N690" s="45">
        <f t="shared" si="87"/>
        <v>0</v>
      </c>
      <c r="O690" s="45">
        <f t="shared" si="87"/>
        <v>0</v>
      </c>
      <c r="P690" s="45">
        <f t="shared" si="87"/>
        <v>0</v>
      </c>
      <c r="Q690" s="45">
        <f t="shared" si="87"/>
        <v>0</v>
      </c>
      <c r="R690" s="45">
        <f t="shared" si="87"/>
        <v>0</v>
      </c>
      <c r="S690" s="45">
        <f t="shared" si="87"/>
        <v>0</v>
      </c>
      <c r="T690" s="45">
        <f t="shared" si="87"/>
        <v>0</v>
      </c>
      <c r="U690" s="45">
        <f t="shared" si="87"/>
        <v>0</v>
      </c>
      <c r="V690" s="45">
        <f t="shared" si="87"/>
        <v>0</v>
      </c>
      <c r="W690" s="45">
        <f t="shared" si="87"/>
        <v>0</v>
      </c>
      <c r="X690" s="45">
        <f t="shared" si="87"/>
        <v>0</v>
      </c>
      <c r="Y690" s="45">
        <f t="shared" si="87"/>
        <v>0</v>
      </c>
      <c r="Z690" s="45">
        <f t="shared" si="87"/>
        <v>0</v>
      </c>
      <c r="AA690" s="45">
        <f t="shared" si="86"/>
        <v>0</v>
      </c>
      <c r="AB690" s="45">
        <f t="shared" si="86"/>
        <v>0</v>
      </c>
      <c r="AC690" s="45">
        <f t="shared" si="86"/>
        <v>0</v>
      </c>
      <c r="AD690" s="45">
        <f t="shared" si="86"/>
        <v>0</v>
      </c>
      <c r="AE690" s="45">
        <f t="shared" si="86"/>
        <v>0</v>
      </c>
      <c r="AF690" s="45">
        <f t="shared" si="86"/>
        <v>0</v>
      </c>
      <c r="AG690" s="45">
        <f t="shared" si="86"/>
        <v>0</v>
      </c>
      <c r="AH690" s="45">
        <f t="shared" si="86"/>
        <v>0</v>
      </c>
      <c r="AI690" s="45">
        <f t="shared" si="86"/>
        <v>0</v>
      </c>
      <c r="AJ690" s="45">
        <f t="shared" si="86"/>
        <v>0</v>
      </c>
      <c r="AK690" s="45">
        <f t="shared" si="86"/>
        <v>0</v>
      </c>
      <c r="AL690" s="45">
        <f t="shared" si="86"/>
        <v>0</v>
      </c>
      <c r="AM690" s="45">
        <f t="shared" si="86"/>
        <v>0</v>
      </c>
      <c r="AN690" s="45">
        <f t="shared" si="86"/>
        <v>0</v>
      </c>
    </row>
    <row r="691" spans="1:40" x14ac:dyDescent="0.25">
      <c r="A691" s="68"/>
      <c r="B691" s="68"/>
      <c r="C691" s="68"/>
      <c r="D691" s="1"/>
      <c r="E691" s="1"/>
      <c r="F691" s="1"/>
      <c r="G691" s="1"/>
      <c r="H691" s="177"/>
      <c r="I691" s="69"/>
      <c r="J691" s="179"/>
      <c r="K691" s="45">
        <f t="shared" si="87"/>
        <v>0</v>
      </c>
      <c r="L691" s="45">
        <f t="shared" si="87"/>
        <v>0</v>
      </c>
      <c r="M691" s="45">
        <f t="shared" si="87"/>
        <v>0</v>
      </c>
      <c r="N691" s="45">
        <f t="shared" si="87"/>
        <v>0</v>
      </c>
      <c r="O691" s="45">
        <f t="shared" si="87"/>
        <v>0</v>
      </c>
      <c r="P691" s="45">
        <f t="shared" si="87"/>
        <v>0</v>
      </c>
      <c r="Q691" s="45">
        <f t="shared" si="87"/>
        <v>0</v>
      </c>
      <c r="R691" s="45">
        <f t="shared" si="87"/>
        <v>0</v>
      </c>
      <c r="S691" s="45">
        <f t="shared" si="87"/>
        <v>0</v>
      </c>
      <c r="T691" s="45">
        <f t="shared" si="87"/>
        <v>0</v>
      </c>
      <c r="U691" s="45">
        <f t="shared" si="87"/>
        <v>0</v>
      </c>
      <c r="V691" s="45">
        <f t="shared" si="87"/>
        <v>0</v>
      </c>
      <c r="W691" s="45">
        <f t="shared" si="87"/>
        <v>0</v>
      </c>
      <c r="X691" s="45">
        <f t="shared" si="87"/>
        <v>0</v>
      </c>
      <c r="Y691" s="45">
        <f t="shared" si="87"/>
        <v>0</v>
      </c>
      <c r="Z691" s="45">
        <f t="shared" si="87"/>
        <v>0</v>
      </c>
      <c r="AA691" s="45">
        <f t="shared" si="86"/>
        <v>0</v>
      </c>
      <c r="AB691" s="45">
        <f t="shared" si="86"/>
        <v>0</v>
      </c>
      <c r="AC691" s="45">
        <f t="shared" si="86"/>
        <v>0</v>
      </c>
      <c r="AD691" s="45">
        <f t="shared" si="86"/>
        <v>0</v>
      </c>
      <c r="AE691" s="45">
        <f t="shared" si="86"/>
        <v>0</v>
      </c>
      <c r="AF691" s="45">
        <f t="shared" si="86"/>
        <v>0</v>
      </c>
      <c r="AG691" s="45">
        <f t="shared" si="86"/>
        <v>0</v>
      </c>
      <c r="AH691" s="45">
        <f t="shared" si="86"/>
        <v>0</v>
      </c>
      <c r="AI691" s="45">
        <f t="shared" si="86"/>
        <v>0</v>
      </c>
      <c r="AJ691" s="45">
        <f t="shared" si="86"/>
        <v>0</v>
      </c>
      <c r="AK691" s="45">
        <f t="shared" si="86"/>
        <v>0</v>
      </c>
      <c r="AL691" s="45">
        <f t="shared" si="86"/>
        <v>0</v>
      </c>
      <c r="AM691" s="45">
        <f t="shared" si="86"/>
        <v>0</v>
      </c>
      <c r="AN691" s="45">
        <f t="shared" si="86"/>
        <v>0</v>
      </c>
    </row>
    <row r="692" spans="1:40" x14ac:dyDescent="0.25">
      <c r="A692" s="68"/>
      <c r="B692" s="68"/>
      <c r="C692" s="68"/>
      <c r="D692" s="1"/>
      <c r="E692" s="1"/>
      <c r="F692" s="1"/>
      <c r="G692" s="1"/>
      <c r="H692" s="177"/>
      <c r="I692" s="69"/>
      <c r="J692" s="179"/>
      <c r="K692" s="45">
        <f t="shared" si="87"/>
        <v>0</v>
      </c>
      <c r="L692" s="45">
        <f t="shared" si="87"/>
        <v>0</v>
      </c>
      <c r="M692" s="45">
        <f t="shared" si="87"/>
        <v>0</v>
      </c>
      <c r="N692" s="45">
        <f t="shared" si="87"/>
        <v>0</v>
      </c>
      <c r="O692" s="45">
        <f t="shared" si="87"/>
        <v>0</v>
      </c>
      <c r="P692" s="45">
        <f t="shared" si="87"/>
        <v>0</v>
      </c>
      <c r="Q692" s="45">
        <f t="shared" si="87"/>
        <v>0</v>
      </c>
      <c r="R692" s="45">
        <f t="shared" si="87"/>
        <v>0</v>
      </c>
      <c r="S692" s="45">
        <f t="shared" si="87"/>
        <v>0</v>
      </c>
      <c r="T692" s="45">
        <f t="shared" si="87"/>
        <v>0</v>
      </c>
      <c r="U692" s="45">
        <f t="shared" si="87"/>
        <v>0</v>
      </c>
      <c r="V692" s="45">
        <f t="shared" si="87"/>
        <v>0</v>
      </c>
      <c r="W692" s="45">
        <f t="shared" si="87"/>
        <v>0</v>
      </c>
      <c r="X692" s="45">
        <f t="shared" si="87"/>
        <v>0</v>
      </c>
      <c r="Y692" s="45">
        <f t="shared" si="87"/>
        <v>0</v>
      </c>
      <c r="Z692" s="45">
        <f t="shared" si="87"/>
        <v>0</v>
      </c>
      <c r="AA692" s="45">
        <f t="shared" si="86"/>
        <v>0</v>
      </c>
      <c r="AB692" s="45">
        <f t="shared" si="86"/>
        <v>0</v>
      </c>
      <c r="AC692" s="45">
        <f t="shared" si="86"/>
        <v>0</v>
      </c>
      <c r="AD692" s="45">
        <f t="shared" si="86"/>
        <v>0</v>
      </c>
      <c r="AE692" s="45">
        <f t="shared" si="86"/>
        <v>0</v>
      </c>
      <c r="AF692" s="45">
        <f t="shared" si="86"/>
        <v>0</v>
      </c>
      <c r="AG692" s="45">
        <f t="shared" si="86"/>
        <v>0</v>
      </c>
      <c r="AH692" s="45">
        <f t="shared" si="86"/>
        <v>0</v>
      </c>
      <c r="AI692" s="45">
        <f t="shared" si="86"/>
        <v>0</v>
      </c>
      <c r="AJ692" s="45">
        <f t="shared" si="86"/>
        <v>0</v>
      </c>
      <c r="AK692" s="45">
        <f t="shared" si="86"/>
        <v>0</v>
      </c>
      <c r="AL692" s="45">
        <f t="shared" si="86"/>
        <v>0</v>
      </c>
      <c r="AM692" s="45">
        <f t="shared" si="86"/>
        <v>0</v>
      </c>
      <c r="AN692" s="45">
        <f t="shared" si="86"/>
        <v>0</v>
      </c>
    </row>
    <row r="693" spans="1:40" x14ac:dyDescent="0.25">
      <c r="A693" s="68"/>
      <c r="B693" s="68"/>
      <c r="C693" s="68"/>
      <c r="D693" s="1"/>
      <c r="E693" s="1"/>
      <c r="F693" s="1"/>
      <c r="G693" s="1"/>
      <c r="H693" s="177"/>
      <c r="I693" s="69"/>
      <c r="J693" s="179"/>
      <c r="K693" s="45">
        <f t="shared" si="87"/>
        <v>0</v>
      </c>
      <c r="L693" s="45">
        <f t="shared" si="87"/>
        <v>0</v>
      </c>
      <c r="M693" s="45">
        <f t="shared" si="87"/>
        <v>0</v>
      </c>
      <c r="N693" s="45">
        <f t="shared" si="87"/>
        <v>0</v>
      </c>
      <c r="O693" s="45">
        <f t="shared" si="87"/>
        <v>0</v>
      </c>
      <c r="P693" s="45">
        <f t="shared" si="87"/>
        <v>0</v>
      </c>
      <c r="Q693" s="45">
        <f t="shared" si="87"/>
        <v>0</v>
      </c>
      <c r="R693" s="45">
        <f t="shared" si="87"/>
        <v>0</v>
      </c>
      <c r="S693" s="45">
        <f t="shared" si="87"/>
        <v>0</v>
      </c>
      <c r="T693" s="45">
        <f t="shared" si="87"/>
        <v>0</v>
      </c>
      <c r="U693" s="45">
        <f t="shared" si="87"/>
        <v>0</v>
      </c>
      <c r="V693" s="45">
        <f t="shared" si="87"/>
        <v>0</v>
      </c>
      <c r="W693" s="45">
        <f t="shared" si="87"/>
        <v>0</v>
      </c>
      <c r="X693" s="45">
        <f t="shared" si="87"/>
        <v>0</v>
      </c>
      <c r="Y693" s="45">
        <f t="shared" si="87"/>
        <v>0</v>
      </c>
      <c r="Z693" s="45">
        <f t="shared" si="87"/>
        <v>0</v>
      </c>
      <c r="AA693" s="45">
        <f t="shared" si="86"/>
        <v>0</v>
      </c>
      <c r="AB693" s="45">
        <f t="shared" si="86"/>
        <v>0</v>
      </c>
      <c r="AC693" s="45">
        <f t="shared" si="86"/>
        <v>0</v>
      </c>
      <c r="AD693" s="45">
        <f t="shared" si="86"/>
        <v>0</v>
      </c>
      <c r="AE693" s="45">
        <f t="shared" si="86"/>
        <v>0</v>
      </c>
      <c r="AF693" s="45">
        <f t="shared" si="86"/>
        <v>0</v>
      </c>
      <c r="AG693" s="45">
        <f t="shared" si="86"/>
        <v>0</v>
      </c>
      <c r="AH693" s="45">
        <f t="shared" si="86"/>
        <v>0</v>
      </c>
      <c r="AI693" s="45">
        <f t="shared" si="86"/>
        <v>0</v>
      </c>
      <c r="AJ693" s="45">
        <f t="shared" si="86"/>
        <v>0</v>
      </c>
      <c r="AK693" s="45">
        <f t="shared" si="86"/>
        <v>0</v>
      </c>
      <c r="AL693" s="45">
        <f t="shared" si="86"/>
        <v>0</v>
      </c>
      <c r="AM693" s="45">
        <f t="shared" si="86"/>
        <v>0</v>
      </c>
      <c r="AN693" s="45">
        <f t="shared" si="86"/>
        <v>0</v>
      </c>
    </row>
    <row r="694" spans="1:40" x14ac:dyDescent="0.25">
      <c r="A694" s="68"/>
      <c r="B694" s="68"/>
      <c r="C694" s="68"/>
      <c r="D694" s="1"/>
      <c r="E694" s="1"/>
      <c r="F694" s="1"/>
      <c r="G694" s="1"/>
      <c r="H694" s="177"/>
      <c r="I694" s="69"/>
      <c r="J694" s="179"/>
      <c r="K694" s="45">
        <f t="shared" si="87"/>
        <v>0</v>
      </c>
      <c r="L694" s="45">
        <f t="shared" si="87"/>
        <v>0</v>
      </c>
      <c r="M694" s="45">
        <f t="shared" si="87"/>
        <v>0</v>
      </c>
      <c r="N694" s="45">
        <f t="shared" si="87"/>
        <v>0</v>
      </c>
      <c r="O694" s="45">
        <f t="shared" si="87"/>
        <v>0</v>
      </c>
      <c r="P694" s="45">
        <f t="shared" si="87"/>
        <v>0</v>
      </c>
      <c r="Q694" s="45">
        <f t="shared" si="87"/>
        <v>0</v>
      </c>
      <c r="R694" s="45">
        <f t="shared" si="87"/>
        <v>0</v>
      </c>
      <c r="S694" s="45">
        <f t="shared" si="87"/>
        <v>0</v>
      </c>
      <c r="T694" s="45">
        <f t="shared" si="87"/>
        <v>0</v>
      </c>
      <c r="U694" s="45">
        <f t="shared" si="87"/>
        <v>0</v>
      </c>
      <c r="V694" s="45">
        <f t="shared" si="87"/>
        <v>0</v>
      </c>
      <c r="W694" s="45">
        <f t="shared" si="87"/>
        <v>0</v>
      </c>
      <c r="X694" s="45">
        <f t="shared" si="87"/>
        <v>0</v>
      </c>
      <c r="Y694" s="45">
        <f t="shared" si="87"/>
        <v>0</v>
      </c>
      <c r="Z694" s="45">
        <f t="shared" ref="Z694:AN709" si="88">IF($G694&gt;0,ROUND($J694*Z$3/12*0.75,0),0)</f>
        <v>0</v>
      </c>
      <c r="AA694" s="45">
        <f t="shared" si="88"/>
        <v>0</v>
      </c>
      <c r="AB694" s="45">
        <f t="shared" si="88"/>
        <v>0</v>
      </c>
      <c r="AC694" s="45">
        <f t="shared" si="88"/>
        <v>0</v>
      </c>
      <c r="AD694" s="45">
        <f t="shared" si="88"/>
        <v>0</v>
      </c>
      <c r="AE694" s="45">
        <f t="shared" si="88"/>
        <v>0</v>
      </c>
      <c r="AF694" s="45">
        <f t="shared" si="88"/>
        <v>0</v>
      </c>
      <c r="AG694" s="45">
        <f t="shared" si="88"/>
        <v>0</v>
      </c>
      <c r="AH694" s="45">
        <f t="shared" si="88"/>
        <v>0</v>
      </c>
      <c r="AI694" s="45">
        <f t="shared" si="88"/>
        <v>0</v>
      </c>
      <c r="AJ694" s="45">
        <f t="shared" si="88"/>
        <v>0</v>
      </c>
      <c r="AK694" s="45">
        <f t="shared" si="88"/>
        <v>0</v>
      </c>
      <c r="AL694" s="45">
        <f t="shared" si="88"/>
        <v>0</v>
      </c>
      <c r="AM694" s="45">
        <f t="shared" si="88"/>
        <v>0</v>
      </c>
      <c r="AN694" s="45">
        <f t="shared" si="88"/>
        <v>0</v>
      </c>
    </row>
    <row r="695" spans="1:40" x14ac:dyDescent="0.25">
      <c r="A695" s="68"/>
      <c r="B695" s="68"/>
      <c r="C695" s="68"/>
      <c r="D695" s="1"/>
      <c r="E695" s="1"/>
      <c r="F695" s="1"/>
      <c r="G695" s="1"/>
      <c r="H695" s="177"/>
      <c r="I695" s="69"/>
      <c r="J695" s="179"/>
      <c r="K695" s="45">
        <f t="shared" ref="K695:Z710" si="89">IF($G695&gt;0,ROUND($J695*K$3/12*0.75,0),0)</f>
        <v>0</v>
      </c>
      <c r="L695" s="45">
        <f t="shared" si="89"/>
        <v>0</v>
      </c>
      <c r="M695" s="45">
        <f t="shared" si="89"/>
        <v>0</v>
      </c>
      <c r="N695" s="45">
        <f t="shared" si="89"/>
        <v>0</v>
      </c>
      <c r="O695" s="45">
        <f t="shared" si="89"/>
        <v>0</v>
      </c>
      <c r="P695" s="45">
        <f t="shared" si="89"/>
        <v>0</v>
      </c>
      <c r="Q695" s="45">
        <f t="shared" si="89"/>
        <v>0</v>
      </c>
      <c r="R695" s="45">
        <f t="shared" si="89"/>
        <v>0</v>
      </c>
      <c r="S695" s="45">
        <f t="shared" si="89"/>
        <v>0</v>
      </c>
      <c r="T695" s="45">
        <f t="shared" si="89"/>
        <v>0</v>
      </c>
      <c r="U695" s="45">
        <f t="shared" si="89"/>
        <v>0</v>
      </c>
      <c r="V695" s="45">
        <f t="shared" si="89"/>
        <v>0</v>
      </c>
      <c r="W695" s="45">
        <f t="shared" si="89"/>
        <v>0</v>
      </c>
      <c r="X695" s="45">
        <f t="shared" si="89"/>
        <v>0</v>
      </c>
      <c r="Y695" s="45">
        <f t="shared" si="89"/>
        <v>0</v>
      </c>
      <c r="Z695" s="45">
        <f t="shared" si="89"/>
        <v>0</v>
      </c>
      <c r="AA695" s="45">
        <f t="shared" si="88"/>
        <v>0</v>
      </c>
      <c r="AB695" s="45">
        <f t="shared" si="88"/>
        <v>0</v>
      </c>
      <c r="AC695" s="45">
        <f t="shared" si="88"/>
        <v>0</v>
      </c>
      <c r="AD695" s="45">
        <f t="shared" si="88"/>
        <v>0</v>
      </c>
      <c r="AE695" s="45">
        <f t="shared" si="88"/>
        <v>0</v>
      </c>
      <c r="AF695" s="45">
        <f t="shared" si="88"/>
        <v>0</v>
      </c>
      <c r="AG695" s="45">
        <f t="shared" si="88"/>
        <v>0</v>
      </c>
      <c r="AH695" s="45">
        <f t="shared" si="88"/>
        <v>0</v>
      </c>
      <c r="AI695" s="45">
        <f t="shared" si="88"/>
        <v>0</v>
      </c>
      <c r="AJ695" s="45">
        <f t="shared" si="88"/>
        <v>0</v>
      </c>
      <c r="AK695" s="45">
        <f t="shared" si="88"/>
        <v>0</v>
      </c>
      <c r="AL695" s="45">
        <f t="shared" si="88"/>
        <v>0</v>
      </c>
      <c r="AM695" s="45">
        <f t="shared" si="88"/>
        <v>0</v>
      </c>
      <c r="AN695" s="45">
        <f t="shared" si="88"/>
        <v>0</v>
      </c>
    </row>
    <row r="696" spans="1:40" x14ac:dyDescent="0.25">
      <c r="A696" s="68"/>
      <c r="B696" s="68"/>
      <c r="C696" s="68"/>
      <c r="D696" s="1"/>
      <c r="E696" s="1"/>
      <c r="F696" s="1"/>
      <c r="G696" s="1"/>
      <c r="H696" s="177"/>
      <c r="I696" s="69"/>
      <c r="J696" s="179"/>
      <c r="K696" s="45">
        <f t="shared" si="89"/>
        <v>0</v>
      </c>
      <c r="L696" s="45">
        <f t="shared" si="89"/>
        <v>0</v>
      </c>
      <c r="M696" s="45">
        <f t="shared" si="89"/>
        <v>0</v>
      </c>
      <c r="N696" s="45">
        <f t="shared" si="89"/>
        <v>0</v>
      </c>
      <c r="O696" s="45">
        <f t="shared" si="89"/>
        <v>0</v>
      </c>
      <c r="P696" s="45">
        <f t="shared" si="89"/>
        <v>0</v>
      </c>
      <c r="Q696" s="45">
        <f t="shared" si="89"/>
        <v>0</v>
      </c>
      <c r="R696" s="45">
        <f t="shared" si="89"/>
        <v>0</v>
      </c>
      <c r="S696" s="45">
        <f t="shared" si="89"/>
        <v>0</v>
      </c>
      <c r="T696" s="45">
        <f t="shared" si="89"/>
        <v>0</v>
      </c>
      <c r="U696" s="45">
        <f t="shared" si="89"/>
        <v>0</v>
      </c>
      <c r="V696" s="45">
        <f t="shared" si="89"/>
        <v>0</v>
      </c>
      <c r="W696" s="45">
        <f t="shared" si="89"/>
        <v>0</v>
      </c>
      <c r="X696" s="45">
        <f t="shared" si="89"/>
        <v>0</v>
      </c>
      <c r="Y696" s="45">
        <f t="shared" si="89"/>
        <v>0</v>
      </c>
      <c r="Z696" s="45">
        <f t="shared" si="89"/>
        <v>0</v>
      </c>
      <c r="AA696" s="45">
        <f t="shared" si="88"/>
        <v>0</v>
      </c>
      <c r="AB696" s="45">
        <f t="shared" si="88"/>
        <v>0</v>
      </c>
      <c r="AC696" s="45">
        <f t="shared" si="88"/>
        <v>0</v>
      </c>
      <c r="AD696" s="45">
        <f t="shared" si="88"/>
        <v>0</v>
      </c>
      <c r="AE696" s="45">
        <f t="shared" si="88"/>
        <v>0</v>
      </c>
      <c r="AF696" s="45">
        <f t="shared" si="88"/>
        <v>0</v>
      </c>
      <c r="AG696" s="45">
        <f t="shared" si="88"/>
        <v>0</v>
      </c>
      <c r="AH696" s="45">
        <f t="shared" si="88"/>
        <v>0</v>
      </c>
      <c r="AI696" s="45">
        <f t="shared" si="88"/>
        <v>0</v>
      </c>
      <c r="AJ696" s="45">
        <f t="shared" si="88"/>
        <v>0</v>
      </c>
      <c r="AK696" s="45">
        <f t="shared" si="88"/>
        <v>0</v>
      </c>
      <c r="AL696" s="45">
        <f t="shared" si="88"/>
        <v>0</v>
      </c>
      <c r="AM696" s="45">
        <f t="shared" si="88"/>
        <v>0</v>
      </c>
      <c r="AN696" s="45">
        <f t="shared" si="88"/>
        <v>0</v>
      </c>
    </row>
    <row r="697" spans="1:40" x14ac:dyDescent="0.25">
      <c r="A697" s="68"/>
      <c r="B697" s="68"/>
      <c r="C697" s="68"/>
      <c r="D697" s="1"/>
      <c r="E697" s="1"/>
      <c r="F697" s="1"/>
      <c r="G697" s="1"/>
      <c r="H697" s="177"/>
      <c r="I697" s="69"/>
      <c r="J697" s="179"/>
      <c r="K697" s="45">
        <f t="shared" si="89"/>
        <v>0</v>
      </c>
      <c r="L697" s="45">
        <f t="shared" si="89"/>
        <v>0</v>
      </c>
      <c r="M697" s="45">
        <f t="shared" si="89"/>
        <v>0</v>
      </c>
      <c r="N697" s="45">
        <f t="shared" si="89"/>
        <v>0</v>
      </c>
      <c r="O697" s="45">
        <f t="shared" si="89"/>
        <v>0</v>
      </c>
      <c r="P697" s="45">
        <f t="shared" si="89"/>
        <v>0</v>
      </c>
      <c r="Q697" s="45">
        <f t="shared" si="89"/>
        <v>0</v>
      </c>
      <c r="R697" s="45">
        <f t="shared" si="89"/>
        <v>0</v>
      </c>
      <c r="S697" s="45">
        <f t="shared" si="89"/>
        <v>0</v>
      </c>
      <c r="T697" s="45">
        <f t="shared" si="89"/>
        <v>0</v>
      </c>
      <c r="U697" s="45">
        <f t="shared" si="89"/>
        <v>0</v>
      </c>
      <c r="V697" s="45">
        <f t="shared" si="89"/>
        <v>0</v>
      </c>
      <c r="W697" s="45">
        <f t="shared" si="89"/>
        <v>0</v>
      </c>
      <c r="X697" s="45">
        <f t="shared" si="89"/>
        <v>0</v>
      </c>
      <c r="Y697" s="45">
        <f t="shared" si="89"/>
        <v>0</v>
      </c>
      <c r="Z697" s="45">
        <f t="shared" si="89"/>
        <v>0</v>
      </c>
      <c r="AA697" s="45">
        <f t="shared" si="88"/>
        <v>0</v>
      </c>
      <c r="AB697" s="45">
        <f t="shared" si="88"/>
        <v>0</v>
      </c>
      <c r="AC697" s="45">
        <f t="shared" si="88"/>
        <v>0</v>
      </c>
      <c r="AD697" s="45">
        <f t="shared" si="88"/>
        <v>0</v>
      </c>
      <c r="AE697" s="45">
        <f t="shared" si="88"/>
        <v>0</v>
      </c>
      <c r="AF697" s="45">
        <f t="shared" si="88"/>
        <v>0</v>
      </c>
      <c r="AG697" s="45">
        <f t="shared" si="88"/>
        <v>0</v>
      </c>
      <c r="AH697" s="45">
        <f t="shared" si="88"/>
        <v>0</v>
      </c>
      <c r="AI697" s="45">
        <f t="shared" si="88"/>
        <v>0</v>
      </c>
      <c r="AJ697" s="45">
        <f t="shared" si="88"/>
        <v>0</v>
      </c>
      <c r="AK697" s="45">
        <f t="shared" si="88"/>
        <v>0</v>
      </c>
      <c r="AL697" s="45">
        <f t="shared" si="88"/>
        <v>0</v>
      </c>
      <c r="AM697" s="45">
        <f t="shared" si="88"/>
        <v>0</v>
      </c>
      <c r="AN697" s="45">
        <f t="shared" si="88"/>
        <v>0</v>
      </c>
    </row>
    <row r="698" spans="1:40" x14ac:dyDescent="0.25">
      <c r="A698" s="68"/>
      <c r="B698" s="68"/>
      <c r="C698" s="68"/>
      <c r="D698" s="1"/>
      <c r="E698" s="1"/>
      <c r="F698" s="1"/>
      <c r="G698" s="1"/>
      <c r="H698" s="177"/>
      <c r="I698" s="69"/>
      <c r="J698" s="179"/>
      <c r="K698" s="45">
        <f t="shared" si="89"/>
        <v>0</v>
      </c>
      <c r="L698" s="45">
        <f t="shared" si="89"/>
        <v>0</v>
      </c>
      <c r="M698" s="45">
        <f t="shared" si="89"/>
        <v>0</v>
      </c>
      <c r="N698" s="45">
        <f t="shared" si="89"/>
        <v>0</v>
      </c>
      <c r="O698" s="45">
        <f t="shared" si="89"/>
        <v>0</v>
      </c>
      <c r="P698" s="45">
        <f t="shared" si="89"/>
        <v>0</v>
      </c>
      <c r="Q698" s="45">
        <f t="shared" si="89"/>
        <v>0</v>
      </c>
      <c r="R698" s="45">
        <f t="shared" si="89"/>
        <v>0</v>
      </c>
      <c r="S698" s="45">
        <f t="shared" si="89"/>
        <v>0</v>
      </c>
      <c r="T698" s="45">
        <f t="shared" si="89"/>
        <v>0</v>
      </c>
      <c r="U698" s="45">
        <f t="shared" si="89"/>
        <v>0</v>
      </c>
      <c r="V698" s="45">
        <f t="shared" si="89"/>
        <v>0</v>
      </c>
      <c r="W698" s="45">
        <f t="shared" si="89"/>
        <v>0</v>
      </c>
      <c r="X698" s="45">
        <f t="shared" si="89"/>
        <v>0</v>
      </c>
      <c r="Y698" s="45">
        <f t="shared" si="89"/>
        <v>0</v>
      </c>
      <c r="Z698" s="45">
        <f t="shared" si="89"/>
        <v>0</v>
      </c>
      <c r="AA698" s="45">
        <f t="shared" si="88"/>
        <v>0</v>
      </c>
      <c r="AB698" s="45">
        <f t="shared" si="88"/>
        <v>0</v>
      </c>
      <c r="AC698" s="45">
        <f t="shared" si="88"/>
        <v>0</v>
      </c>
      <c r="AD698" s="45">
        <f t="shared" si="88"/>
        <v>0</v>
      </c>
      <c r="AE698" s="45">
        <f t="shared" si="88"/>
        <v>0</v>
      </c>
      <c r="AF698" s="45">
        <f t="shared" si="88"/>
        <v>0</v>
      </c>
      <c r="AG698" s="45">
        <f t="shared" si="88"/>
        <v>0</v>
      </c>
      <c r="AH698" s="45">
        <f t="shared" si="88"/>
        <v>0</v>
      </c>
      <c r="AI698" s="45">
        <f t="shared" si="88"/>
        <v>0</v>
      </c>
      <c r="AJ698" s="45">
        <f t="shared" si="88"/>
        <v>0</v>
      </c>
      <c r="AK698" s="45">
        <f t="shared" si="88"/>
        <v>0</v>
      </c>
      <c r="AL698" s="45">
        <f t="shared" si="88"/>
        <v>0</v>
      </c>
      <c r="AM698" s="45">
        <f t="shared" si="88"/>
        <v>0</v>
      </c>
      <c r="AN698" s="45">
        <f t="shared" si="88"/>
        <v>0</v>
      </c>
    </row>
    <row r="699" spans="1:40" x14ac:dyDescent="0.25">
      <c r="A699" s="68"/>
      <c r="B699" s="68"/>
      <c r="C699" s="68"/>
      <c r="D699" s="1"/>
      <c r="E699" s="1"/>
      <c r="F699" s="1"/>
      <c r="G699" s="1"/>
      <c r="H699" s="177"/>
      <c r="I699" s="69"/>
      <c r="J699" s="179"/>
      <c r="K699" s="45">
        <f t="shared" si="89"/>
        <v>0</v>
      </c>
      <c r="L699" s="45">
        <f t="shared" si="89"/>
        <v>0</v>
      </c>
      <c r="M699" s="45">
        <f t="shared" si="89"/>
        <v>0</v>
      </c>
      <c r="N699" s="45">
        <f t="shared" si="89"/>
        <v>0</v>
      </c>
      <c r="O699" s="45">
        <f t="shared" si="89"/>
        <v>0</v>
      </c>
      <c r="P699" s="45">
        <f t="shared" si="89"/>
        <v>0</v>
      </c>
      <c r="Q699" s="45">
        <f t="shared" si="89"/>
        <v>0</v>
      </c>
      <c r="R699" s="45">
        <f t="shared" si="89"/>
        <v>0</v>
      </c>
      <c r="S699" s="45">
        <f t="shared" si="89"/>
        <v>0</v>
      </c>
      <c r="T699" s="45">
        <f t="shared" si="89"/>
        <v>0</v>
      </c>
      <c r="U699" s="45">
        <f t="shared" si="89"/>
        <v>0</v>
      </c>
      <c r="V699" s="45">
        <f t="shared" si="89"/>
        <v>0</v>
      </c>
      <c r="W699" s="45">
        <f t="shared" si="89"/>
        <v>0</v>
      </c>
      <c r="X699" s="45">
        <f t="shared" si="89"/>
        <v>0</v>
      </c>
      <c r="Y699" s="45">
        <f t="shared" si="89"/>
        <v>0</v>
      </c>
      <c r="Z699" s="45">
        <f t="shared" si="89"/>
        <v>0</v>
      </c>
      <c r="AA699" s="45">
        <f t="shared" si="88"/>
        <v>0</v>
      </c>
      <c r="AB699" s="45">
        <f t="shared" si="88"/>
        <v>0</v>
      </c>
      <c r="AC699" s="45">
        <f t="shared" si="88"/>
        <v>0</v>
      </c>
      <c r="AD699" s="45">
        <f t="shared" si="88"/>
        <v>0</v>
      </c>
      <c r="AE699" s="45">
        <f t="shared" si="88"/>
        <v>0</v>
      </c>
      <c r="AF699" s="45">
        <f t="shared" si="88"/>
        <v>0</v>
      </c>
      <c r="AG699" s="45">
        <f t="shared" si="88"/>
        <v>0</v>
      </c>
      <c r="AH699" s="45">
        <f t="shared" si="88"/>
        <v>0</v>
      </c>
      <c r="AI699" s="45">
        <f t="shared" si="88"/>
        <v>0</v>
      </c>
      <c r="AJ699" s="45">
        <f t="shared" si="88"/>
        <v>0</v>
      </c>
      <c r="AK699" s="45">
        <f t="shared" si="88"/>
        <v>0</v>
      </c>
      <c r="AL699" s="45">
        <f t="shared" si="88"/>
        <v>0</v>
      </c>
      <c r="AM699" s="45">
        <f t="shared" si="88"/>
        <v>0</v>
      </c>
      <c r="AN699" s="45">
        <f t="shared" si="88"/>
        <v>0</v>
      </c>
    </row>
    <row r="700" spans="1:40" x14ac:dyDescent="0.25">
      <c r="A700" s="68"/>
      <c r="B700" s="68"/>
      <c r="C700" s="68"/>
      <c r="D700" s="1"/>
      <c r="E700" s="1"/>
      <c r="F700" s="1"/>
      <c r="G700" s="1"/>
      <c r="H700" s="177"/>
      <c r="I700" s="69"/>
      <c r="J700" s="179"/>
      <c r="K700" s="45">
        <f t="shared" si="89"/>
        <v>0</v>
      </c>
      <c r="L700" s="45">
        <f t="shared" si="89"/>
        <v>0</v>
      </c>
      <c r="M700" s="45">
        <f t="shared" si="89"/>
        <v>0</v>
      </c>
      <c r="N700" s="45">
        <f t="shared" si="89"/>
        <v>0</v>
      </c>
      <c r="O700" s="45">
        <f t="shared" si="89"/>
        <v>0</v>
      </c>
      <c r="P700" s="45">
        <f t="shared" si="89"/>
        <v>0</v>
      </c>
      <c r="Q700" s="45">
        <f t="shared" si="89"/>
        <v>0</v>
      </c>
      <c r="R700" s="45">
        <f t="shared" si="89"/>
        <v>0</v>
      </c>
      <c r="S700" s="45">
        <f t="shared" si="89"/>
        <v>0</v>
      </c>
      <c r="T700" s="45">
        <f t="shared" si="89"/>
        <v>0</v>
      </c>
      <c r="U700" s="45">
        <f t="shared" si="89"/>
        <v>0</v>
      </c>
      <c r="V700" s="45">
        <f t="shared" si="89"/>
        <v>0</v>
      </c>
      <c r="W700" s="45">
        <f t="shared" si="89"/>
        <v>0</v>
      </c>
      <c r="X700" s="45">
        <f t="shared" si="89"/>
        <v>0</v>
      </c>
      <c r="Y700" s="45">
        <f t="shared" si="89"/>
        <v>0</v>
      </c>
      <c r="Z700" s="45">
        <f t="shared" si="89"/>
        <v>0</v>
      </c>
      <c r="AA700" s="45">
        <f t="shared" si="88"/>
        <v>0</v>
      </c>
      <c r="AB700" s="45">
        <f t="shared" si="88"/>
        <v>0</v>
      </c>
      <c r="AC700" s="45">
        <f t="shared" si="88"/>
        <v>0</v>
      </c>
      <c r="AD700" s="45">
        <f t="shared" si="88"/>
        <v>0</v>
      </c>
      <c r="AE700" s="45">
        <f t="shared" si="88"/>
        <v>0</v>
      </c>
      <c r="AF700" s="45">
        <f t="shared" si="88"/>
        <v>0</v>
      </c>
      <c r="AG700" s="45">
        <f t="shared" si="88"/>
        <v>0</v>
      </c>
      <c r="AH700" s="45">
        <f t="shared" si="88"/>
        <v>0</v>
      </c>
      <c r="AI700" s="45">
        <f t="shared" si="88"/>
        <v>0</v>
      </c>
      <c r="AJ700" s="45">
        <f t="shared" si="88"/>
        <v>0</v>
      </c>
      <c r="AK700" s="45">
        <f t="shared" si="88"/>
        <v>0</v>
      </c>
      <c r="AL700" s="45">
        <f t="shared" si="88"/>
        <v>0</v>
      </c>
      <c r="AM700" s="45">
        <f t="shared" si="88"/>
        <v>0</v>
      </c>
      <c r="AN700" s="45">
        <f t="shared" si="88"/>
        <v>0</v>
      </c>
    </row>
    <row r="701" spans="1:40" x14ac:dyDescent="0.25">
      <c r="A701" s="68"/>
      <c r="B701" s="68"/>
      <c r="C701" s="68"/>
      <c r="D701" s="1"/>
      <c r="E701" s="1"/>
      <c r="F701" s="1"/>
      <c r="G701" s="1"/>
      <c r="H701" s="177"/>
      <c r="I701" s="69"/>
      <c r="J701" s="179"/>
      <c r="K701" s="45">
        <f t="shared" si="89"/>
        <v>0</v>
      </c>
      <c r="L701" s="45">
        <f t="shared" si="89"/>
        <v>0</v>
      </c>
      <c r="M701" s="45">
        <f t="shared" si="89"/>
        <v>0</v>
      </c>
      <c r="N701" s="45">
        <f t="shared" si="89"/>
        <v>0</v>
      </c>
      <c r="O701" s="45">
        <f t="shared" si="89"/>
        <v>0</v>
      </c>
      <c r="P701" s="45">
        <f t="shared" si="89"/>
        <v>0</v>
      </c>
      <c r="Q701" s="45">
        <f t="shared" si="89"/>
        <v>0</v>
      </c>
      <c r="R701" s="45">
        <f t="shared" si="89"/>
        <v>0</v>
      </c>
      <c r="S701" s="45">
        <f t="shared" si="89"/>
        <v>0</v>
      </c>
      <c r="T701" s="45">
        <f t="shared" si="89"/>
        <v>0</v>
      </c>
      <c r="U701" s="45">
        <f t="shared" si="89"/>
        <v>0</v>
      </c>
      <c r="V701" s="45">
        <f t="shared" si="89"/>
        <v>0</v>
      </c>
      <c r="W701" s="45">
        <f t="shared" si="89"/>
        <v>0</v>
      </c>
      <c r="X701" s="45">
        <f t="shared" si="89"/>
        <v>0</v>
      </c>
      <c r="Y701" s="45">
        <f t="shared" si="89"/>
        <v>0</v>
      </c>
      <c r="Z701" s="45">
        <f t="shared" si="89"/>
        <v>0</v>
      </c>
      <c r="AA701" s="45">
        <f t="shared" si="88"/>
        <v>0</v>
      </c>
      <c r="AB701" s="45">
        <f t="shared" si="88"/>
        <v>0</v>
      </c>
      <c r="AC701" s="45">
        <f t="shared" si="88"/>
        <v>0</v>
      </c>
      <c r="AD701" s="45">
        <f t="shared" si="88"/>
        <v>0</v>
      </c>
      <c r="AE701" s="45">
        <f t="shared" si="88"/>
        <v>0</v>
      </c>
      <c r="AF701" s="45">
        <f t="shared" si="88"/>
        <v>0</v>
      </c>
      <c r="AG701" s="45">
        <f t="shared" si="88"/>
        <v>0</v>
      </c>
      <c r="AH701" s="45">
        <f t="shared" si="88"/>
        <v>0</v>
      </c>
      <c r="AI701" s="45">
        <f t="shared" si="88"/>
        <v>0</v>
      </c>
      <c r="AJ701" s="45">
        <f t="shared" si="88"/>
        <v>0</v>
      </c>
      <c r="AK701" s="45">
        <f t="shared" si="88"/>
        <v>0</v>
      </c>
      <c r="AL701" s="45">
        <f t="shared" si="88"/>
        <v>0</v>
      </c>
      <c r="AM701" s="45">
        <f t="shared" si="88"/>
        <v>0</v>
      </c>
      <c r="AN701" s="45">
        <f t="shared" si="88"/>
        <v>0</v>
      </c>
    </row>
    <row r="702" spans="1:40" x14ac:dyDescent="0.25">
      <c r="A702" s="68"/>
      <c r="B702" s="68"/>
      <c r="C702" s="68"/>
      <c r="D702" s="1"/>
      <c r="E702" s="1"/>
      <c r="F702" s="1"/>
      <c r="G702" s="1"/>
      <c r="H702" s="177"/>
      <c r="I702" s="69"/>
      <c r="J702" s="179"/>
      <c r="K702" s="45">
        <f t="shared" si="89"/>
        <v>0</v>
      </c>
      <c r="L702" s="45">
        <f t="shared" si="89"/>
        <v>0</v>
      </c>
      <c r="M702" s="45">
        <f t="shared" si="89"/>
        <v>0</v>
      </c>
      <c r="N702" s="45">
        <f t="shared" si="89"/>
        <v>0</v>
      </c>
      <c r="O702" s="45">
        <f t="shared" si="89"/>
        <v>0</v>
      </c>
      <c r="P702" s="45">
        <f t="shared" si="89"/>
        <v>0</v>
      </c>
      <c r="Q702" s="45">
        <f t="shared" si="89"/>
        <v>0</v>
      </c>
      <c r="R702" s="45">
        <f t="shared" si="89"/>
        <v>0</v>
      </c>
      <c r="S702" s="45">
        <f t="shared" si="89"/>
        <v>0</v>
      </c>
      <c r="T702" s="45">
        <f t="shared" si="89"/>
        <v>0</v>
      </c>
      <c r="U702" s="45">
        <f t="shared" si="89"/>
        <v>0</v>
      </c>
      <c r="V702" s="45">
        <f t="shared" si="89"/>
        <v>0</v>
      </c>
      <c r="W702" s="45">
        <f t="shared" si="89"/>
        <v>0</v>
      </c>
      <c r="X702" s="45">
        <f t="shared" si="89"/>
        <v>0</v>
      </c>
      <c r="Y702" s="45">
        <f t="shared" si="89"/>
        <v>0</v>
      </c>
      <c r="Z702" s="45">
        <f t="shared" si="89"/>
        <v>0</v>
      </c>
      <c r="AA702" s="45">
        <f t="shared" si="88"/>
        <v>0</v>
      </c>
      <c r="AB702" s="45">
        <f t="shared" si="88"/>
        <v>0</v>
      </c>
      <c r="AC702" s="45">
        <f t="shared" si="88"/>
        <v>0</v>
      </c>
      <c r="AD702" s="45">
        <f t="shared" si="88"/>
        <v>0</v>
      </c>
      <c r="AE702" s="45">
        <f t="shared" si="88"/>
        <v>0</v>
      </c>
      <c r="AF702" s="45">
        <f t="shared" si="88"/>
        <v>0</v>
      </c>
      <c r="AG702" s="45">
        <f t="shared" si="88"/>
        <v>0</v>
      </c>
      <c r="AH702" s="45">
        <f t="shared" si="88"/>
        <v>0</v>
      </c>
      <c r="AI702" s="45">
        <f t="shared" si="88"/>
        <v>0</v>
      </c>
      <c r="AJ702" s="45">
        <f t="shared" si="88"/>
        <v>0</v>
      </c>
      <c r="AK702" s="45">
        <f t="shared" si="88"/>
        <v>0</v>
      </c>
      <c r="AL702" s="45">
        <f t="shared" si="88"/>
        <v>0</v>
      </c>
      <c r="AM702" s="45">
        <f t="shared" si="88"/>
        <v>0</v>
      </c>
      <c r="AN702" s="45">
        <f t="shared" si="88"/>
        <v>0</v>
      </c>
    </row>
    <row r="703" spans="1:40" x14ac:dyDescent="0.25">
      <c r="A703" s="68"/>
      <c r="B703" s="68"/>
      <c r="C703" s="68"/>
      <c r="D703" s="1"/>
      <c r="E703" s="1"/>
      <c r="F703" s="1"/>
      <c r="G703" s="1"/>
      <c r="H703" s="177"/>
      <c r="I703" s="69"/>
      <c r="J703" s="179"/>
      <c r="K703" s="45">
        <f t="shared" si="89"/>
        <v>0</v>
      </c>
      <c r="L703" s="45">
        <f t="shared" si="89"/>
        <v>0</v>
      </c>
      <c r="M703" s="45">
        <f t="shared" si="89"/>
        <v>0</v>
      </c>
      <c r="N703" s="45">
        <f t="shared" si="89"/>
        <v>0</v>
      </c>
      <c r="O703" s="45">
        <f t="shared" si="89"/>
        <v>0</v>
      </c>
      <c r="P703" s="45">
        <f t="shared" si="89"/>
        <v>0</v>
      </c>
      <c r="Q703" s="45">
        <f t="shared" si="89"/>
        <v>0</v>
      </c>
      <c r="R703" s="45">
        <f t="shared" si="89"/>
        <v>0</v>
      </c>
      <c r="S703" s="45">
        <f t="shared" si="89"/>
        <v>0</v>
      </c>
      <c r="T703" s="45">
        <f t="shared" si="89"/>
        <v>0</v>
      </c>
      <c r="U703" s="45">
        <f t="shared" si="89"/>
        <v>0</v>
      </c>
      <c r="V703" s="45">
        <f t="shared" si="89"/>
        <v>0</v>
      </c>
      <c r="W703" s="45">
        <f t="shared" si="89"/>
        <v>0</v>
      </c>
      <c r="X703" s="45">
        <f t="shared" si="89"/>
        <v>0</v>
      </c>
      <c r="Y703" s="45">
        <f t="shared" si="89"/>
        <v>0</v>
      </c>
      <c r="Z703" s="45">
        <f t="shared" si="89"/>
        <v>0</v>
      </c>
      <c r="AA703" s="45">
        <f t="shared" si="88"/>
        <v>0</v>
      </c>
      <c r="AB703" s="45">
        <f t="shared" si="88"/>
        <v>0</v>
      </c>
      <c r="AC703" s="45">
        <f t="shared" si="88"/>
        <v>0</v>
      </c>
      <c r="AD703" s="45">
        <f t="shared" si="88"/>
        <v>0</v>
      </c>
      <c r="AE703" s="45">
        <f t="shared" si="88"/>
        <v>0</v>
      </c>
      <c r="AF703" s="45">
        <f t="shared" si="88"/>
        <v>0</v>
      </c>
      <c r="AG703" s="45">
        <f t="shared" si="88"/>
        <v>0</v>
      </c>
      <c r="AH703" s="45">
        <f t="shared" si="88"/>
        <v>0</v>
      </c>
      <c r="AI703" s="45">
        <f t="shared" si="88"/>
        <v>0</v>
      </c>
      <c r="AJ703" s="45">
        <f t="shared" si="88"/>
        <v>0</v>
      </c>
      <c r="AK703" s="45">
        <f t="shared" si="88"/>
        <v>0</v>
      </c>
      <c r="AL703" s="45">
        <f t="shared" si="88"/>
        <v>0</v>
      </c>
      <c r="AM703" s="45">
        <f t="shared" si="88"/>
        <v>0</v>
      </c>
      <c r="AN703" s="45">
        <f t="shared" si="88"/>
        <v>0</v>
      </c>
    </row>
    <row r="704" spans="1:40" x14ac:dyDescent="0.25">
      <c r="A704" s="68"/>
      <c r="B704" s="68"/>
      <c r="C704" s="68"/>
      <c r="D704" s="1"/>
      <c r="E704" s="1"/>
      <c r="F704" s="1"/>
      <c r="G704" s="1"/>
      <c r="H704" s="177"/>
      <c r="I704" s="69"/>
      <c r="J704" s="179"/>
      <c r="K704" s="45">
        <f t="shared" si="89"/>
        <v>0</v>
      </c>
      <c r="L704" s="45">
        <f t="shared" si="89"/>
        <v>0</v>
      </c>
      <c r="M704" s="45">
        <f t="shared" si="89"/>
        <v>0</v>
      </c>
      <c r="N704" s="45">
        <f t="shared" si="89"/>
        <v>0</v>
      </c>
      <c r="O704" s="45">
        <f t="shared" si="89"/>
        <v>0</v>
      </c>
      <c r="P704" s="45">
        <f t="shared" si="89"/>
        <v>0</v>
      </c>
      <c r="Q704" s="45">
        <f t="shared" si="89"/>
        <v>0</v>
      </c>
      <c r="R704" s="45">
        <f t="shared" si="89"/>
        <v>0</v>
      </c>
      <c r="S704" s="45">
        <f t="shared" si="89"/>
        <v>0</v>
      </c>
      <c r="T704" s="45">
        <f t="shared" si="89"/>
        <v>0</v>
      </c>
      <c r="U704" s="45">
        <f t="shared" si="89"/>
        <v>0</v>
      </c>
      <c r="V704" s="45">
        <f t="shared" si="89"/>
        <v>0</v>
      </c>
      <c r="W704" s="45">
        <f t="shared" si="89"/>
        <v>0</v>
      </c>
      <c r="X704" s="45">
        <f t="shared" si="89"/>
        <v>0</v>
      </c>
      <c r="Y704" s="45">
        <f t="shared" si="89"/>
        <v>0</v>
      </c>
      <c r="Z704" s="45">
        <f t="shared" si="89"/>
        <v>0</v>
      </c>
      <c r="AA704" s="45">
        <f t="shared" si="88"/>
        <v>0</v>
      </c>
      <c r="AB704" s="45">
        <f t="shared" si="88"/>
        <v>0</v>
      </c>
      <c r="AC704" s="45">
        <f t="shared" si="88"/>
        <v>0</v>
      </c>
      <c r="AD704" s="45">
        <f t="shared" si="88"/>
        <v>0</v>
      </c>
      <c r="AE704" s="45">
        <f t="shared" si="88"/>
        <v>0</v>
      </c>
      <c r="AF704" s="45">
        <f t="shared" si="88"/>
        <v>0</v>
      </c>
      <c r="AG704" s="45">
        <f t="shared" si="88"/>
        <v>0</v>
      </c>
      <c r="AH704" s="45">
        <f t="shared" si="88"/>
        <v>0</v>
      </c>
      <c r="AI704" s="45">
        <f t="shared" si="88"/>
        <v>0</v>
      </c>
      <c r="AJ704" s="45">
        <f t="shared" si="88"/>
        <v>0</v>
      </c>
      <c r="AK704" s="45">
        <f t="shared" si="88"/>
        <v>0</v>
      </c>
      <c r="AL704" s="45">
        <f t="shared" si="88"/>
        <v>0</v>
      </c>
      <c r="AM704" s="45">
        <f t="shared" si="88"/>
        <v>0</v>
      </c>
      <c r="AN704" s="45">
        <f t="shared" si="88"/>
        <v>0</v>
      </c>
    </row>
    <row r="705" spans="1:40" x14ac:dyDescent="0.25">
      <c r="A705" s="68"/>
      <c r="B705" s="68"/>
      <c r="C705" s="68"/>
      <c r="D705" s="1"/>
      <c r="E705" s="1"/>
      <c r="F705" s="1"/>
      <c r="G705" s="1"/>
      <c r="H705" s="177"/>
      <c r="I705" s="69"/>
      <c r="J705" s="179"/>
      <c r="K705" s="45">
        <f t="shared" si="89"/>
        <v>0</v>
      </c>
      <c r="L705" s="45">
        <f t="shared" si="89"/>
        <v>0</v>
      </c>
      <c r="M705" s="45">
        <f t="shared" si="89"/>
        <v>0</v>
      </c>
      <c r="N705" s="45">
        <f t="shared" si="89"/>
        <v>0</v>
      </c>
      <c r="O705" s="45">
        <f t="shared" si="89"/>
        <v>0</v>
      </c>
      <c r="P705" s="45">
        <f t="shared" si="89"/>
        <v>0</v>
      </c>
      <c r="Q705" s="45">
        <f t="shared" si="89"/>
        <v>0</v>
      </c>
      <c r="R705" s="45">
        <f t="shared" si="89"/>
        <v>0</v>
      </c>
      <c r="S705" s="45">
        <f t="shared" si="89"/>
        <v>0</v>
      </c>
      <c r="T705" s="45">
        <f t="shared" si="89"/>
        <v>0</v>
      </c>
      <c r="U705" s="45">
        <f t="shared" si="89"/>
        <v>0</v>
      </c>
      <c r="V705" s="45">
        <f t="shared" si="89"/>
        <v>0</v>
      </c>
      <c r="W705" s="45">
        <f t="shared" si="89"/>
        <v>0</v>
      </c>
      <c r="X705" s="45">
        <f t="shared" si="89"/>
        <v>0</v>
      </c>
      <c r="Y705" s="45">
        <f t="shared" si="89"/>
        <v>0</v>
      </c>
      <c r="Z705" s="45">
        <f t="shared" si="89"/>
        <v>0</v>
      </c>
      <c r="AA705" s="45">
        <f t="shared" si="88"/>
        <v>0</v>
      </c>
      <c r="AB705" s="45">
        <f t="shared" si="88"/>
        <v>0</v>
      </c>
      <c r="AC705" s="45">
        <f t="shared" si="88"/>
        <v>0</v>
      </c>
      <c r="AD705" s="45">
        <f t="shared" si="88"/>
        <v>0</v>
      </c>
      <c r="AE705" s="45">
        <f t="shared" si="88"/>
        <v>0</v>
      </c>
      <c r="AF705" s="45">
        <f t="shared" si="88"/>
        <v>0</v>
      </c>
      <c r="AG705" s="45">
        <f t="shared" si="88"/>
        <v>0</v>
      </c>
      <c r="AH705" s="45">
        <f t="shared" si="88"/>
        <v>0</v>
      </c>
      <c r="AI705" s="45">
        <f t="shared" si="88"/>
        <v>0</v>
      </c>
      <c r="AJ705" s="45">
        <f t="shared" si="88"/>
        <v>0</v>
      </c>
      <c r="AK705" s="45">
        <f t="shared" si="88"/>
        <v>0</v>
      </c>
      <c r="AL705" s="45">
        <f t="shared" si="88"/>
        <v>0</v>
      </c>
      <c r="AM705" s="45">
        <f t="shared" si="88"/>
        <v>0</v>
      </c>
      <c r="AN705" s="45">
        <f t="shared" si="88"/>
        <v>0</v>
      </c>
    </row>
    <row r="706" spans="1:40" x14ac:dyDescent="0.25">
      <c r="A706" s="68"/>
      <c r="B706" s="68"/>
      <c r="C706" s="68"/>
      <c r="D706" s="1"/>
      <c r="E706" s="1"/>
      <c r="F706" s="1"/>
      <c r="G706" s="1"/>
      <c r="H706" s="177"/>
      <c r="I706" s="69"/>
      <c r="J706" s="179"/>
      <c r="K706" s="45">
        <f t="shared" si="89"/>
        <v>0</v>
      </c>
      <c r="L706" s="45">
        <f t="shared" si="89"/>
        <v>0</v>
      </c>
      <c r="M706" s="45">
        <f t="shared" si="89"/>
        <v>0</v>
      </c>
      <c r="N706" s="45">
        <f t="shared" si="89"/>
        <v>0</v>
      </c>
      <c r="O706" s="45">
        <f t="shared" si="89"/>
        <v>0</v>
      </c>
      <c r="P706" s="45">
        <f t="shared" si="89"/>
        <v>0</v>
      </c>
      <c r="Q706" s="45">
        <f t="shared" si="89"/>
        <v>0</v>
      </c>
      <c r="R706" s="45">
        <f t="shared" si="89"/>
        <v>0</v>
      </c>
      <c r="S706" s="45">
        <f t="shared" si="89"/>
        <v>0</v>
      </c>
      <c r="T706" s="45">
        <f t="shared" si="89"/>
        <v>0</v>
      </c>
      <c r="U706" s="45">
        <f t="shared" si="89"/>
        <v>0</v>
      </c>
      <c r="V706" s="45">
        <f t="shared" si="89"/>
        <v>0</v>
      </c>
      <c r="W706" s="45">
        <f t="shared" si="89"/>
        <v>0</v>
      </c>
      <c r="X706" s="45">
        <f t="shared" si="89"/>
        <v>0</v>
      </c>
      <c r="Y706" s="45">
        <f t="shared" si="89"/>
        <v>0</v>
      </c>
      <c r="Z706" s="45">
        <f t="shared" si="89"/>
        <v>0</v>
      </c>
      <c r="AA706" s="45">
        <f t="shared" si="88"/>
        <v>0</v>
      </c>
      <c r="AB706" s="45">
        <f t="shared" si="88"/>
        <v>0</v>
      </c>
      <c r="AC706" s="45">
        <f t="shared" si="88"/>
        <v>0</v>
      </c>
      <c r="AD706" s="45">
        <f t="shared" si="88"/>
        <v>0</v>
      </c>
      <c r="AE706" s="45">
        <f t="shared" si="88"/>
        <v>0</v>
      </c>
      <c r="AF706" s="45">
        <f t="shared" si="88"/>
        <v>0</v>
      </c>
      <c r="AG706" s="45">
        <f t="shared" si="88"/>
        <v>0</v>
      </c>
      <c r="AH706" s="45">
        <f t="shared" si="88"/>
        <v>0</v>
      </c>
      <c r="AI706" s="45">
        <f t="shared" si="88"/>
        <v>0</v>
      </c>
      <c r="AJ706" s="45">
        <f t="shared" si="88"/>
        <v>0</v>
      </c>
      <c r="AK706" s="45">
        <f t="shared" si="88"/>
        <v>0</v>
      </c>
      <c r="AL706" s="45">
        <f t="shared" si="88"/>
        <v>0</v>
      </c>
      <c r="AM706" s="45">
        <f t="shared" si="88"/>
        <v>0</v>
      </c>
      <c r="AN706" s="45">
        <f t="shared" si="88"/>
        <v>0</v>
      </c>
    </row>
    <row r="707" spans="1:40" x14ac:dyDescent="0.25">
      <c r="A707" s="68"/>
      <c r="B707" s="68"/>
      <c r="C707" s="68"/>
      <c r="D707" s="1"/>
      <c r="E707" s="1"/>
      <c r="F707" s="1"/>
      <c r="G707" s="1"/>
      <c r="H707" s="177"/>
      <c r="I707" s="69"/>
      <c r="J707" s="179"/>
      <c r="K707" s="45">
        <f t="shared" si="89"/>
        <v>0</v>
      </c>
      <c r="L707" s="45">
        <f t="shared" si="89"/>
        <v>0</v>
      </c>
      <c r="M707" s="45">
        <f t="shared" si="89"/>
        <v>0</v>
      </c>
      <c r="N707" s="45">
        <f t="shared" si="89"/>
        <v>0</v>
      </c>
      <c r="O707" s="45">
        <f t="shared" si="89"/>
        <v>0</v>
      </c>
      <c r="P707" s="45">
        <f t="shared" si="89"/>
        <v>0</v>
      </c>
      <c r="Q707" s="45">
        <f t="shared" si="89"/>
        <v>0</v>
      </c>
      <c r="R707" s="45">
        <f t="shared" si="89"/>
        <v>0</v>
      </c>
      <c r="S707" s="45">
        <f t="shared" si="89"/>
        <v>0</v>
      </c>
      <c r="T707" s="45">
        <f t="shared" si="89"/>
        <v>0</v>
      </c>
      <c r="U707" s="45">
        <f t="shared" si="89"/>
        <v>0</v>
      </c>
      <c r="V707" s="45">
        <f t="shared" si="89"/>
        <v>0</v>
      </c>
      <c r="W707" s="45">
        <f t="shared" si="89"/>
        <v>0</v>
      </c>
      <c r="X707" s="45">
        <f t="shared" si="89"/>
        <v>0</v>
      </c>
      <c r="Y707" s="45">
        <f t="shared" si="89"/>
        <v>0</v>
      </c>
      <c r="Z707" s="45">
        <f t="shared" si="89"/>
        <v>0</v>
      </c>
      <c r="AA707" s="45">
        <f t="shared" si="88"/>
        <v>0</v>
      </c>
      <c r="AB707" s="45">
        <f t="shared" si="88"/>
        <v>0</v>
      </c>
      <c r="AC707" s="45">
        <f t="shared" si="88"/>
        <v>0</v>
      </c>
      <c r="AD707" s="45">
        <f t="shared" si="88"/>
        <v>0</v>
      </c>
      <c r="AE707" s="45">
        <f t="shared" si="88"/>
        <v>0</v>
      </c>
      <c r="AF707" s="45">
        <f t="shared" si="88"/>
        <v>0</v>
      </c>
      <c r="AG707" s="45">
        <f t="shared" si="88"/>
        <v>0</v>
      </c>
      <c r="AH707" s="45">
        <f t="shared" si="88"/>
        <v>0</v>
      </c>
      <c r="AI707" s="45">
        <f t="shared" si="88"/>
        <v>0</v>
      </c>
      <c r="AJ707" s="45">
        <f t="shared" si="88"/>
        <v>0</v>
      </c>
      <c r="AK707" s="45">
        <f t="shared" si="88"/>
        <v>0</v>
      </c>
      <c r="AL707" s="45">
        <f t="shared" si="88"/>
        <v>0</v>
      </c>
      <c r="AM707" s="45">
        <f t="shared" si="88"/>
        <v>0</v>
      </c>
      <c r="AN707" s="45">
        <f t="shared" si="88"/>
        <v>0</v>
      </c>
    </row>
    <row r="708" spans="1:40" x14ac:dyDescent="0.25">
      <c r="A708" s="68"/>
      <c r="B708" s="68"/>
      <c r="C708" s="68"/>
      <c r="D708" s="1"/>
      <c r="E708" s="1"/>
      <c r="F708" s="1"/>
      <c r="G708" s="1"/>
      <c r="H708" s="177"/>
      <c r="I708" s="69"/>
      <c r="J708" s="179"/>
      <c r="K708" s="45">
        <f t="shared" si="89"/>
        <v>0</v>
      </c>
      <c r="L708" s="45">
        <f t="shared" si="89"/>
        <v>0</v>
      </c>
      <c r="M708" s="45">
        <f t="shared" si="89"/>
        <v>0</v>
      </c>
      <c r="N708" s="45">
        <f t="shared" si="89"/>
        <v>0</v>
      </c>
      <c r="O708" s="45">
        <f t="shared" si="89"/>
        <v>0</v>
      </c>
      <c r="P708" s="45">
        <f t="shared" si="89"/>
        <v>0</v>
      </c>
      <c r="Q708" s="45">
        <f t="shared" si="89"/>
        <v>0</v>
      </c>
      <c r="R708" s="45">
        <f t="shared" si="89"/>
        <v>0</v>
      </c>
      <c r="S708" s="45">
        <f t="shared" si="89"/>
        <v>0</v>
      </c>
      <c r="T708" s="45">
        <f t="shared" si="89"/>
        <v>0</v>
      </c>
      <c r="U708" s="45">
        <f t="shared" si="89"/>
        <v>0</v>
      </c>
      <c r="V708" s="45">
        <f t="shared" si="89"/>
        <v>0</v>
      </c>
      <c r="W708" s="45">
        <f t="shared" si="89"/>
        <v>0</v>
      </c>
      <c r="X708" s="45">
        <f t="shared" si="89"/>
        <v>0</v>
      </c>
      <c r="Y708" s="45">
        <f t="shared" si="89"/>
        <v>0</v>
      </c>
      <c r="Z708" s="45">
        <f t="shared" si="89"/>
        <v>0</v>
      </c>
      <c r="AA708" s="45">
        <f t="shared" si="88"/>
        <v>0</v>
      </c>
      <c r="AB708" s="45">
        <f t="shared" si="88"/>
        <v>0</v>
      </c>
      <c r="AC708" s="45">
        <f t="shared" si="88"/>
        <v>0</v>
      </c>
      <c r="AD708" s="45">
        <f t="shared" si="88"/>
        <v>0</v>
      </c>
      <c r="AE708" s="45">
        <f t="shared" si="88"/>
        <v>0</v>
      </c>
      <c r="AF708" s="45">
        <f t="shared" si="88"/>
        <v>0</v>
      </c>
      <c r="AG708" s="45">
        <f t="shared" si="88"/>
        <v>0</v>
      </c>
      <c r="AH708" s="45">
        <f t="shared" si="88"/>
        <v>0</v>
      </c>
      <c r="AI708" s="45">
        <f t="shared" si="88"/>
        <v>0</v>
      </c>
      <c r="AJ708" s="45">
        <f t="shared" si="88"/>
        <v>0</v>
      </c>
      <c r="AK708" s="45">
        <f t="shared" si="88"/>
        <v>0</v>
      </c>
      <c r="AL708" s="45">
        <f t="shared" si="88"/>
        <v>0</v>
      </c>
      <c r="AM708" s="45">
        <f t="shared" si="88"/>
        <v>0</v>
      </c>
      <c r="AN708" s="45">
        <f t="shared" si="88"/>
        <v>0</v>
      </c>
    </row>
    <row r="709" spans="1:40" x14ac:dyDescent="0.25">
      <c r="A709" s="68"/>
      <c r="B709" s="68"/>
      <c r="C709" s="68"/>
      <c r="D709" s="1"/>
      <c r="E709" s="1"/>
      <c r="F709" s="1"/>
      <c r="G709" s="1"/>
      <c r="H709" s="177"/>
      <c r="I709" s="69"/>
      <c r="J709" s="179"/>
      <c r="K709" s="45">
        <f t="shared" si="89"/>
        <v>0</v>
      </c>
      <c r="L709" s="45">
        <f t="shared" si="89"/>
        <v>0</v>
      </c>
      <c r="M709" s="45">
        <f t="shared" si="89"/>
        <v>0</v>
      </c>
      <c r="N709" s="45">
        <f t="shared" si="89"/>
        <v>0</v>
      </c>
      <c r="O709" s="45">
        <f t="shared" si="89"/>
        <v>0</v>
      </c>
      <c r="P709" s="45">
        <f t="shared" si="89"/>
        <v>0</v>
      </c>
      <c r="Q709" s="45">
        <f t="shared" si="89"/>
        <v>0</v>
      </c>
      <c r="R709" s="45">
        <f t="shared" si="89"/>
        <v>0</v>
      </c>
      <c r="S709" s="45">
        <f t="shared" si="89"/>
        <v>0</v>
      </c>
      <c r="T709" s="45">
        <f t="shared" si="89"/>
        <v>0</v>
      </c>
      <c r="U709" s="45">
        <f t="shared" si="89"/>
        <v>0</v>
      </c>
      <c r="V709" s="45">
        <f t="shared" si="89"/>
        <v>0</v>
      </c>
      <c r="W709" s="45">
        <f t="shared" si="89"/>
        <v>0</v>
      </c>
      <c r="X709" s="45">
        <f t="shared" si="89"/>
        <v>0</v>
      </c>
      <c r="Y709" s="45">
        <f t="shared" si="89"/>
        <v>0</v>
      </c>
      <c r="Z709" s="45">
        <f t="shared" si="89"/>
        <v>0</v>
      </c>
      <c r="AA709" s="45">
        <f t="shared" si="88"/>
        <v>0</v>
      </c>
      <c r="AB709" s="45">
        <f t="shared" si="88"/>
        <v>0</v>
      </c>
      <c r="AC709" s="45">
        <f t="shared" si="88"/>
        <v>0</v>
      </c>
      <c r="AD709" s="45">
        <f t="shared" si="88"/>
        <v>0</v>
      </c>
      <c r="AE709" s="45">
        <f t="shared" si="88"/>
        <v>0</v>
      </c>
      <c r="AF709" s="45">
        <f t="shared" si="88"/>
        <v>0</v>
      </c>
      <c r="AG709" s="45">
        <f t="shared" si="88"/>
        <v>0</v>
      </c>
      <c r="AH709" s="45">
        <f t="shared" si="88"/>
        <v>0</v>
      </c>
      <c r="AI709" s="45">
        <f t="shared" si="88"/>
        <v>0</v>
      </c>
      <c r="AJ709" s="45">
        <f t="shared" si="88"/>
        <v>0</v>
      </c>
      <c r="AK709" s="45">
        <f t="shared" si="88"/>
        <v>0</v>
      </c>
      <c r="AL709" s="45">
        <f t="shared" si="88"/>
        <v>0</v>
      </c>
      <c r="AM709" s="45">
        <f t="shared" si="88"/>
        <v>0</v>
      </c>
      <c r="AN709" s="45">
        <f t="shared" si="88"/>
        <v>0</v>
      </c>
    </row>
    <row r="710" spans="1:40" x14ac:dyDescent="0.25">
      <c r="A710" s="68"/>
      <c r="B710" s="68"/>
      <c r="C710" s="68"/>
      <c r="D710" s="1"/>
      <c r="E710" s="1"/>
      <c r="F710" s="1"/>
      <c r="G710" s="1"/>
      <c r="H710" s="177"/>
      <c r="I710" s="69"/>
      <c r="J710" s="179"/>
      <c r="K710" s="45">
        <f t="shared" si="89"/>
        <v>0</v>
      </c>
      <c r="L710" s="45">
        <f t="shared" si="89"/>
        <v>0</v>
      </c>
      <c r="M710" s="45">
        <f t="shared" si="89"/>
        <v>0</v>
      </c>
      <c r="N710" s="45">
        <f t="shared" si="89"/>
        <v>0</v>
      </c>
      <c r="O710" s="45">
        <f t="shared" si="89"/>
        <v>0</v>
      </c>
      <c r="P710" s="45">
        <f t="shared" si="89"/>
        <v>0</v>
      </c>
      <c r="Q710" s="45">
        <f t="shared" si="89"/>
        <v>0</v>
      </c>
      <c r="R710" s="45">
        <f t="shared" si="89"/>
        <v>0</v>
      </c>
      <c r="S710" s="45">
        <f t="shared" si="89"/>
        <v>0</v>
      </c>
      <c r="T710" s="45">
        <f t="shared" si="89"/>
        <v>0</v>
      </c>
      <c r="U710" s="45">
        <f t="shared" si="89"/>
        <v>0</v>
      </c>
      <c r="V710" s="45">
        <f t="shared" si="89"/>
        <v>0</v>
      </c>
      <c r="W710" s="45">
        <f t="shared" si="89"/>
        <v>0</v>
      </c>
      <c r="X710" s="45">
        <f t="shared" si="89"/>
        <v>0</v>
      </c>
      <c r="Y710" s="45">
        <f t="shared" si="89"/>
        <v>0</v>
      </c>
      <c r="Z710" s="45">
        <f t="shared" ref="Z710:AN725" si="90">IF($G710&gt;0,ROUND($J710*Z$3/12*0.75,0),0)</f>
        <v>0</v>
      </c>
      <c r="AA710" s="45">
        <f t="shared" si="90"/>
        <v>0</v>
      </c>
      <c r="AB710" s="45">
        <f t="shared" si="90"/>
        <v>0</v>
      </c>
      <c r="AC710" s="45">
        <f t="shared" si="90"/>
        <v>0</v>
      </c>
      <c r="AD710" s="45">
        <f t="shared" si="90"/>
        <v>0</v>
      </c>
      <c r="AE710" s="45">
        <f t="shared" si="90"/>
        <v>0</v>
      </c>
      <c r="AF710" s="45">
        <f t="shared" si="90"/>
        <v>0</v>
      </c>
      <c r="AG710" s="45">
        <f t="shared" si="90"/>
        <v>0</v>
      </c>
      <c r="AH710" s="45">
        <f t="shared" si="90"/>
        <v>0</v>
      </c>
      <c r="AI710" s="45">
        <f t="shared" si="90"/>
        <v>0</v>
      </c>
      <c r="AJ710" s="45">
        <f t="shared" si="90"/>
        <v>0</v>
      </c>
      <c r="AK710" s="45">
        <f t="shared" si="90"/>
        <v>0</v>
      </c>
      <c r="AL710" s="45">
        <f t="shared" si="90"/>
        <v>0</v>
      </c>
      <c r="AM710" s="45">
        <f t="shared" si="90"/>
        <v>0</v>
      </c>
      <c r="AN710" s="45">
        <f t="shared" si="90"/>
        <v>0</v>
      </c>
    </row>
    <row r="711" spans="1:40" x14ac:dyDescent="0.25">
      <c r="A711" s="68"/>
      <c r="B711" s="68"/>
      <c r="C711" s="68"/>
      <c r="D711" s="1"/>
      <c r="E711" s="1"/>
      <c r="F711" s="1"/>
      <c r="G711" s="1"/>
      <c r="H711" s="177"/>
      <c r="I711" s="69"/>
      <c r="J711" s="179"/>
      <c r="K711" s="45">
        <f t="shared" ref="K711:Z726" si="91">IF($G711&gt;0,ROUND($J711*K$3/12*0.75,0),0)</f>
        <v>0</v>
      </c>
      <c r="L711" s="45">
        <f t="shared" si="91"/>
        <v>0</v>
      </c>
      <c r="M711" s="45">
        <f t="shared" si="91"/>
        <v>0</v>
      </c>
      <c r="N711" s="45">
        <f t="shared" si="91"/>
        <v>0</v>
      </c>
      <c r="O711" s="45">
        <f t="shared" si="91"/>
        <v>0</v>
      </c>
      <c r="P711" s="45">
        <f t="shared" si="91"/>
        <v>0</v>
      </c>
      <c r="Q711" s="45">
        <f t="shared" si="91"/>
        <v>0</v>
      </c>
      <c r="R711" s="45">
        <f t="shared" si="91"/>
        <v>0</v>
      </c>
      <c r="S711" s="45">
        <f t="shared" si="91"/>
        <v>0</v>
      </c>
      <c r="T711" s="45">
        <f t="shared" si="91"/>
        <v>0</v>
      </c>
      <c r="U711" s="45">
        <f t="shared" si="91"/>
        <v>0</v>
      </c>
      <c r="V711" s="45">
        <f t="shared" si="91"/>
        <v>0</v>
      </c>
      <c r="W711" s="45">
        <f t="shared" si="91"/>
        <v>0</v>
      </c>
      <c r="X711" s="45">
        <f t="shared" si="91"/>
        <v>0</v>
      </c>
      <c r="Y711" s="45">
        <f t="shared" si="91"/>
        <v>0</v>
      </c>
      <c r="Z711" s="45">
        <f t="shared" si="91"/>
        <v>0</v>
      </c>
      <c r="AA711" s="45">
        <f t="shared" si="90"/>
        <v>0</v>
      </c>
      <c r="AB711" s="45">
        <f t="shared" si="90"/>
        <v>0</v>
      </c>
      <c r="AC711" s="45">
        <f t="shared" si="90"/>
        <v>0</v>
      </c>
      <c r="AD711" s="45">
        <f t="shared" si="90"/>
        <v>0</v>
      </c>
      <c r="AE711" s="45">
        <f t="shared" si="90"/>
        <v>0</v>
      </c>
      <c r="AF711" s="45">
        <f t="shared" si="90"/>
        <v>0</v>
      </c>
      <c r="AG711" s="45">
        <f t="shared" si="90"/>
        <v>0</v>
      </c>
      <c r="AH711" s="45">
        <f t="shared" si="90"/>
        <v>0</v>
      </c>
      <c r="AI711" s="45">
        <f t="shared" si="90"/>
        <v>0</v>
      </c>
      <c r="AJ711" s="45">
        <f t="shared" si="90"/>
        <v>0</v>
      </c>
      <c r="AK711" s="45">
        <f t="shared" si="90"/>
        <v>0</v>
      </c>
      <c r="AL711" s="45">
        <f t="shared" si="90"/>
        <v>0</v>
      </c>
      <c r="AM711" s="45">
        <f t="shared" si="90"/>
        <v>0</v>
      </c>
      <c r="AN711" s="45">
        <f t="shared" si="90"/>
        <v>0</v>
      </c>
    </row>
    <row r="712" spans="1:40" x14ac:dyDescent="0.25">
      <c r="A712" s="68"/>
      <c r="B712" s="68"/>
      <c r="C712" s="68"/>
      <c r="D712" s="1"/>
      <c r="E712" s="1"/>
      <c r="F712" s="1"/>
      <c r="G712" s="1"/>
      <c r="H712" s="177"/>
      <c r="I712" s="69"/>
      <c r="J712" s="179"/>
      <c r="K712" s="45">
        <f t="shared" si="91"/>
        <v>0</v>
      </c>
      <c r="L712" s="45">
        <f t="shared" si="91"/>
        <v>0</v>
      </c>
      <c r="M712" s="45">
        <f t="shared" si="91"/>
        <v>0</v>
      </c>
      <c r="N712" s="45">
        <f t="shared" si="91"/>
        <v>0</v>
      </c>
      <c r="O712" s="45">
        <f t="shared" si="91"/>
        <v>0</v>
      </c>
      <c r="P712" s="45">
        <f t="shared" si="91"/>
        <v>0</v>
      </c>
      <c r="Q712" s="45">
        <f t="shared" si="91"/>
        <v>0</v>
      </c>
      <c r="R712" s="45">
        <f t="shared" si="91"/>
        <v>0</v>
      </c>
      <c r="S712" s="45">
        <f t="shared" si="91"/>
        <v>0</v>
      </c>
      <c r="T712" s="45">
        <f t="shared" si="91"/>
        <v>0</v>
      </c>
      <c r="U712" s="45">
        <f t="shared" si="91"/>
        <v>0</v>
      </c>
      <c r="V712" s="45">
        <f t="shared" si="91"/>
        <v>0</v>
      </c>
      <c r="W712" s="45">
        <f t="shared" si="91"/>
        <v>0</v>
      </c>
      <c r="X712" s="45">
        <f t="shared" si="91"/>
        <v>0</v>
      </c>
      <c r="Y712" s="45">
        <f t="shared" si="91"/>
        <v>0</v>
      </c>
      <c r="Z712" s="45">
        <f t="shared" si="91"/>
        <v>0</v>
      </c>
      <c r="AA712" s="45">
        <f t="shared" si="90"/>
        <v>0</v>
      </c>
      <c r="AB712" s="45">
        <f t="shared" si="90"/>
        <v>0</v>
      </c>
      <c r="AC712" s="45">
        <f t="shared" si="90"/>
        <v>0</v>
      </c>
      <c r="AD712" s="45">
        <f t="shared" si="90"/>
        <v>0</v>
      </c>
      <c r="AE712" s="45">
        <f t="shared" si="90"/>
        <v>0</v>
      </c>
      <c r="AF712" s="45">
        <f t="shared" si="90"/>
        <v>0</v>
      </c>
      <c r="AG712" s="45">
        <f t="shared" si="90"/>
        <v>0</v>
      </c>
      <c r="AH712" s="45">
        <f t="shared" si="90"/>
        <v>0</v>
      </c>
      <c r="AI712" s="45">
        <f t="shared" si="90"/>
        <v>0</v>
      </c>
      <c r="AJ712" s="45">
        <f t="shared" si="90"/>
        <v>0</v>
      </c>
      <c r="AK712" s="45">
        <f t="shared" si="90"/>
        <v>0</v>
      </c>
      <c r="AL712" s="45">
        <f t="shared" si="90"/>
        <v>0</v>
      </c>
      <c r="AM712" s="45">
        <f t="shared" si="90"/>
        <v>0</v>
      </c>
      <c r="AN712" s="45">
        <f t="shared" si="90"/>
        <v>0</v>
      </c>
    </row>
    <row r="713" spans="1:40" x14ac:dyDescent="0.25">
      <c r="A713" s="68"/>
      <c r="B713" s="68"/>
      <c r="C713" s="68"/>
      <c r="D713" s="1"/>
      <c r="E713" s="1"/>
      <c r="F713" s="1"/>
      <c r="G713" s="1"/>
      <c r="H713" s="177"/>
      <c r="I713" s="69"/>
      <c r="J713" s="179"/>
      <c r="K713" s="45">
        <f t="shared" si="91"/>
        <v>0</v>
      </c>
      <c r="L713" s="45">
        <f t="shared" si="91"/>
        <v>0</v>
      </c>
      <c r="M713" s="45">
        <f t="shared" si="91"/>
        <v>0</v>
      </c>
      <c r="N713" s="45">
        <f t="shared" si="91"/>
        <v>0</v>
      </c>
      <c r="O713" s="45">
        <f t="shared" si="91"/>
        <v>0</v>
      </c>
      <c r="P713" s="45">
        <f t="shared" si="91"/>
        <v>0</v>
      </c>
      <c r="Q713" s="45">
        <f t="shared" si="91"/>
        <v>0</v>
      </c>
      <c r="R713" s="45">
        <f t="shared" si="91"/>
        <v>0</v>
      </c>
      <c r="S713" s="45">
        <f t="shared" si="91"/>
        <v>0</v>
      </c>
      <c r="T713" s="45">
        <f t="shared" si="91"/>
        <v>0</v>
      </c>
      <c r="U713" s="45">
        <f t="shared" si="91"/>
        <v>0</v>
      </c>
      <c r="V713" s="45">
        <f t="shared" si="91"/>
        <v>0</v>
      </c>
      <c r="W713" s="45">
        <f t="shared" si="91"/>
        <v>0</v>
      </c>
      <c r="X713" s="45">
        <f t="shared" si="91"/>
        <v>0</v>
      </c>
      <c r="Y713" s="45">
        <f t="shared" si="91"/>
        <v>0</v>
      </c>
      <c r="Z713" s="45">
        <f t="shared" si="91"/>
        <v>0</v>
      </c>
      <c r="AA713" s="45">
        <f t="shared" si="90"/>
        <v>0</v>
      </c>
      <c r="AB713" s="45">
        <f t="shared" si="90"/>
        <v>0</v>
      </c>
      <c r="AC713" s="45">
        <f t="shared" si="90"/>
        <v>0</v>
      </c>
      <c r="AD713" s="45">
        <f t="shared" si="90"/>
        <v>0</v>
      </c>
      <c r="AE713" s="45">
        <f t="shared" si="90"/>
        <v>0</v>
      </c>
      <c r="AF713" s="45">
        <f t="shared" si="90"/>
        <v>0</v>
      </c>
      <c r="AG713" s="45">
        <f t="shared" si="90"/>
        <v>0</v>
      </c>
      <c r="AH713" s="45">
        <f t="shared" si="90"/>
        <v>0</v>
      </c>
      <c r="AI713" s="45">
        <f t="shared" si="90"/>
        <v>0</v>
      </c>
      <c r="AJ713" s="45">
        <f t="shared" si="90"/>
        <v>0</v>
      </c>
      <c r="AK713" s="45">
        <f t="shared" si="90"/>
        <v>0</v>
      </c>
      <c r="AL713" s="45">
        <f t="shared" si="90"/>
        <v>0</v>
      </c>
      <c r="AM713" s="45">
        <f t="shared" si="90"/>
        <v>0</v>
      </c>
      <c r="AN713" s="45">
        <f t="shared" si="90"/>
        <v>0</v>
      </c>
    </row>
    <row r="714" spans="1:40" x14ac:dyDescent="0.25">
      <c r="A714" s="68"/>
      <c r="B714" s="68"/>
      <c r="C714" s="68"/>
      <c r="D714" s="1"/>
      <c r="E714" s="1"/>
      <c r="F714" s="1"/>
      <c r="G714" s="1"/>
      <c r="H714" s="177"/>
      <c r="I714" s="69"/>
      <c r="J714" s="179"/>
      <c r="K714" s="45">
        <f t="shared" si="91"/>
        <v>0</v>
      </c>
      <c r="L714" s="45">
        <f t="shared" si="91"/>
        <v>0</v>
      </c>
      <c r="M714" s="45">
        <f t="shared" si="91"/>
        <v>0</v>
      </c>
      <c r="N714" s="45">
        <f t="shared" si="91"/>
        <v>0</v>
      </c>
      <c r="O714" s="45">
        <f t="shared" si="91"/>
        <v>0</v>
      </c>
      <c r="P714" s="45">
        <f t="shared" si="91"/>
        <v>0</v>
      </c>
      <c r="Q714" s="45">
        <f t="shared" si="91"/>
        <v>0</v>
      </c>
      <c r="R714" s="45">
        <f t="shared" si="91"/>
        <v>0</v>
      </c>
      <c r="S714" s="45">
        <f t="shared" si="91"/>
        <v>0</v>
      </c>
      <c r="T714" s="45">
        <f t="shared" si="91"/>
        <v>0</v>
      </c>
      <c r="U714" s="45">
        <f t="shared" si="91"/>
        <v>0</v>
      </c>
      <c r="V714" s="45">
        <f t="shared" si="91"/>
        <v>0</v>
      </c>
      <c r="W714" s="45">
        <f t="shared" si="91"/>
        <v>0</v>
      </c>
      <c r="X714" s="45">
        <f t="shared" si="91"/>
        <v>0</v>
      </c>
      <c r="Y714" s="45">
        <f t="shared" si="91"/>
        <v>0</v>
      </c>
      <c r="Z714" s="45">
        <f t="shared" si="91"/>
        <v>0</v>
      </c>
      <c r="AA714" s="45">
        <f t="shared" si="90"/>
        <v>0</v>
      </c>
      <c r="AB714" s="45">
        <f t="shared" si="90"/>
        <v>0</v>
      </c>
      <c r="AC714" s="45">
        <f t="shared" si="90"/>
        <v>0</v>
      </c>
      <c r="AD714" s="45">
        <f t="shared" si="90"/>
        <v>0</v>
      </c>
      <c r="AE714" s="45">
        <f t="shared" si="90"/>
        <v>0</v>
      </c>
      <c r="AF714" s="45">
        <f t="shared" si="90"/>
        <v>0</v>
      </c>
      <c r="AG714" s="45">
        <f t="shared" si="90"/>
        <v>0</v>
      </c>
      <c r="AH714" s="45">
        <f t="shared" si="90"/>
        <v>0</v>
      </c>
      <c r="AI714" s="45">
        <f t="shared" si="90"/>
        <v>0</v>
      </c>
      <c r="AJ714" s="45">
        <f t="shared" si="90"/>
        <v>0</v>
      </c>
      <c r="AK714" s="45">
        <f t="shared" si="90"/>
        <v>0</v>
      </c>
      <c r="AL714" s="45">
        <f t="shared" si="90"/>
        <v>0</v>
      </c>
      <c r="AM714" s="45">
        <f t="shared" si="90"/>
        <v>0</v>
      </c>
      <c r="AN714" s="45">
        <f t="shared" si="90"/>
        <v>0</v>
      </c>
    </row>
    <row r="715" spans="1:40" x14ac:dyDescent="0.25">
      <c r="A715" s="68"/>
      <c r="B715" s="68"/>
      <c r="C715" s="68"/>
      <c r="D715" s="1"/>
      <c r="E715" s="1"/>
      <c r="F715" s="1"/>
      <c r="G715" s="1"/>
      <c r="H715" s="177"/>
      <c r="I715" s="69"/>
      <c r="J715" s="179"/>
      <c r="K715" s="45">
        <f t="shared" si="91"/>
        <v>0</v>
      </c>
      <c r="L715" s="45">
        <f t="shared" si="91"/>
        <v>0</v>
      </c>
      <c r="M715" s="45">
        <f t="shared" si="91"/>
        <v>0</v>
      </c>
      <c r="N715" s="45">
        <f t="shared" si="91"/>
        <v>0</v>
      </c>
      <c r="O715" s="45">
        <f t="shared" si="91"/>
        <v>0</v>
      </c>
      <c r="P715" s="45">
        <f t="shared" si="91"/>
        <v>0</v>
      </c>
      <c r="Q715" s="45">
        <f t="shared" si="91"/>
        <v>0</v>
      </c>
      <c r="R715" s="45">
        <f t="shared" si="91"/>
        <v>0</v>
      </c>
      <c r="S715" s="45">
        <f t="shared" si="91"/>
        <v>0</v>
      </c>
      <c r="T715" s="45">
        <f t="shared" si="91"/>
        <v>0</v>
      </c>
      <c r="U715" s="45">
        <f t="shared" si="91"/>
        <v>0</v>
      </c>
      <c r="V715" s="45">
        <f t="shared" si="91"/>
        <v>0</v>
      </c>
      <c r="W715" s="45">
        <f t="shared" si="91"/>
        <v>0</v>
      </c>
      <c r="X715" s="45">
        <f t="shared" si="91"/>
        <v>0</v>
      </c>
      <c r="Y715" s="45">
        <f t="shared" si="91"/>
        <v>0</v>
      </c>
      <c r="Z715" s="45">
        <f t="shared" si="91"/>
        <v>0</v>
      </c>
      <c r="AA715" s="45">
        <f t="shared" si="90"/>
        <v>0</v>
      </c>
      <c r="AB715" s="45">
        <f t="shared" si="90"/>
        <v>0</v>
      </c>
      <c r="AC715" s="45">
        <f t="shared" si="90"/>
        <v>0</v>
      </c>
      <c r="AD715" s="45">
        <f t="shared" si="90"/>
        <v>0</v>
      </c>
      <c r="AE715" s="45">
        <f t="shared" si="90"/>
        <v>0</v>
      </c>
      <c r="AF715" s="45">
        <f t="shared" si="90"/>
        <v>0</v>
      </c>
      <c r="AG715" s="45">
        <f t="shared" si="90"/>
        <v>0</v>
      </c>
      <c r="AH715" s="45">
        <f t="shared" si="90"/>
        <v>0</v>
      </c>
      <c r="AI715" s="45">
        <f t="shared" si="90"/>
        <v>0</v>
      </c>
      <c r="AJ715" s="45">
        <f t="shared" si="90"/>
        <v>0</v>
      </c>
      <c r="AK715" s="45">
        <f t="shared" si="90"/>
        <v>0</v>
      </c>
      <c r="AL715" s="45">
        <f t="shared" si="90"/>
        <v>0</v>
      </c>
      <c r="AM715" s="45">
        <f t="shared" si="90"/>
        <v>0</v>
      </c>
      <c r="AN715" s="45">
        <f t="shared" si="90"/>
        <v>0</v>
      </c>
    </row>
    <row r="716" spans="1:40" x14ac:dyDescent="0.25">
      <c r="A716" s="68"/>
      <c r="B716" s="68"/>
      <c r="C716" s="68"/>
      <c r="D716" s="1"/>
      <c r="E716" s="1"/>
      <c r="F716" s="1"/>
      <c r="G716" s="1"/>
      <c r="H716" s="177"/>
      <c r="I716" s="69"/>
      <c r="J716" s="179"/>
      <c r="K716" s="45">
        <f t="shared" si="91"/>
        <v>0</v>
      </c>
      <c r="L716" s="45">
        <f t="shared" si="91"/>
        <v>0</v>
      </c>
      <c r="M716" s="45">
        <f t="shared" si="91"/>
        <v>0</v>
      </c>
      <c r="N716" s="45">
        <f t="shared" si="91"/>
        <v>0</v>
      </c>
      <c r="O716" s="45">
        <f t="shared" si="91"/>
        <v>0</v>
      </c>
      <c r="P716" s="45">
        <f t="shared" si="91"/>
        <v>0</v>
      </c>
      <c r="Q716" s="45">
        <f t="shared" si="91"/>
        <v>0</v>
      </c>
      <c r="R716" s="45">
        <f t="shared" si="91"/>
        <v>0</v>
      </c>
      <c r="S716" s="45">
        <f t="shared" si="91"/>
        <v>0</v>
      </c>
      <c r="T716" s="45">
        <f t="shared" si="91"/>
        <v>0</v>
      </c>
      <c r="U716" s="45">
        <f t="shared" si="91"/>
        <v>0</v>
      </c>
      <c r="V716" s="45">
        <f t="shared" si="91"/>
        <v>0</v>
      </c>
      <c r="W716" s="45">
        <f t="shared" si="91"/>
        <v>0</v>
      </c>
      <c r="X716" s="45">
        <f t="shared" si="91"/>
        <v>0</v>
      </c>
      <c r="Y716" s="45">
        <f t="shared" si="91"/>
        <v>0</v>
      </c>
      <c r="Z716" s="45">
        <f t="shared" si="91"/>
        <v>0</v>
      </c>
      <c r="AA716" s="45">
        <f t="shared" si="90"/>
        <v>0</v>
      </c>
      <c r="AB716" s="45">
        <f t="shared" si="90"/>
        <v>0</v>
      </c>
      <c r="AC716" s="45">
        <f t="shared" si="90"/>
        <v>0</v>
      </c>
      <c r="AD716" s="45">
        <f t="shared" si="90"/>
        <v>0</v>
      </c>
      <c r="AE716" s="45">
        <f t="shared" si="90"/>
        <v>0</v>
      </c>
      <c r="AF716" s="45">
        <f t="shared" si="90"/>
        <v>0</v>
      </c>
      <c r="AG716" s="45">
        <f t="shared" si="90"/>
        <v>0</v>
      </c>
      <c r="AH716" s="45">
        <f t="shared" si="90"/>
        <v>0</v>
      </c>
      <c r="AI716" s="45">
        <f t="shared" si="90"/>
        <v>0</v>
      </c>
      <c r="AJ716" s="45">
        <f t="shared" si="90"/>
        <v>0</v>
      </c>
      <c r="AK716" s="45">
        <f t="shared" si="90"/>
        <v>0</v>
      </c>
      <c r="AL716" s="45">
        <f t="shared" si="90"/>
        <v>0</v>
      </c>
      <c r="AM716" s="45">
        <f t="shared" si="90"/>
        <v>0</v>
      </c>
      <c r="AN716" s="45">
        <f t="shared" si="90"/>
        <v>0</v>
      </c>
    </row>
    <row r="717" spans="1:40" x14ac:dyDescent="0.25">
      <c r="A717" s="68"/>
      <c r="B717" s="68"/>
      <c r="C717" s="68"/>
      <c r="D717" s="1"/>
      <c r="E717" s="1"/>
      <c r="F717" s="1"/>
      <c r="G717" s="1"/>
      <c r="H717" s="177"/>
      <c r="I717" s="69"/>
      <c r="J717" s="179"/>
      <c r="K717" s="45">
        <f t="shared" si="91"/>
        <v>0</v>
      </c>
      <c r="L717" s="45">
        <f t="shared" si="91"/>
        <v>0</v>
      </c>
      <c r="M717" s="45">
        <f t="shared" si="91"/>
        <v>0</v>
      </c>
      <c r="N717" s="45">
        <f t="shared" si="91"/>
        <v>0</v>
      </c>
      <c r="O717" s="45">
        <f t="shared" si="91"/>
        <v>0</v>
      </c>
      <c r="P717" s="45">
        <f t="shared" si="91"/>
        <v>0</v>
      </c>
      <c r="Q717" s="45">
        <f t="shared" si="91"/>
        <v>0</v>
      </c>
      <c r="R717" s="45">
        <f t="shared" si="91"/>
        <v>0</v>
      </c>
      <c r="S717" s="45">
        <f t="shared" si="91"/>
        <v>0</v>
      </c>
      <c r="T717" s="45">
        <f t="shared" si="91"/>
        <v>0</v>
      </c>
      <c r="U717" s="45">
        <f t="shared" si="91"/>
        <v>0</v>
      </c>
      <c r="V717" s="45">
        <f t="shared" si="91"/>
        <v>0</v>
      </c>
      <c r="W717" s="45">
        <f t="shared" si="91"/>
        <v>0</v>
      </c>
      <c r="X717" s="45">
        <f t="shared" si="91"/>
        <v>0</v>
      </c>
      <c r="Y717" s="45">
        <f t="shared" si="91"/>
        <v>0</v>
      </c>
      <c r="Z717" s="45">
        <f t="shared" si="91"/>
        <v>0</v>
      </c>
      <c r="AA717" s="45">
        <f t="shared" si="90"/>
        <v>0</v>
      </c>
      <c r="AB717" s="45">
        <f t="shared" si="90"/>
        <v>0</v>
      </c>
      <c r="AC717" s="45">
        <f t="shared" si="90"/>
        <v>0</v>
      </c>
      <c r="AD717" s="45">
        <f t="shared" si="90"/>
        <v>0</v>
      </c>
      <c r="AE717" s="45">
        <f t="shared" si="90"/>
        <v>0</v>
      </c>
      <c r="AF717" s="45">
        <f t="shared" si="90"/>
        <v>0</v>
      </c>
      <c r="AG717" s="45">
        <f t="shared" si="90"/>
        <v>0</v>
      </c>
      <c r="AH717" s="45">
        <f t="shared" si="90"/>
        <v>0</v>
      </c>
      <c r="AI717" s="45">
        <f t="shared" si="90"/>
        <v>0</v>
      </c>
      <c r="AJ717" s="45">
        <f t="shared" si="90"/>
        <v>0</v>
      </c>
      <c r="AK717" s="45">
        <f t="shared" si="90"/>
        <v>0</v>
      </c>
      <c r="AL717" s="45">
        <f t="shared" si="90"/>
        <v>0</v>
      </c>
      <c r="AM717" s="45">
        <f t="shared" si="90"/>
        <v>0</v>
      </c>
      <c r="AN717" s="45">
        <f t="shared" si="90"/>
        <v>0</v>
      </c>
    </row>
    <row r="718" spans="1:40" x14ac:dyDescent="0.25">
      <c r="A718" s="68"/>
      <c r="B718" s="68"/>
      <c r="C718" s="68"/>
      <c r="D718" s="1"/>
      <c r="E718" s="1"/>
      <c r="F718" s="1"/>
      <c r="G718" s="1"/>
      <c r="H718" s="177"/>
      <c r="I718" s="69"/>
      <c r="J718" s="179"/>
      <c r="K718" s="45">
        <f t="shared" si="91"/>
        <v>0</v>
      </c>
      <c r="L718" s="45">
        <f t="shared" si="91"/>
        <v>0</v>
      </c>
      <c r="M718" s="45">
        <f t="shared" si="91"/>
        <v>0</v>
      </c>
      <c r="N718" s="45">
        <f t="shared" si="91"/>
        <v>0</v>
      </c>
      <c r="O718" s="45">
        <f t="shared" si="91"/>
        <v>0</v>
      </c>
      <c r="P718" s="45">
        <f t="shared" si="91"/>
        <v>0</v>
      </c>
      <c r="Q718" s="45">
        <f t="shared" si="91"/>
        <v>0</v>
      </c>
      <c r="R718" s="45">
        <f t="shared" si="91"/>
        <v>0</v>
      </c>
      <c r="S718" s="45">
        <f t="shared" si="91"/>
        <v>0</v>
      </c>
      <c r="T718" s="45">
        <f t="shared" si="91"/>
        <v>0</v>
      </c>
      <c r="U718" s="45">
        <f t="shared" si="91"/>
        <v>0</v>
      </c>
      <c r="V718" s="45">
        <f t="shared" si="91"/>
        <v>0</v>
      </c>
      <c r="W718" s="45">
        <f t="shared" si="91"/>
        <v>0</v>
      </c>
      <c r="X718" s="45">
        <f t="shared" si="91"/>
        <v>0</v>
      </c>
      <c r="Y718" s="45">
        <f t="shared" si="91"/>
        <v>0</v>
      </c>
      <c r="Z718" s="45">
        <f t="shared" si="91"/>
        <v>0</v>
      </c>
      <c r="AA718" s="45">
        <f t="shared" si="90"/>
        <v>0</v>
      </c>
      <c r="AB718" s="45">
        <f t="shared" si="90"/>
        <v>0</v>
      </c>
      <c r="AC718" s="45">
        <f t="shared" si="90"/>
        <v>0</v>
      </c>
      <c r="AD718" s="45">
        <f t="shared" si="90"/>
        <v>0</v>
      </c>
      <c r="AE718" s="45">
        <f t="shared" si="90"/>
        <v>0</v>
      </c>
      <c r="AF718" s="45">
        <f t="shared" si="90"/>
        <v>0</v>
      </c>
      <c r="AG718" s="45">
        <f t="shared" si="90"/>
        <v>0</v>
      </c>
      <c r="AH718" s="45">
        <f t="shared" si="90"/>
        <v>0</v>
      </c>
      <c r="AI718" s="45">
        <f t="shared" si="90"/>
        <v>0</v>
      </c>
      <c r="AJ718" s="45">
        <f t="shared" si="90"/>
        <v>0</v>
      </c>
      <c r="AK718" s="45">
        <f t="shared" si="90"/>
        <v>0</v>
      </c>
      <c r="AL718" s="45">
        <f t="shared" si="90"/>
        <v>0</v>
      </c>
      <c r="AM718" s="45">
        <f t="shared" si="90"/>
        <v>0</v>
      </c>
      <c r="AN718" s="45">
        <f t="shared" si="90"/>
        <v>0</v>
      </c>
    </row>
    <row r="719" spans="1:40" x14ac:dyDescent="0.25">
      <c r="A719" s="68"/>
      <c r="B719" s="68"/>
      <c r="C719" s="68"/>
      <c r="D719" s="1"/>
      <c r="E719" s="1"/>
      <c r="F719" s="1"/>
      <c r="G719" s="1"/>
      <c r="H719" s="177"/>
      <c r="I719" s="69"/>
      <c r="J719" s="179"/>
      <c r="K719" s="45">
        <f t="shared" si="91"/>
        <v>0</v>
      </c>
      <c r="L719" s="45">
        <f t="shared" si="91"/>
        <v>0</v>
      </c>
      <c r="M719" s="45">
        <f t="shared" si="91"/>
        <v>0</v>
      </c>
      <c r="N719" s="45">
        <f t="shared" si="91"/>
        <v>0</v>
      </c>
      <c r="O719" s="45">
        <f t="shared" si="91"/>
        <v>0</v>
      </c>
      <c r="P719" s="45">
        <f t="shared" si="91"/>
        <v>0</v>
      </c>
      <c r="Q719" s="45">
        <f t="shared" si="91"/>
        <v>0</v>
      </c>
      <c r="R719" s="45">
        <f t="shared" si="91"/>
        <v>0</v>
      </c>
      <c r="S719" s="45">
        <f t="shared" si="91"/>
        <v>0</v>
      </c>
      <c r="T719" s="45">
        <f t="shared" si="91"/>
        <v>0</v>
      </c>
      <c r="U719" s="45">
        <f t="shared" si="91"/>
        <v>0</v>
      </c>
      <c r="V719" s="45">
        <f t="shared" si="91"/>
        <v>0</v>
      </c>
      <c r="W719" s="45">
        <f t="shared" si="91"/>
        <v>0</v>
      </c>
      <c r="X719" s="45">
        <f t="shared" si="91"/>
        <v>0</v>
      </c>
      <c r="Y719" s="45">
        <f t="shared" si="91"/>
        <v>0</v>
      </c>
      <c r="Z719" s="45">
        <f t="shared" si="91"/>
        <v>0</v>
      </c>
      <c r="AA719" s="45">
        <f t="shared" si="90"/>
        <v>0</v>
      </c>
      <c r="AB719" s="45">
        <f t="shared" si="90"/>
        <v>0</v>
      </c>
      <c r="AC719" s="45">
        <f t="shared" si="90"/>
        <v>0</v>
      </c>
      <c r="AD719" s="45">
        <f t="shared" si="90"/>
        <v>0</v>
      </c>
      <c r="AE719" s="45">
        <f t="shared" si="90"/>
        <v>0</v>
      </c>
      <c r="AF719" s="45">
        <f t="shared" si="90"/>
        <v>0</v>
      </c>
      <c r="AG719" s="45">
        <f t="shared" si="90"/>
        <v>0</v>
      </c>
      <c r="AH719" s="45">
        <f t="shared" si="90"/>
        <v>0</v>
      </c>
      <c r="AI719" s="45">
        <f t="shared" si="90"/>
        <v>0</v>
      </c>
      <c r="AJ719" s="45">
        <f t="shared" si="90"/>
        <v>0</v>
      </c>
      <c r="AK719" s="45">
        <f t="shared" si="90"/>
        <v>0</v>
      </c>
      <c r="AL719" s="45">
        <f t="shared" si="90"/>
        <v>0</v>
      </c>
      <c r="AM719" s="45">
        <f t="shared" si="90"/>
        <v>0</v>
      </c>
      <c r="AN719" s="45">
        <f t="shared" si="90"/>
        <v>0</v>
      </c>
    </row>
    <row r="720" spans="1:40" x14ac:dyDescent="0.25">
      <c r="A720" s="68"/>
      <c r="B720" s="68"/>
      <c r="C720" s="68"/>
      <c r="D720" s="1"/>
      <c r="E720" s="1"/>
      <c r="F720" s="1"/>
      <c r="G720" s="1"/>
      <c r="H720" s="177"/>
      <c r="I720" s="69"/>
      <c r="J720" s="179"/>
      <c r="K720" s="45">
        <f t="shared" si="91"/>
        <v>0</v>
      </c>
      <c r="L720" s="45">
        <f t="shared" si="91"/>
        <v>0</v>
      </c>
      <c r="M720" s="45">
        <f t="shared" si="91"/>
        <v>0</v>
      </c>
      <c r="N720" s="45">
        <f t="shared" si="91"/>
        <v>0</v>
      </c>
      <c r="O720" s="45">
        <f t="shared" si="91"/>
        <v>0</v>
      </c>
      <c r="P720" s="45">
        <f t="shared" si="91"/>
        <v>0</v>
      </c>
      <c r="Q720" s="45">
        <f t="shared" si="91"/>
        <v>0</v>
      </c>
      <c r="R720" s="45">
        <f t="shared" si="91"/>
        <v>0</v>
      </c>
      <c r="S720" s="45">
        <f t="shared" si="91"/>
        <v>0</v>
      </c>
      <c r="T720" s="45">
        <f t="shared" si="91"/>
        <v>0</v>
      </c>
      <c r="U720" s="45">
        <f t="shared" si="91"/>
        <v>0</v>
      </c>
      <c r="V720" s="45">
        <f t="shared" si="91"/>
        <v>0</v>
      </c>
      <c r="W720" s="45">
        <f t="shared" si="91"/>
        <v>0</v>
      </c>
      <c r="X720" s="45">
        <f t="shared" si="91"/>
        <v>0</v>
      </c>
      <c r="Y720" s="45">
        <f t="shared" si="91"/>
        <v>0</v>
      </c>
      <c r="Z720" s="45">
        <f t="shared" si="91"/>
        <v>0</v>
      </c>
      <c r="AA720" s="45">
        <f t="shared" si="90"/>
        <v>0</v>
      </c>
      <c r="AB720" s="45">
        <f t="shared" si="90"/>
        <v>0</v>
      </c>
      <c r="AC720" s="45">
        <f t="shared" si="90"/>
        <v>0</v>
      </c>
      <c r="AD720" s="45">
        <f t="shared" si="90"/>
        <v>0</v>
      </c>
      <c r="AE720" s="45">
        <f t="shared" si="90"/>
        <v>0</v>
      </c>
      <c r="AF720" s="45">
        <f t="shared" si="90"/>
        <v>0</v>
      </c>
      <c r="AG720" s="45">
        <f t="shared" si="90"/>
        <v>0</v>
      </c>
      <c r="AH720" s="45">
        <f t="shared" si="90"/>
        <v>0</v>
      </c>
      <c r="AI720" s="45">
        <f t="shared" si="90"/>
        <v>0</v>
      </c>
      <c r="AJ720" s="45">
        <f t="shared" si="90"/>
        <v>0</v>
      </c>
      <c r="AK720" s="45">
        <f t="shared" si="90"/>
        <v>0</v>
      </c>
      <c r="AL720" s="45">
        <f t="shared" si="90"/>
        <v>0</v>
      </c>
      <c r="AM720" s="45">
        <f t="shared" si="90"/>
        <v>0</v>
      </c>
      <c r="AN720" s="45">
        <f t="shared" si="90"/>
        <v>0</v>
      </c>
    </row>
    <row r="721" spans="1:40" x14ac:dyDescent="0.25">
      <c r="A721" s="68"/>
      <c r="B721" s="68"/>
      <c r="C721" s="68"/>
      <c r="D721" s="1"/>
      <c r="E721" s="1"/>
      <c r="F721" s="1"/>
      <c r="G721" s="1"/>
      <c r="H721" s="177"/>
      <c r="I721" s="69"/>
      <c r="J721" s="179"/>
      <c r="K721" s="45">
        <f t="shared" si="91"/>
        <v>0</v>
      </c>
      <c r="L721" s="45">
        <f t="shared" si="91"/>
        <v>0</v>
      </c>
      <c r="M721" s="45">
        <f t="shared" si="91"/>
        <v>0</v>
      </c>
      <c r="N721" s="45">
        <f t="shared" si="91"/>
        <v>0</v>
      </c>
      <c r="O721" s="45">
        <f t="shared" si="91"/>
        <v>0</v>
      </c>
      <c r="P721" s="45">
        <f t="shared" si="91"/>
        <v>0</v>
      </c>
      <c r="Q721" s="45">
        <f t="shared" si="91"/>
        <v>0</v>
      </c>
      <c r="R721" s="45">
        <f t="shared" si="91"/>
        <v>0</v>
      </c>
      <c r="S721" s="45">
        <f t="shared" si="91"/>
        <v>0</v>
      </c>
      <c r="T721" s="45">
        <f t="shared" si="91"/>
        <v>0</v>
      </c>
      <c r="U721" s="45">
        <f t="shared" si="91"/>
        <v>0</v>
      </c>
      <c r="V721" s="45">
        <f t="shared" si="91"/>
        <v>0</v>
      </c>
      <c r="W721" s="45">
        <f t="shared" si="91"/>
        <v>0</v>
      </c>
      <c r="X721" s="45">
        <f t="shared" si="91"/>
        <v>0</v>
      </c>
      <c r="Y721" s="45">
        <f t="shared" si="91"/>
        <v>0</v>
      </c>
      <c r="Z721" s="45">
        <f t="shared" si="91"/>
        <v>0</v>
      </c>
      <c r="AA721" s="45">
        <f t="shared" si="90"/>
        <v>0</v>
      </c>
      <c r="AB721" s="45">
        <f t="shared" si="90"/>
        <v>0</v>
      </c>
      <c r="AC721" s="45">
        <f t="shared" si="90"/>
        <v>0</v>
      </c>
      <c r="AD721" s="45">
        <f t="shared" si="90"/>
        <v>0</v>
      </c>
      <c r="AE721" s="45">
        <f t="shared" si="90"/>
        <v>0</v>
      </c>
      <c r="AF721" s="45">
        <f t="shared" si="90"/>
        <v>0</v>
      </c>
      <c r="AG721" s="45">
        <f t="shared" si="90"/>
        <v>0</v>
      </c>
      <c r="AH721" s="45">
        <f t="shared" si="90"/>
        <v>0</v>
      </c>
      <c r="AI721" s="45">
        <f t="shared" si="90"/>
        <v>0</v>
      </c>
      <c r="AJ721" s="45">
        <f t="shared" si="90"/>
        <v>0</v>
      </c>
      <c r="AK721" s="45">
        <f t="shared" si="90"/>
        <v>0</v>
      </c>
      <c r="AL721" s="45">
        <f t="shared" si="90"/>
        <v>0</v>
      </c>
      <c r="AM721" s="45">
        <f t="shared" si="90"/>
        <v>0</v>
      </c>
      <c r="AN721" s="45">
        <f t="shared" si="90"/>
        <v>0</v>
      </c>
    </row>
    <row r="722" spans="1:40" x14ac:dyDescent="0.25">
      <c r="A722" s="68"/>
      <c r="B722" s="68"/>
      <c r="C722" s="68"/>
      <c r="D722" s="1"/>
      <c r="E722" s="1"/>
      <c r="F722" s="1"/>
      <c r="G722" s="1"/>
      <c r="H722" s="177"/>
      <c r="I722" s="69"/>
      <c r="J722" s="179"/>
      <c r="K722" s="45">
        <f t="shared" si="91"/>
        <v>0</v>
      </c>
      <c r="L722" s="45">
        <f t="shared" si="91"/>
        <v>0</v>
      </c>
      <c r="M722" s="45">
        <f t="shared" si="91"/>
        <v>0</v>
      </c>
      <c r="N722" s="45">
        <f t="shared" si="91"/>
        <v>0</v>
      </c>
      <c r="O722" s="45">
        <f t="shared" si="91"/>
        <v>0</v>
      </c>
      <c r="P722" s="45">
        <f t="shared" si="91"/>
        <v>0</v>
      </c>
      <c r="Q722" s="45">
        <f t="shared" si="91"/>
        <v>0</v>
      </c>
      <c r="R722" s="45">
        <f t="shared" si="91"/>
        <v>0</v>
      </c>
      <c r="S722" s="45">
        <f t="shared" si="91"/>
        <v>0</v>
      </c>
      <c r="T722" s="45">
        <f t="shared" si="91"/>
        <v>0</v>
      </c>
      <c r="U722" s="45">
        <f t="shared" si="91"/>
        <v>0</v>
      </c>
      <c r="V722" s="45">
        <f t="shared" si="91"/>
        <v>0</v>
      </c>
      <c r="W722" s="45">
        <f t="shared" si="91"/>
        <v>0</v>
      </c>
      <c r="X722" s="45">
        <f t="shared" si="91"/>
        <v>0</v>
      </c>
      <c r="Y722" s="45">
        <f t="shared" si="91"/>
        <v>0</v>
      </c>
      <c r="Z722" s="45">
        <f t="shared" si="91"/>
        <v>0</v>
      </c>
      <c r="AA722" s="45">
        <f t="shared" si="90"/>
        <v>0</v>
      </c>
      <c r="AB722" s="45">
        <f t="shared" si="90"/>
        <v>0</v>
      </c>
      <c r="AC722" s="45">
        <f t="shared" si="90"/>
        <v>0</v>
      </c>
      <c r="AD722" s="45">
        <f t="shared" si="90"/>
        <v>0</v>
      </c>
      <c r="AE722" s="45">
        <f t="shared" si="90"/>
        <v>0</v>
      </c>
      <c r="AF722" s="45">
        <f t="shared" si="90"/>
        <v>0</v>
      </c>
      <c r="AG722" s="45">
        <f t="shared" si="90"/>
        <v>0</v>
      </c>
      <c r="AH722" s="45">
        <f t="shared" si="90"/>
        <v>0</v>
      </c>
      <c r="AI722" s="45">
        <f t="shared" si="90"/>
        <v>0</v>
      </c>
      <c r="AJ722" s="45">
        <f t="shared" si="90"/>
        <v>0</v>
      </c>
      <c r="AK722" s="45">
        <f t="shared" si="90"/>
        <v>0</v>
      </c>
      <c r="AL722" s="45">
        <f t="shared" si="90"/>
        <v>0</v>
      </c>
      <c r="AM722" s="45">
        <f t="shared" si="90"/>
        <v>0</v>
      </c>
      <c r="AN722" s="45">
        <f t="shared" si="90"/>
        <v>0</v>
      </c>
    </row>
    <row r="723" spans="1:40" x14ac:dyDescent="0.25">
      <c r="A723" s="68"/>
      <c r="B723" s="68"/>
      <c r="C723" s="68"/>
      <c r="D723" s="1"/>
      <c r="E723" s="1"/>
      <c r="F723" s="1"/>
      <c r="G723" s="1"/>
      <c r="H723" s="177"/>
      <c r="I723" s="69"/>
      <c r="J723" s="179"/>
      <c r="K723" s="45">
        <f t="shared" si="91"/>
        <v>0</v>
      </c>
      <c r="L723" s="45">
        <f t="shared" si="91"/>
        <v>0</v>
      </c>
      <c r="M723" s="45">
        <f t="shared" si="91"/>
        <v>0</v>
      </c>
      <c r="N723" s="45">
        <f t="shared" si="91"/>
        <v>0</v>
      </c>
      <c r="O723" s="45">
        <f t="shared" si="91"/>
        <v>0</v>
      </c>
      <c r="P723" s="45">
        <f t="shared" si="91"/>
        <v>0</v>
      </c>
      <c r="Q723" s="45">
        <f t="shared" si="91"/>
        <v>0</v>
      </c>
      <c r="R723" s="45">
        <f t="shared" si="91"/>
        <v>0</v>
      </c>
      <c r="S723" s="45">
        <f t="shared" si="91"/>
        <v>0</v>
      </c>
      <c r="T723" s="45">
        <f t="shared" si="91"/>
        <v>0</v>
      </c>
      <c r="U723" s="45">
        <f t="shared" si="91"/>
        <v>0</v>
      </c>
      <c r="V723" s="45">
        <f t="shared" si="91"/>
        <v>0</v>
      </c>
      <c r="W723" s="45">
        <f t="shared" si="91"/>
        <v>0</v>
      </c>
      <c r="X723" s="45">
        <f t="shared" si="91"/>
        <v>0</v>
      </c>
      <c r="Y723" s="45">
        <f t="shared" si="91"/>
        <v>0</v>
      </c>
      <c r="Z723" s="45">
        <f t="shared" si="91"/>
        <v>0</v>
      </c>
      <c r="AA723" s="45">
        <f t="shared" si="90"/>
        <v>0</v>
      </c>
      <c r="AB723" s="45">
        <f t="shared" si="90"/>
        <v>0</v>
      </c>
      <c r="AC723" s="45">
        <f t="shared" si="90"/>
        <v>0</v>
      </c>
      <c r="AD723" s="45">
        <f t="shared" si="90"/>
        <v>0</v>
      </c>
      <c r="AE723" s="45">
        <f t="shared" si="90"/>
        <v>0</v>
      </c>
      <c r="AF723" s="45">
        <f t="shared" si="90"/>
        <v>0</v>
      </c>
      <c r="AG723" s="45">
        <f t="shared" si="90"/>
        <v>0</v>
      </c>
      <c r="AH723" s="45">
        <f t="shared" si="90"/>
        <v>0</v>
      </c>
      <c r="AI723" s="45">
        <f t="shared" si="90"/>
        <v>0</v>
      </c>
      <c r="AJ723" s="45">
        <f t="shared" si="90"/>
        <v>0</v>
      </c>
      <c r="AK723" s="45">
        <f t="shared" si="90"/>
        <v>0</v>
      </c>
      <c r="AL723" s="45">
        <f t="shared" si="90"/>
        <v>0</v>
      </c>
      <c r="AM723" s="45">
        <f t="shared" si="90"/>
        <v>0</v>
      </c>
      <c r="AN723" s="45">
        <f t="shared" si="90"/>
        <v>0</v>
      </c>
    </row>
    <row r="724" spans="1:40" x14ac:dyDescent="0.25">
      <c r="A724" s="68"/>
      <c r="B724" s="68"/>
      <c r="C724" s="68"/>
      <c r="D724" s="1"/>
      <c r="E724" s="1"/>
      <c r="F724" s="1"/>
      <c r="G724" s="1"/>
      <c r="H724" s="177"/>
      <c r="I724" s="69"/>
      <c r="J724" s="179"/>
      <c r="K724" s="45">
        <f t="shared" si="91"/>
        <v>0</v>
      </c>
      <c r="L724" s="45">
        <f t="shared" si="91"/>
        <v>0</v>
      </c>
      <c r="M724" s="45">
        <f t="shared" si="91"/>
        <v>0</v>
      </c>
      <c r="N724" s="45">
        <f t="shared" si="91"/>
        <v>0</v>
      </c>
      <c r="O724" s="45">
        <f t="shared" si="91"/>
        <v>0</v>
      </c>
      <c r="P724" s="45">
        <f t="shared" si="91"/>
        <v>0</v>
      </c>
      <c r="Q724" s="45">
        <f t="shared" si="91"/>
        <v>0</v>
      </c>
      <c r="R724" s="45">
        <f t="shared" si="91"/>
        <v>0</v>
      </c>
      <c r="S724" s="45">
        <f t="shared" si="91"/>
        <v>0</v>
      </c>
      <c r="T724" s="45">
        <f t="shared" si="91"/>
        <v>0</v>
      </c>
      <c r="U724" s="45">
        <f t="shared" si="91"/>
        <v>0</v>
      </c>
      <c r="V724" s="45">
        <f t="shared" si="91"/>
        <v>0</v>
      </c>
      <c r="W724" s="45">
        <f t="shared" si="91"/>
        <v>0</v>
      </c>
      <c r="X724" s="45">
        <f t="shared" si="91"/>
        <v>0</v>
      </c>
      <c r="Y724" s="45">
        <f t="shared" si="91"/>
        <v>0</v>
      </c>
      <c r="Z724" s="45">
        <f t="shared" si="91"/>
        <v>0</v>
      </c>
      <c r="AA724" s="45">
        <f t="shared" si="90"/>
        <v>0</v>
      </c>
      <c r="AB724" s="45">
        <f t="shared" si="90"/>
        <v>0</v>
      </c>
      <c r="AC724" s="45">
        <f t="shared" si="90"/>
        <v>0</v>
      </c>
      <c r="AD724" s="45">
        <f t="shared" si="90"/>
        <v>0</v>
      </c>
      <c r="AE724" s="45">
        <f t="shared" si="90"/>
        <v>0</v>
      </c>
      <c r="AF724" s="45">
        <f t="shared" si="90"/>
        <v>0</v>
      </c>
      <c r="AG724" s="45">
        <f t="shared" si="90"/>
        <v>0</v>
      </c>
      <c r="AH724" s="45">
        <f t="shared" si="90"/>
        <v>0</v>
      </c>
      <c r="AI724" s="45">
        <f t="shared" si="90"/>
        <v>0</v>
      </c>
      <c r="AJ724" s="45">
        <f t="shared" si="90"/>
        <v>0</v>
      </c>
      <c r="AK724" s="45">
        <f t="shared" si="90"/>
        <v>0</v>
      </c>
      <c r="AL724" s="45">
        <f t="shared" si="90"/>
        <v>0</v>
      </c>
      <c r="AM724" s="45">
        <f t="shared" si="90"/>
        <v>0</v>
      </c>
      <c r="AN724" s="45">
        <f t="shared" si="90"/>
        <v>0</v>
      </c>
    </row>
    <row r="725" spans="1:40" x14ac:dyDescent="0.25">
      <c r="A725" s="68"/>
      <c r="B725" s="68"/>
      <c r="C725" s="68"/>
      <c r="D725" s="1"/>
      <c r="E725" s="1"/>
      <c r="F725" s="1"/>
      <c r="G725" s="1"/>
      <c r="H725" s="177"/>
      <c r="I725" s="69"/>
      <c r="J725" s="179"/>
      <c r="K725" s="45">
        <f t="shared" si="91"/>
        <v>0</v>
      </c>
      <c r="L725" s="45">
        <f t="shared" si="91"/>
        <v>0</v>
      </c>
      <c r="M725" s="45">
        <f t="shared" si="91"/>
        <v>0</v>
      </c>
      <c r="N725" s="45">
        <f t="shared" si="91"/>
        <v>0</v>
      </c>
      <c r="O725" s="45">
        <f t="shared" si="91"/>
        <v>0</v>
      </c>
      <c r="P725" s="45">
        <f t="shared" si="91"/>
        <v>0</v>
      </c>
      <c r="Q725" s="45">
        <f t="shared" si="91"/>
        <v>0</v>
      </c>
      <c r="R725" s="45">
        <f t="shared" si="91"/>
        <v>0</v>
      </c>
      <c r="S725" s="45">
        <f t="shared" si="91"/>
        <v>0</v>
      </c>
      <c r="T725" s="45">
        <f t="shared" si="91"/>
        <v>0</v>
      </c>
      <c r="U725" s="45">
        <f t="shared" si="91"/>
        <v>0</v>
      </c>
      <c r="V725" s="45">
        <f t="shared" si="91"/>
        <v>0</v>
      </c>
      <c r="W725" s="45">
        <f t="shared" si="91"/>
        <v>0</v>
      </c>
      <c r="X725" s="45">
        <f t="shared" si="91"/>
        <v>0</v>
      </c>
      <c r="Y725" s="45">
        <f t="shared" si="91"/>
        <v>0</v>
      </c>
      <c r="Z725" s="45">
        <f t="shared" si="91"/>
        <v>0</v>
      </c>
      <c r="AA725" s="45">
        <f t="shared" si="90"/>
        <v>0</v>
      </c>
      <c r="AB725" s="45">
        <f t="shared" si="90"/>
        <v>0</v>
      </c>
      <c r="AC725" s="45">
        <f t="shared" si="90"/>
        <v>0</v>
      </c>
      <c r="AD725" s="45">
        <f t="shared" si="90"/>
        <v>0</v>
      </c>
      <c r="AE725" s="45">
        <f t="shared" si="90"/>
        <v>0</v>
      </c>
      <c r="AF725" s="45">
        <f t="shared" si="90"/>
        <v>0</v>
      </c>
      <c r="AG725" s="45">
        <f t="shared" si="90"/>
        <v>0</v>
      </c>
      <c r="AH725" s="45">
        <f t="shared" si="90"/>
        <v>0</v>
      </c>
      <c r="AI725" s="45">
        <f t="shared" si="90"/>
        <v>0</v>
      </c>
      <c r="AJ725" s="45">
        <f t="shared" si="90"/>
        <v>0</v>
      </c>
      <c r="AK725" s="45">
        <f t="shared" si="90"/>
        <v>0</v>
      </c>
      <c r="AL725" s="45">
        <f t="shared" si="90"/>
        <v>0</v>
      </c>
      <c r="AM725" s="45">
        <f t="shared" si="90"/>
        <v>0</v>
      </c>
      <c r="AN725" s="45">
        <f t="shared" si="90"/>
        <v>0</v>
      </c>
    </row>
    <row r="726" spans="1:40" x14ac:dyDescent="0.25">
      <c r="A726" s="68"/>
      <c r="B726" s="68"/>
      <c r="C726" s="68"/>
      <c r="D726" s="1"/>
      <c r="E726" s="1"/>
      <c r="F726" s="1"/>
      <c r="G726" s="1"/>
      <c r="H726" s="177"/>
      <c r="I726" s="69"/>
      <c r="J726" s="179"/>
      <c r="K726" s="45">
        <f t="shared" si="91"/>
        <v>0</v>
      </c>
      <c r="L726" s="45">
        <f t="shared" si="91"/>
        <v>0</v>
      </c>
      <c r="M726" s="45">
        <f t="shared" si="91"/>
        <v>0</v>
      </c>
      <c r="N726" s="45">
        <f t="shared" si="91"/>
        <v>0</v>
      </c>
      <c r="O726" s="45">
        <f t="shared" si="91"/>
        <v>0</v>
      </c>
      <c r="P726" s="45">
        <f t="shared" si="91"/>
        <v>0</v>
      </c>
      <c r="Q726" s="45">
        <f t="shared" si="91"/>
        <v>0</v>
      </c>
      <c r="R726" s="45">
        <f t="shared" si="91"/>
        <v>0</v>
      </c>
      <c r="S726" s="45">
        <f t="shared" si="91"/>
        <v>0</v>
      </c>
      <c r="T726" s="45">
        <f t="shared" si="91"/>
        <v>0</v>
      </c>
      <c r="U726" s="45">
        <f t="shared" si="91"/>
        <v>0</v>
      </c>
      <c r="V726" s="45">
        <f t="shared" si="91"/>
        <v>0</v>
      </c>
      <c r="W726" s="45">
        <f t="shared" si="91"/>
        <v>0</v>
      </c>
      <c r="X726" s="45">
        <f t="shared" si="91"/>
        <v>0</v>
      </c>
      <c r="Y726" s="45">
        <f t="shared" si="91"/>
        <v>0</v>
      </c>
      <c r="Z726" s="45">
        <f t="shared" ref="Z726:AN741" si="92">IF($G726&gt;0,ROUND($J726*Z$3/12*0.75,0),0)</f>
        <v>0</v>
      </c>
      <c r="AA726" s="45">
        <f t="shared" si="92"/>
        <v>0</v>
      </c>
      <c r="AB726" s="45">
        <f t="shared" si="92"/>
        <v>0</v>
      </c>
      <c r="AC726" s="45">
        <f t="shared" si="92"/>
        <v>0</v>
      </c>
      <c r="AD726" s="45">
        <f t="shared" si="92"/>
        <v>0</v>
      </c>
      <c r="AE726" s="45">
        <f t="shared" si="92"/>
        <v>0</v>
      </c>
      <c r="AF726" s="45">
        <f t="shared" si="92"/>
        <v>0</v>
      </c>
      <c r="AG726" s="45">
        <f t="shared" si="92"/>
        <v>0</v>
      </c>
      <c r="AH726" s="45">
        <f t="shared" si="92"/>
        <v>0</v>
      </c>
      <c r="AI726" s="45">
        <f t="shared" si="92"/>
        <v>0</v>
      </c>
      <c r="AJ726" s="45">
        <f t="shared" si="92"/>
        <v>0</v>
      </c>
      <c r="AK726" s="45">
        <f t="shared" si="92"/>
        <v>0</v>
      </c>
      <c r="AL726" s="45">
        <f t="shared" si="92"/>
        <v>0</v>
      </c>
      <c r="AM726" s="45">
        <f t="shared" si="92"/>
        <v>0</v>
      </c>
      <c r="AN726" s="45">
        <f t="shared" si="92"/>
        <v>0</v>
      </c>
    </row>
    <row r="727" spans="1:40" x14ac:dyDescent="0.25">
      <c r="A727" s="68"/>
      <c r="B727" s="68"/>
      <c r="C727" s="68"/>
      <c r="D727" s="1"/>
      <c r="E727" s="1"/>
      <c r="F727" s="1"/>
      <c r="G727" s="1"/>
      <c r="H727" s="177"/>
      <c r="I727" s="69"/>
      <c r="J727" s="179"/>
      <c r="K727" s="45">
        <f t="shared" ref="K727:Z742" si="93">IF($G727&gt;0,ROUND($J727*K$3/12*0.75,0),0)</f>
        <v>0</v>
      </c>
      <c r="L727" s="45">
        <f t="shared" si="93"/>
        <v>0</v>
      </c>
      <c r="M727" s="45">
        <f t="shared" si="93"/>
        <v>0</v>
      </c>
      <c r="N727" s="45">
        <f t="shared" si="93"/>
        <v>0</v>
      </c>
      <c r="O727" s="45">
        <f t="shared" si="93"/>
        <v>0</v>
      </c>
      <c r="P727" s="45">
        <f t="shared" si="93"/>
        <v>0</v>
      </c>
      <c r="Q727" s="45">
        <f t="shared" si="93"/>
        <v>0</v>
      </c>
      <c r="R727" s="45">
        <f t="shared" si="93"/>
        <v>0</v>
      </c>
      <c r="S727" s="45">
        <f t="shared" si="93"/>
        <v>0</v>
      </c>
      <c r="T727" s="45">
        <f t="shared" si="93"/>
        <v>0</v>
      </c>
      <c r="U727" s="45">
        <f t="shared" si="93"/>
        <v>0</v>
      </c>
      <c r="V727" s="45">
        <f t="shared" si="93"/>
        <v>0</v>
      </c>
      <c r="W727" s="45">
        <f t="shared" si="93"/>
        <v>0</v>
      </c>
      <c r="X727" s="45">
        <f t="shared" si="93"/>
        <v>0</v>
      </c>
      <c r="Y727" s="45">
        <f t="shared" si="93"/>
        <v>0</v>
      </c>
      <c r="Z727" s="45">
        <f t="shared" si="93"/>
        <v>0</v>
      </c>
      <c r="AA727" s="45">
        <f t="shared" si="92"/>
        <v>0</v>
      </c>
      <c r="AB727" s="45">
        <f t="shared" si="92"/>
        <v>0</v>
      </c>
      <c r="AC727" s="45">
        <f t="shared" si="92"/>
        <v>0</v>
      </c>
      <c r="AD727" s="45">
        <f t="shared" si="92"/>
        <v>0</v>
      </c>
      <c r="AE727" s="45">
        <f t="shared" si="92"/>
        <v>0</v>
      </c>
      <c r="AF727" s="45">
        <f t="shared" si="92"/>
        <v>0</v>
      </c>
      <c r="AG727" s="45">
        <f t="shared" si="92"/>
        <v>0</v>
      </c>
      <c r="AH727" s="45">
        <f t="shared" si="92"/>
        <v>0</v>
      </c>
      <c r="AI727" s="45">
        <f t="shared" si="92"/>
        <v>0</v>
      </c>
      <c r="AJ727" s="45">
        <f t="shared" si="92"/>
        <v>0</v>
      </c>
      <c r="AK727" s="45">
        <f t="shared" si="92"/>
        <v>0</v>
      </c>
      <c r="AL727" s="45">
        <f t="shared" si="92"/>
        <v>0</v>
      </c>
      <c r="AM727" s="45">
        <f t="shared" si="92"/>
        <v>0</v>
      </c>
      <c r="AN727" s="45">
        <f t="shared" si="92"/>
        <v>0</v>
      </c>
    </row>
    <row r="728" spans="1:40" x14ac:dyDescent="0.25">
      <c r="A728" s="68"/>
      <c r="B728" s="68"/>
      <c r="C728" s="68"/>
      <c r="D728" s="1"/>
      <c r="E728" s="1"/>
      <c r="F728" s="1"/>
      <c r="G728" s="1"/>
      <c r="H728" s="177"/>
      <c r="I728" s="69"/>
      <c r="J728" s="179"/>
      <c r="K728" s="45">
        <f t="shared" si="93"/>
        <v>0</v>
      </c>
      <c r="L728" s="45">
        <f t="shared" si="93"/>
        <v>0</v>
      </c>
      <c r="M728" s="45">
        <f t="shared" si="93"/>
        <v>0</v>
      </c>
      <c r="N728" s="45">
        <f t="shared" si="93"/>
        <v>0</v>
      </c>
      <c r="O728" s="45">
        <f t="shared" si="93"/>
        <v>0</v>
      </c>
      <c r="P728" s="45">
        <f t="shared" si="93"/>
        <v>0</v>
      </c>
      <c r="Q728" s="45">
        <f t="shared" si="93"/>
        <v>0</v>
      </c>
      <c r="R728" s="45">
        <f t="shared" si="93"/>
        <v>0</v>
      </c>
      <c r="S728" s="45">
        <f t="shared" si="93"/>
        <v>0</v>
      </c>
      <c r="T728" s="45">
        <f t="shared" si="93"/>
        <v>0</v>
      </c>
      <c r="U728" s="45">
        <f t="shared" si="93"/>
        <v>0</v>
      </c>
      <c r="V728" s="45">
        <f t="shared" si="93"/>
        <v>0</v>
      </c>
      <c r="W728" s="45">
        <f t="shared" si="93"/>
        <v>0</v>
      </c>
      <c r="X728" s="45">
        <f t="shared" si="93"/>
        <v>0</v>
      </c>
      <c r="Y728" s="45">
        <f t="shared" si="93"/>
        <v>0</v>
      </c>
      <c r="Z728" s="45">
        <f t="shared" si="93"/>
        <v>0</v>
      </c>
      <c r="AA728" s="45">
        <f t="shared" si="92"/>
        <v>0</v>
      </c>
      <c r="AB728" s="45">
        <f t="shared" si="92"/>
        <v>0</v>
      </c>
      <c r="AC728" s="45">
        <f t="shared" si="92"/>
        <v>0</v>
      </c>
      <c r="AD728" s="45">
        <f t="shared" si="92"/>
        <v>0</v>
      </c>
      <c r="AE728" s="45">
        <f t="shared" si="92"/>
        <v>0</v>
      </c>
      <c r="AF728" s="45">
        <f t="shared" si="92"/>
        <v>0</v>
      </c>
      <c r="AG728" s="45">
        <f t="shared" si="92"/>
        <v>0</v>
      </c>
      <c r="AH728" s="45">
        <f t="shared" si="92"/>
        <v>0</v>
      </c>
      <c r="AI728" s="45">
        <f t="shared" si="92"/>
        <v>0</v>
      </c>
      <c r="AJ728" s="45">
        <f t="shared" si="92"/>
        <v>0</v>
      </c>
      <c r="AK728" s="45">
        <f t="shared" si="92"/>
        <v>0</v>
      </c>
      <c r="AL728" s="45">
        <f t="shared" si="92"/>
        <v>0</v>
      </c>
      <c r="AM728" s="45">
        <f t="shared" si="92"/>
        <v>0</v>
      </c>
      <c r="AN728" s="45">
        <f t="shared" si="92"/>
        <v>0</v>
      </c>
    </row>
    <row r="729" spans="1:40" x14ac:dyDescent="0.25">
      <c r="A729" s="68"/>
      <c r="B729" s="68"/>
      <c r="C729" s="68"/>
      <c r="D729" s="1"/>
      <c r="E729" s="1"/>
      <c r="F729" s="1"/>
      <c r="G729" s="1"/>
      <c r="H729" s="177"/>
      <c r="I729" s="69"/>
      <c r="J729" s="179"/>
      <c r="K729" s="45">
        <f t="shared" si="93"/>
        <v>0</v>
      </c>
      <c r="L729" s="45">
        <f t="shared" si="93"/>
        <v>0</v>
      </c>
      <c r="M729" s="45">
        <f t="shared" si="93"/>
        <v>0</v>
      </c>
      <c r="N729" s="45">
        <f t="shared" si="93"/>
        <v>0</v>
      </c>
      <c r="O729" s="45">
        <f t="shared" si="93"/>
        <v>0</v>
      </c>
      <c r="P729" s="45">
        <f t="shared" si="93"/>
        <v>0</v>
      </c>
      <c r="Q729" s="45">
        <f t="shared" si="93"/>
        <v>0</v>
      </c>
      <c r="R729" s="45">
        <f t="shared" si="93"/>
        <v>0</v>
      </c>
      <c r="S729" s="45">
        <f t="shared" si="93"/>
        <v>0</v>
      </c>
      <c r="T729" s="45">
        <f t="shared" si="93"/>
        <v>0</v>
      </c>
      <c r="U729" s="45">
        <f t="shared" si="93"/>
        <v>0</v>
      </c>
      <c r="V729" s="45">
        <f t="shared" si="93"/>
        <v>0</v>
      </c>
      <c r="W729" s="45">
        <f t="shared" si="93"/>
        <v>0</v>
      </c>
      <c r="X729" s="45">
        <f t="shared" si="93"/>
        <v>0</v>
      </c>
      <c r="Y729" s="45">
        <f t="shared" si="93"/>
        <v>0</v>
      </c>
      <c r="Z729" s="45">
        <f t="shared" si="93"/>
        <v>0</v>
      </c>
      <c r="AA729" s="45">
        <f t="shared" si="92"/>
        <v>0</v>
      </c>
      <c r="AB729" s="45">
        <f t="shared" si="92"/>
        <v>0</v>
      </c>
      <c r="AC729" s="45">
        <f t="shared" si="92"/>
        <v>0</v>
      </c>
      <c r="AD729" s="45">
        <f t="shared" si="92"/>
        <v>0</v>
      </c>
      <c r="AE729" s="45">
        <f t="shared" si="92"/>
        <v>0</v>
      </c>
      <c r="AF729" s="45">
        <f t="shared" si="92"/>
        <v>0</v>
      </c>
      <c r="AG729" s="45">
        <f t="shared" si="92"/>
        <v>0</v>
      </c>
      <c r="AH729" s="45">
        <f t="shared" si="92"/>
        <v>0</v>
      </c>
      <c r="AI729" s="45">
        <f t="shared" si="92"/>
        <v>0</v>
      </c>
      <c r="AJ729" s="45">
        <f t="shared" si="92"/>
        <v>0</v>
      </c>
      <c r="AK729" s="45">
        <f t="shared" si="92"/>
        <v>0</v>
      </c>
      <c r="AL729" s="45">
        <f t="shared" si="92"/>
        <v>0</v>
      </c>
      <c r="AM729" s="45">
        <f t="shared" si="92"/>
        <v>0</v>
      </c>
      <c r="AN729" s="45">
        <f t="shared" si="92"/>
        <v>0</v>
      </c>
    </row>
    <row r="730" spans="1:40" x14ac:dyDescent="0.25">
      <c r="A730" s="68"/>
      <c r="B730" s="68"/>
      <c r="C730" s="68"/>
      <c r="D730" s="1"/>
      <c r="E730" s="1"/>
      <c r="F730" s="1"/>
      <c r="G730" s="1"/>
      <c r="H730" s="177"/>
      <c r="I730" s="69"/>
      <c r="J730" s="179"/>
      <c r="K730" s="45">
        <f t="shared" si="93"/>
        <v>0</v>
      </c>
      <c r="L730" s="45">
        <f t="shared" si="93"/>
        <v>0</v>
      </c>
      <c r="M730" s="45">
        <f t="shared" si="93"/>
        <v>0</v>
      </c>
      <c r="N730" s="45">
        <f t="shared" si="93"/>
        <v>0</v>
      </c>
      <c r="O730" s="45">
        <f t="shared" si="93"/>
        <v>0</v>
      </c>
      <c r="P730" s="45">
        <f t="shared" si="93"/>
        <v>0</v>
      </c>
      <c r="Q730" s="45">
        <f t="shared" si="93"/>
        <v>0</v>
      </c>
      <c r="R730" s="45">
        <f t="shared" si="93"/>
        <v>0</v>
      </c>
      <c r="S730" s="45">
        <f t="shared" si="93"/>
        <v>0</v>
      </c>
      <c r="T730" s="45">
        <f t="shared" si="93"/>
        <v>0</v>
      </c>
      <c r="U730" s="45">
        <f t="shared" si="93"/>
        <v>0</v>
      </c>
      <c r="V730" s="45">
        <f t="shared" si="93"/>
        <v>0</v>
      </c>
      <c r="W730" s="45">
        <f t="shared" si="93"/>
        <v>0</v>
      </c>
      <c r="X730" s="45">
        <f t="shared" si="93"/>
        <v>0</v>
      </c>
      <c r="Y730" s="45">
        <f t="shared" si="93"/>
        <v>0</v>
      </c>
      <c r="Z730" s="45">
        <f t="shared" si="93"/>
        <v>0</v>
      </c>
      <c r="AA730" s="45">
        <f t="shared" si="92"/>
        <v>0</v>
      </c>
      <c r="AB730" s="45">
        <f t="shared" si="92"/>
        <v>0</v>
      </c>
      <c r="AC730" s="45">
        <f t="shared" si="92"/>
        <v>0</v>
      </c>
      <c r="AD730" s="45">
        <f t="shared" si="92"/>
        <v>0</v>
      </c>
      <c r="AE730" s="45">
        <f t="shared" si="92"/>
        <v>0</v>
      </c>
      <c r="AF730" s="45">
        <f t="shared" si="92"/>
        <v>0</v>
      </c>
      <c r="AG730" s="45">
        <f t="shared" si="92"/>
        <v>0</v>
      </c>
      <c r="AH730" s="45">
        <f t="shared" si="92"/>
        <v>0</v>
      </c>
      <c r="AI730" s="45">
        <f t="shared" si="92"/>
        <v>0</v>
      </c>
      <c r="AJ730" s="45">
        <f t="shared" si="92"/>
        <v>0</v>
      </c>
      <c r="AK730" s="45">
        <f t="shared" si="92"/>
        <v>0</v>
      </c>
      <c r="AL730" s="45">
        <f t="shared" si="92"/>
        <v>0</v>
      </c>
      <c r="AM730" s="45">
        <f t="shared" si="92"/>
        <v>0</v>
      </c>
      <c r="AN730" s="45">
        <f t="shared" si="92"/>
        <v>0</v>
      </c>
    </row>
    <row r="731" spans="1:40" x14ac:dyDescent="0.25">
      <c r="A731" s="68"/>
      <c r="B731" s="68"/>
      <c r="C731" s="68"/>
      <c r="D731" s="1"/>
      <c r="E731" s="1"/>
      <c r="F731" s="1"/>
      <c r="G731" s="1"/>
      <c r="H731" s="177"/>
      <c r="I731" s="69"/>
      <c r="J731" s="179"/>
      <c r="K731" s="45">
        <f t="shared" si="93"/>
        <v>0</v>
      </c>
      <c r="L731" s="45">
        <f t="shared" si="93"/>
        <v>0</v>
      </c>
      <c r="M731" s="45">
        <f t="shared" si="93"/>
        <v>0</v>
      </c>
      <c r="N731" s="45">
        <f t="shared" si="93"/>
        <v>0</v>
      </c>
      <c r="O731" s="45">
        <f t="shared" si="93"/>
        <v>0</v>
      </c>
      <c r="P731" s="45">
        <f t="shared" si="93"/>
        <v>0</v>
      </c>
      <c r="Q731" s="45">
        <f t="shared" si="93"/>
        <v>0</v>
      </c>
      <c r="R731" s="45">
        <f t="shared" si="93"/>
        <v>0</v>
      </c>
      <c r="S731" s="45">
        <f t="shared" si="93"/>
        <v>0</v>
      </c>
      <c r="T731" s="45">
        <f t="shared" si="93"/>
        <v>0</v>
      </c>
      <c r="U731" s="45">
        <f t="shared" si="93"/>
        <v>0</v>
      </c>
      <c r="V731" s="45">
        <f t="shared" si="93"/>
        <v>0</v>
      </c>
      <c r="W731" s="45">
        <f t="shared" si="93"/>
        <v>0</v>
      </c>
      <c r="X731" s="45">
        <f t="shared" si="93"/>
        <v>0</v>
      </c>
      <c r="Y731" s="45">
        <f t="shared" si="93"/>
        <v>0</v>
      </c>
      <c r="Z731" s="45">
        <f t="shared" si="93"/>
        <v>0</v>
      </c>
      <c r="AA731" s="45">
        <f t="shared" si="92"/>
        <v>0</v>
      </c>
      <c r="AB731" s="45">
        <f t="shared" si="92"/>
        <v>0</v>
      </c>
      <c r="AC731" s="45">
        <f t="shared" si="92"/>
        <v>0</v>
      </c>
      <c r="AD731" s="45">
        <f t="shared" si="92"/>
        <v>0</v>
      </c>
      <c r="AE731" s="45">
        <f t="shared" si="92"/>
        <v>0</v>
      </c>
      <c r="AF731" s="45">
        <f t="shared" si="92"/>
        <v>0</v>
      </c>
      <c r="AG731" s="45">
        <f t="shared" si="92"/>
        <v>0</v>
      </c>
      <c r="AH731" s="45">
        <f t="shared" si="92"/>
        <v>0</v>
      </c>
      <c r="AI731" s="45">
        <f t="shared" si="92"/>
        <v>0</v>
      </c>
      <c r="AJ731" s="45">
        <f t="shared" si="92"/>
        <v>0</v>
      </c>
      <c r="AK731" s="45">
        <f t="shared" si="92"/>
        <v>0</v>
      </c>
      <c r="AL731" s="45">
        <f t="shared" si="92"/>
        <v>0</v>
      </c>
      <c r="AM731" s="45">
        <f t="shared" si="92"/>
        <v>0</v>
      </c>
      <c r="AN731" s="45">
        <f t="shared" si="92"/>
        <v>0</v>
      </c>
    </row>
    <row r="732" spans="1:40" x14ac:dyDescent="0.25">
      <c r="A732" s="68"/>
      <c r="B732" s="68"/>
      <c r="C732" s="68"/>
      <c r="D732" s="1"/>
      <c r="E732" s="1"/>
      <c r="F732" s="1"/>
      <c r="G732" s="1"/>
      <c r="H732" s="177"/>
      <c r="I732" s="69"/>
      <c r="J732" s="179"/>
      <c r="K732" s="45">
        <f t="shared" si="93"/>
        <v>0</v>
      </c>
      <c r="L732" s="45">
        <f t="shared" si="93"/>
        <v>0</v>
      </c>
      <c r="M732" s="45">
        <f t="shared" si="93"/>
        <v>0</v>
      </c>
      <c r="N732" s="45">
        <f t="shared" si="93"/>
        <v>0</v>
      </c>
      <c r="O732" s="45">
        <f t="shared" si="93"/>
        <v>0</v>
      </c>
      <c r="P732" s="45">
        <f t="shared" si="93"/>
        <v>0</v>
      </c>
      <c r="Q732" s="45">
        <f t="shared" si="93"/>
        <v>0</v>
      </c>
      <c r="R732" s="45">
        <f t="shared" si="93"/>
        <v>0</v>
      </c>
      <c r="S732" s="45">
        <f t="shared" si="93"/>
        <v>0</v>
      </c>
      <c r="T732" s="45">
        <f t="shared" si="93"/>
        <v>0</v>
      </c>
      <c r="U732" s="45">
        <f t="shared" si="93"/>
        <v>0</v>
      </c>
      <c r="V732" s="45">
        <f t="shared" si="93"/>
        <v>0</v>
      </c>
      <c r="W732" s="45">
        <f t="shared" si="93"/>
        <v>0</v>
      </c>
      <c r="X732" s="45">
        <f t="shared" si="93"/>
        <v>0</v>
      </c>
      <c r="Y732" s="45">
        <f t="shared" si="93"/>
        <v>0</v>
      </c>
      <c r="Z732" s="45">
        <f t="shared" si="93"/>
        <v>0</v>
      </c>
      <c r="AA732" s="45">
        <f t="shared" si="92"/>
        <v>0</v>
      </c>
      <c r="AB732" s="45">
        <f t="shared" si="92"/>
        <v>0</v>
      </c>
      <c r="AC732" s="45">
        <f t="shared" si="92"/>
        <v>0</v>
      </c>
      <c r="AD732" s="45">
        <f t="shared" si="92"/>
        <v>0</v>
      </c>
      <c r="AE732" s="45">
        <f t="shared" si="92"/>
        <v>0</v>
      </c>
      <c r="AF732" s="45">
        <f t="shared" si="92"/>
        <v>0</v>
      </c>
      <c r="AG732" s="45">
        <f t="shared" si="92"/>
        <v>0</v>
      </c>
      <c r="AH732" s="45">
        <f t="shared" si="92"/>
        <v>0</v>
      </c>
      <c r="AI732" s="45">
        <f t="shared" si="92"/>
        <v>0</v>
      </c>
      <c r="AJ732" s="45">
        <f t="shared" si="92"/>
        <v>0</v>
      </c>
      <c r="AK732" s="45">
        <f t="shared" si="92"/>
        <v>0</v>
      </c>
      <c r="AL732" s="45">
        <f t="shared" si="92"/>
        <v>0</v>
      </c>
      <c r="AM732" s="45">
        <f t="shared" si="92"/>
        <v>0</v>
      </c>
      <c r="AN732" s="45">
        <f t="shared" si="92"/>
        <v>0</v>
      </c>
    </row>
    <row r="733" spans="1:40" x14ac:dyDescent="0.25">
      <c r="A733" s="68"/>
      <c r="B733" s="68"/>
      <c r="C733" s="68"/>
      <c r="D733" s="1"/>
      <c r="E733" s="1"/>
      <c r="F733" s="1"/>
      <c r="G733" s="1"/>
      <c r="H733" s="177"/>
      <c r="I733" s="69"/>
      <c r="J733" s="179"/>
      <c r="K733" s="45">
        <f t="shared" si="93"/>
        <v>0</v>
      </c>
      <c r="L733" s="45">
        <f t="shared" si="93"/>
        <v>0</v>
      </c>
      <c r="M733" s="45">
        <f t="shared" si="93"/>
        <v>0</v>
      </c>
      <c r="N733" s="45">
        <f t="shared" si="93"/>
        <v>0</v>
      </c>
      <c r="O733" s="45">
        <f t="shared" si="93"/>
        <v>0</v>
      </c>
      <c r="P733" s="45">
        <f t="shared" si="93"/>
        <v>0</v>
      </c>
      <c r="Q733" s="45">
        <f t="shared" si="93"/>
        <v>0</v>
      </c>
      <c r="R733" s="45">
        <f t="shared" si="93"/>
        <v>0</v>
      </c>
      <c r="S733" s="45">
        <f t="shared" si="93"/>
        <v>0</v>
      </c>
      <c r="T733" s="45">
        <f t="shared" si="93"/>
        <v>0</v>
      </c>
      <c r="U733" s="45">
        <f t="shared" si="93"/>
        <v>0</v>
      </c>
      <c r="V733" s="45">
        <f t="shared" si="93"/>
        <v>0</v>
      </c>
      <c r="W733" s="45">
        <f t="shared" si="93"/>
        <v>0</v>
      </c>
      <c r="X733" s="45">
        <f t="shared" si="93"/>
        <v>0</v>
      </c>
      <c r="Y733" s="45">
        <f t="shared" si="93"/>
        <v>0</v>
      </c>
      <c r="Z733" s="45">
        <f t="shared" si="93"/>
        <v>0</v>
      </c>
      <c r="AA733" s="45">
        <f t="shared" si="92"/>
        <v>0</v>
      </c>
      <c r="AB733" s="45">
        <f t="shared" si="92"/>
        <v>0</v>
      </c>
      <c r="AC733" s="45">
        <f t="shared" si="92"/>
        <v>0</v>
      </c>
      <c r="AD733" s="45">
        <f t="shared" si="92"/>
        <v>0</v>
      </c>
      <c r="AE733" s="45">
        <f t="shared" si="92"/>
        <v>0</v>
      </c>
      <c r="AF733" s="45">
        <f t="shared" si="92"/>
        <v>0</v>
      </c>
      <c r="AG733" s="45">
        <f t="shared" si="92"/>
        <v>0</v>
      </c>
      <c r="AH733" s="45">
        <f t="shared" si="92"/>
        <v>0</v>
      </c>
      <c r="AI733" s="45">
        <f t="shared" si="92"/>
        <v>0</v>
      </c>
      <c r="AJ733" s="45">
        <f t="shared" si="92"/>
        <v>0</v>
      </c>
      <c r="AK733" s="45">
        <f t="shared" si="92"/>
        <v>0</v>
      </c>
      <c r="AL733" s="45">
        <f t="shared" si="92"/>
        <v>0</v>
      </c>
      <c r="AM733" s="45">
        <f t="shared" si="92"/>
        <v>0</v>
      </c>
      <c r="AN733" s="45">
        <f t="shared" si="92"/>
        <v>0</v>
      </c>
    </row>
    <row r="734" spans="1:40" x14ac:dyDescent="0.25">
      <c r="A734" s="68"/>
      <c r="B734" s="68"/>
      <c r="C734" s="68"/>
      <c r="D734" s="1"/>
      <c r="E734" s="1"/>
      <c r="F734" s="1"/>
      <c r="G734" s="1"/>
      <c r="H734" s="177"/>
      <c r="I734" s="69"/>
      <c r="J734" s="179"/>
      <c r="K734" s="45">
        <f t="shared" si="93"/>
        <v>0</v>
      </c>
      <c r="L734" s="45">
        <f t="shared" si="93"/>
        <v>0</v>
      </c>
      <c r="M734" s="45">
        <f t="shared" si="93"/>
        <v>0</v>
      </c>
      <c r="N734" s="45">
        <f t="shared" si="93"/>
        <v>0</v>
      </c>
      <c r="O734" s="45">
        <f t="shared" si="93"/>
        <v>0</v>
      </c>
      <c r="P734" s="45">
        <f t="shared" si="93"/>
        <v>0</v>
      </c>
      <c r="Q734" s="45">
        <f t="shared" si="93"/>
        <v>0</v>
      </c>
      <c r="R734" s="45">
        <f t="shared" si="93"/>
        <v>0</v>
      </c>
      <c r="S734" s="45">
        <f t="shared" si="93"/>
        <v>0</v>
      </c>
      <c r="T734" s="45">
        <f t="shared" si="93"/>
        <v>0</v>
      </c>
      <c r="U734" s="45">
        <f t="shared" si="93"/>
        <v>0</v>
      </c>
      <c r="V734" s="45">
        <f t="shared" si="93"/>
        <v>0</v>
      </c>
      <c r="W734" s="45">
        <f t="shared" si="93"/>
        <v>0</v>
      </c>
      <c r="X734" s="45">
        <f t="shared" si="93"/>
        <v>0</v>
      </c>
      <c r="Y734" s="45">
        <f t="shared" si="93"/>
        <v>0</v>
      </c>
      <c r="Z734" s="45">
        <f t="shared" si="93"/>
        <v>0</v>
      </c>
      <c r="AA734" s="45">
        <f t="shared" si="92"/>
        <v>0</v>
      </c>
      <c r="AB734" s="45">
        <f t="shared" si="92"/>
        <v>0</v>
      </c>
      <c r="AC734" s="45">
        <f t="shared" si="92"/>
        <v>0</v>
      </c>
      <c r="AD734" s="45">
        <f t="shared" si="92"/>
        <v>0</v>
      </c>
      <c r="AE734" s="45">
        <f t="shared" si="92"/>
        <v>0</v>
      </c>
      <c r="AF734" s="45">
        <f t="shared" si="92"/>
        <v>0</v>
      </c>
      <c r="AG734" s="45">
        <f t="shared" si="92"/>
        <v>0</v>
      </c>
      <c r="AH734" s="45">
        <f t="shared" si="92"/>
        <v>0</v>
      </c>
      <c r="AI734" s="45">
        <f t="shared" si="92"/>
        <v>0</v>
      </c>
      <c r="AJ734" s="45">
        <f t="shared" si="92"/>
        <v>0</v>
      </c>
      <c r="AK734" s="45">
        <f t="shared" si="92"/>
        <v>0</v>
      </c>
      <c r="AL734" s="45">
        <f t="shared" si="92"/>
        <v>0</v>
      </c>
      <c r="AM734" s="45">
        <f t="shared" si="92"/>
        <v>0</v>
      </c>
      <c r="AN734" s="45">
        <f t="shared" si="92"/>
        <v>0</v>
      </c>
    </row>
    <row r="735" spans="1:40" x14ac:dyDescent="0.25">
      <c r="A735" s="68"/>
      <c r="B735" s="68"/>
      <c r="C735" s="68"/>
      <c r="D735" s="1"/>
      <c r="E735" s="1"/>
      <c r="F735" s="1"/>
      <c r="G735" s="1"/>
      <c r="H735" s="177"/>
      <c r="I735" s="69"/>
      <c r="J735" s="179"/>
      <c r="K735" s="45">
        <f t="shared" si="93"/>
        <v>0</v>
      </c>
      <c r="L735" s="45">
        <f t="shared" si="93"/>
        <v>0</v>
      </c>
      <c r="M735" s="45">
        <f t="shared" si="93"/>
        <v>0</v>
      </c>
      <c r="N735" s="45">
        <f t="shared" si="93"/>
        <v>0</v>
      </c>
      <c r="O735" s="45">
        <f t="shared" si="93"/>
        <v>0</v>
      </c>
      <c r="P735" s="45">
        <f t="shared" si="93"/>
        <v>0</v>
      </c>
      <c r="Q735" s="45">
        <f t="shared" si="93"/>
        <v>0</v>
      </c>
      <c r="R735" s="45">
        <f t="shared" si="93"/>
        <v>0</v>
      </c>
      <c r="S735" s="45">
        <f t="shared" si="93"/>
        <v>0</v>
      </c>
      <c r="T735" s="45">
        <f t="shared" si="93"/>
        <v>0</v>
      </c>
      <c r="U735" s="45">
        <f t="shared" si="93"/>
        <v>0</v>
      </c>
      <c r="V735" s="45">
        <f t="shared" si="93"/>
        <v>0</v>
      </c>
      <c r="W735" s="45">
        <f t="shared" si="93"/>
        <v>0</v>
      </c>
      <c r="X735" s="45">
        <f t="shared" si="93"/>
        <v>0</v>
      </c>
      <c r="Y735" s="45">
        <f t="shared" si="93"/>
        <v>0</v>
      </c>
      <c r="Z735" s="45">
        <f t="shared" si="93"/>
        <v>0</v>
      </c>
      <c r="AA735" s="45">
        <f t="shared" si="92"/>
        <v>0</v>
      </c>
      <c r="AB735" s="45">
        <f t="shared" si="92"/>
        <v>0</v>
      </c>
      <c r="AC735" s="45">
        <f t="shared" si="92"/>
        <v>0</v>
      </c>
      <c r="AD735" s="45">
        <f t="shared" si="92"/>
        <v>0</v>
      </c>
      <c r="AE735" s="45">
        <f t="shared" si="92"/>
        <v>0</v>
      </c>
      <c r="AF735" s="45">
        <f t="shared" si="92"/>
        <v>0</v>
      </c>
      <c r="AG735" s="45">
        <f t="shared" si="92"/>
        <v>0</v>
      </c>
      <c r="AH735" s="45">
        <f t="shared" si="92"/>
        <v>0</v>
      </c>
      <c r="AI735" s="45">
        <f t="shared" si="92"/>
        <v>0</v>
      </c>
      <c r="AJ735" s="45">
        <f t="shared" si="92"/>
        <v>0</v>
      </c>
      <c r="AK735" s="45">
        <f t="shared" si="92"/>
        <v>0</v>
      </c>
      <c r="AL735" s="45">
        <f t="shared" si="92"/>
        <v>0</v>
      </c>
      <c r="AM735" s="45">
        <f t="shared" si="92"/>
        <v>0</v>
      </c>
      <c r="AN735" s="45">
        <f t="shared" si="92"/>
        <v>0</v>
      </c>
    </row>
    <row r="736" spans="1:40" x14ac:dyDescent="0.25">
      <c r="A736" s="68"/>
      <c r="B736" s="68"/>
      <c r="C736" s="68"/>
      <c r="D736" s="1"/>
      <c r="E736" s="1"/>
      <c r="F736" s="1"/>
      <c r="G736" s="1"/>
      <c r="H736" s="177"/>
      <c r="I736" s="69"/>
      <c r="J736" s="179"/>
      <c r="K736" s="45">
        <f t="shared" si="93"/>
        <v>0</v>
      </c>
      <c r="L736" s="45">
        <f t="shared" si="93"/>
        <v>0</v>
      </c>
      <c r="M736" s="45">
        <f t="shared" si="93"/>
        <v>0</v>
      </c>
      <c r="N736" s="45">
        <f t="shared" si="93"/>
        <v>0</v>
      </c>
      <c r="O736" s="45">
        <f t="shared" si="93"/>
        <v>0</v>
      </c>
      <c r="P736" s="45">
        <f t="shared" si="93"/>
        <v>0</v>
      </c>
      <c r="Q736" s="45">
        <f t="shared" si="93"/>
        <v>0</v>
      </c>
      <c r="R736" s="45">
        <f t="shared" si="93"/>
        <v>0</v>
      </c>
      <c r="S736" s="45">
        <f t="shared" si="93"/>
        <v>0</v>
      </c>
      <c r="T736" s="45">
        <f t="shared" si="93"/>
        <v>0</v>
      </c>
      <c r="U736" s="45">
        <f t="shared" si="93"/>
        <v>0</v>
      </c>
      <c r="V736" s="45">
        <f t="shared" si="93"/>
        <v>0</v>
      </c>
      <c r="W736" s="45">
        <f t="shared" si="93"/>
        <v>0</v>
      </c>
      <c r="X736" s="45">
        <f t="shared" si="93"/>
        <v>0</v>
      </c>
      <c r="Y736" s="45">
        <f t="shared" si="93"/>
        <v>0</v>
      </c>
      <c r="Z736" s="45">
        <f t="shared" si="93"/>
        <v>0</v>
      </c>
      <c r="AA736" s="45">
        <f t="shared" si="92"/>
        <v>0</v>
      </c>
      <c r="AB736" s="45">
        <f t="shared" si="92"/>
        <v>0</v>
      </c>
      <c r="AC736" s="45">
        <f t="shared" si="92"/>
        <v>0</v>
      </c>
      <c r="AD736" s="45">
        <f t="shared" si="92"/>
        <v>0</v>
      </c>
      <c r="AE736" s="45">
        <f t="shared" si="92"/>
        <v>0</v>
      </c>
      <c r="AF736" s="45">
        <f t="shared" si="92"/>
        <v>0</v>
      </c>
      <c r="AG736" s="45">
        <f t="shared" si="92"/>
        <v>0</v>
      </c>
      <c r="AH736" s="45">
        <f t="shared" si="92"/>
        <v>0</v>
      </c>
      <c r="AI736" s="45">
        <f t="shared" si="92"/>
        <v>0</v>
      </c>
      <c r="AJ736" s="45">
        <f t="shared" si="92"/>
        <v>0</v>
      </c>
      <c r="AK736" s="45">
        <f t="shared" si="92"/>
        <v>0</v>
      </c>
      <c r="AL736" s="45">
        <f t="shared" si="92"/>
        <v>0</v>
      </c>
      <c r="AM736" s="45">
        <f t="shared" si="92"/>
        <v>0</v>
      </c>
      <c r="AN736" s="45">
        <f t="shared" si="92"/>
        <v>0</v>
      </c>
    </row>
    <row r="737" spans="1:40" x14ac:dyDescent="0.25">
      <c r="A737" s="68"/>
      <c r="B737" s="68"/>
      <c r="C737" s="68"/>
      <c r="D737" s="1"/>
      <c r="E737" s="1"/>
      <c r="F737" s="1"/>
      <c r="G737" s="1"/>
      <c r="H737" s="177"/>
      <c r="I737" s="69"/>
      <c r="J737" s="179"/>
      <c r="K737" s="45">
        <f t="shared" si="93"/>
        <v>0</v>
      </c>
      <c r="L737" s="45">
        <f t="shared" si="93"/>
        <v>0</v>
      </c>
      <c r="M737" s="45">
        <f t="shared" si="93"/>
        <v>0</v>
      </c>
      <c r="N737" s="45">
        <f t="shared" si="93"/>
        <v>0</v>
      </c>
      <c r="O737" s="45">
        <f t="shared" si="93"/>
        <v>0</v>
      </c>
      <c r="P737" s="45">
        <f t="shared" si="93"/>
        <v>0</v>
      </c>
      <c r="Q737" s="45">
        <f t="shared" si="93"/>
        <v>0</v>
      </c>
      <c r="R737" s="45">
        <f t="shared" si="93"/>
        <v>0</v>
      </c>
      <c r="S737" s="45">
        <f t="shared" si="93"/>
        <v>0</v>
      </c>
      <c r="T737" s="45">
        <f t="shared" si="93"/>
        <v>0</v>
      </c>
      <c r="U737" s="45">
        <f t="shared" si="93"/>
        <v>0</v>
      </c>
      <c r="V737" s="45">
        <f t="shared" si="93"/>
        <v>0</v>
      </c>
      <c r="W737" s="45">
        <f t="shared" si="93"/>
        <v>0</v>
      </c>
      <c r="X737" s="45">
        <f t="shared" si="93"/>
        <v>0</v>
      </c>
      <c r="Y737" s="45">
        <f t="shared" si="93"/>
        <v>0</v>
      </c>
      <c r="Z737" s="45">
        <f t="shared" si="93"/>
        <v>0</v>
      </c>
      <c r="AA737" s="45">
        <f t="shared" si="92"/>
        <v>0</v>
      </c>
      <c r="AB737" s="45">
        <f t="shared" si="92"/>
        <v>0</v>
      </c>
      <c r="AC737" s="45">
        <f t="shared" si="92"/>
        <v>0</v>
      </c>
      <c r="AD737" s="45">
        <f t="shared" si="92"/>
        <v>0</v>
      </c>
      <c r="AE737" s="45">
        <f t="shared" si="92"/>
        <v>0</v>
      </c>
      <c r="AF737" s="45">
        <f t="shared" si="92"/>
        <v>0</v>
      </c>
      <c r="AG737" s="45">
        <f t="shared" si="92"/>
        <v>0</v>
      </c>
      <c r="AH737" s="45">
        <f t="shared" si="92"/>
        <v>0</v>
      </c>
      <c r="AI737" s="45">
        <f t="shared" si="92"/>
        <v>0</v>
      </c>
      <c r="AJ737" s="45">
        <f t="shared" si="92"/>
        <v>0</v>
      </c>
      <c r="AK737" s="45">
        <f t="shared" si="92"/>
        <v>0</v>
      </c>
      <c r="AL737" s="45">
        <f t="shared" si="92"/>
        <v>0</v>
      </c>
      <c r="AM737" s="45">
        <f t="shared" si="92"/>
        <v>0</v>
      </c>
      <c r="AN737" s="45">
        <f t="shared" si="92"/>
        <v>0</v>
      </c>
    </row>
    <row r="738" spans="1:40" x14ac:dyDescent="0.25">
      <c r="A738" s="68"/>
      <c r="B738" s="68"/>
      <c r="C738" s="68"/>
      <c r="D738" s="1"/>
      <c r="E738" s="1"/>
      <c r="F738" s="1"/>
      <c r="G738" s="1"/>
      <c r="H738" s="177"/>
      <c r="I738" s="69"/>
      <c r="J738" s="179"/>
      <c r="K738" s="45">
        <f t="shared" si="93"/>
        <v>0</v>
      </c>
      <c r="L738" s="45">
        <f t="shared" si="93"/>
        <v>0</v>
      </c>
      <c r="M738" s="45">
        <f t="shared" si="93"/>
        <v>0</v>
      </c>
      <c r="N738" s="45">
        <f t="shared" si="93"/>
        <v>0</v>
      </c>
      <c r="O738" s="45">
        <f t="shared" si="93"/>
        <v>0</v>
      </c>
      <c r="P738" s="45">
        <f t="shared" si="93"/>
        <v>0</v>
      </c>
      <c r="Q738" s="45">
        <f t="shared" si="93"/>
        <v>0</v>
      </c>
      <c r="R738" s="45">
        <f t="shared" si="93"/>
        <v>0</v>
      </c>
      <c r="S738" s="45">
        <f t="shared" si="93"/>
        <v>0</v>
      </c>
      <c r="T738" s="45">
        <f t="shared" si="93"/>
        <v>0</v>
      </c>
      <c r="U738" s="45">
        <f t="shared" si="93"/>
        <v>0</v>
      </c>
      <c r="V738" s="45">
        <f t="shared" si="93"/>
        <v>0</v>
      </c>
      <c r="W738" s="45">
        <f t="shared" si="93"/>
        <v>0</v>
      </c>
      <c r="X738" s="45">
        <f t="shared" si="93"/>
        <v>0</v>
      </c>
      <c r="Y738" s="45">
        <f t="shared" si="93"/>
        <v>0</v>
      </c>
      <c r="Z738" s="45">
        <f t="shared" si="93"/>
        <v>0</v>
      </c>
      <c r="AA738" s="45">
        <f t="shared" si="92"/>
        <v>0</v>
      </c>
      <c r="AB738" s="45">
        <f t="shared" si="92"/>
        <v>0</v>
      </c>
      <c r="AC738" s="45">
        <f t="shared" si="92"/>
        <v>0</v>
      </c>
      <c r="AD738" s="45">
        <f t="shared" si="92"/>
        <v>0</v>
      </c>
      <c r="AE738" s="45">
        <f t="shared" si="92"/>
        <v>0</v>
      </c>
      <c r="AF738" s="45">
        <f t="shared" si="92"/>
        <v>0</v>
      </c>
      <c r="AG738" s="45">
        <f t="shared" si="92"/>
        <v>0</v>
      </c>
      <c r="AH738" s="45">
        <f t="shared" si="92"/>
        <v>0</v>
      </c>
      <c r="AI738" s="45">
        <f t="shared" si="92"/>
        <v>0</v>
      </c>
      <c r="AJ738" s="45">
        <f t="shared" si="92"/>
        <v>0</v>
      </c>
      <c r="AK738" s="45">
        <f t="shared" si="92"/>
        <v>0</v>
      </c>
      <c r="AL738" s="45">
        <f t="shared" si="92"/>
        <v>0</v>
      </c>
      <c r="AM738" s="45">
        <f t="shared" si="92"/>
        <v>0</v>
      </c>
      <c r="AN738" s="45">
        <f t="shared" si="92"/>
        <v>0</v>
      </c>
    </row>
    <row r="739" spans="1:40" x14ac:dyDescent="0.25">
      <c r="A739" s="68"/>
      <c r="B739" s="68"/>
      <c r="C739" s="68"/>
      <c r="D739" s="1"/>
      <c r="E739" s="1"/>
      <c r="F739" s="1"/>
      <c r="G739" s="1"/>
      <c r="H739" s="177"/>
      <c r="I739" s="69"/>
      <c r="J739" s="179"/>
      <c r="K739" s="45">
        <f t="shared" si="93"/>
        <v>0</v>
      </c>
      <c r="L739" s="45">
        <f t="shared" si="93"/>
        <v>0</v>
      </c>
      <c r="M739" s="45">
        <f t="shared" si="93"/>
        <v>0</v>
      </c>
      <c r="N739" s="45">
        <f t="shared" si="93"/>
        <v>0</v>
      </c>
      <c r="O739" s="45">
        <f t="shared" si="93"/>
        <v>0</v>
      </c>
      <c r="P739" s="45">
        <f t="shared" si="93"/>
        <v>0</v>
      </c>
      <c r="Q739" s="45">
        <f t="shared" si="93"/>
        <v>0</v>
      </c>
      <c r="R739" s="45">
        <f t="shared" si="93"/>
        <v>0</v>
      </c>
      <c r="S739" s="45">
        <f t="shared" si="93"/>
        <v>0</v>
      </c>
      <c r="T739" s="45">
        <f t="shared" si="93"/>
        <v>0</v>
      </c>
      <c r="U739" s="45">
        <f t="shared" si="93"/>
        <v>0</v>
      </c>
      <c r="V739" s="45">
        <f t="shared" si="93"/>
        <v>0</v>
      </c>
      <c r="W739" s="45">
        <f t="shared" si="93"/>
        <v>0</v>
      </c>
      <c r="X739" s="45">
        <f t="shared" si="93"/>
        <v>0</v>
      </c>
      <c r="Y739" s="45">
        <f t="shared" si="93"/>
        <v>0</v>
      </c>
      <c r="Z739" s="45">
        <f t="shared" si="93"/>
        <v>0</v>
      </c>
      <c r="AA739" s="45">
        <f t="shared" si="92"/>
        <v>0</v>
      </c>
      <c r="AB739" s="45">
        <f t="shared" si="92"/>
        <v>0</v>
      </c>
      <c r="AC739" s="45">
        <f t="shared" si="92"/>
        <v>0</v>
      </c>
      <c r="AD739" s="45">
        <f t="shared" si="92"/>
        <v>0</v>
      </c>
      <c r="AE739" s="45">
        <f t="shared" si="92"/>
        <v>0</v>
      </c>
      <c r="AF739" s="45">
        <f t="shared" si="92"/>
        <v>0</v>
      </c>
      <c r="AG739" s="45">
        <f t="shared" si="92"/>
        <v>0</v>
      </c>
      <c r="AH739" s="45">
        <f t="shared" si="92"/>
        <v>0</v>
      </c>
      <c r="AI739" s="45">
        <f t="shared" si="92"/>
        <v>0</v>
      </c>
      <c r="AJ739" s="45">
        <f t="shared" si="92"/>
        <v>0</v>
      </c>
      <c r="AK739" s="45">
        <f t="shared" si="92"/>
        <v>0</v>
      </c>
      <c r="AL739" s="45">
        <f t="shared" si="92"/>
        <v>0</v>
      </c>
      <c r="AM739" s="45">
        <f t="shared" si="92"/>
        <v>0</v>
      </c>
      <c r="AN739" s="45">
        <f t="shared" si="92"/>
        <v>0</v>
      </c>
    </row>
    <row r="740" spans="1:40" x14ac:dyDescent="0.25">
      <c r="A740" s="68"/>
      <c r="B740" s="68"/>
      <c r="C740" s="68"/>
      <c r="D740" s="1"/>
      <c r="E740" s="1"/>
      <c r="F740" s="1"/>
      <c r="G740" s="1"/>
      <c r="H740" s="177"/>
      <c r="I740" s="69"/>
      <c r="J740" s="179"/>
      <c r="K740" s="45">
        <f t="shared" si="93"/>
        <v>0</v>
      </c>
      <c r="L740" s="45">
        <f t="shared" si="93"/>
        <v>0</v>
      </c>
      <c r="M740" s="45">
        <f t="shared" si="93"/>
        <v>0</v>
      </c>
      <c r="N740" s="45">
        <f t="shared" si="93"/>
        <v>0</v>
      </c>
      <c r="O740" s="45">
        <f t="shared" si="93"/>
        <v>0</v>
      </c>
      <c r="P740" s="45">
        <f t="shared" si="93"/>
        <v>0</v>
      </c>
      <c r="Q740" s="45">
        <f t="shared" si="93"/>
        <v>0</v>
      </c>
      <c r="R740" s="45">
        <f t="shared" si="93"/>
        <v>0</v>
      </c>
      <c r="S740" s="45">
        <f t="shared" si="93"/>
        <v>0</v>
      </c>
      <c r="T740" s="45">
        <f t="shared" si="93"/>
        <v>0</v>
      </c>
      <c r="U740" s="45">
        <f t="shared" si="93"/>
        <v>0</v>
      </c>
      <c r="V740" s="45">
        <f t="shared" si="93"/>
        <v>0</v>
      </c>
      <c r="W740" s="45">
        <f t="shared" si="93"/>
        <v>0</v>
      </c>
      <c r="X740" s="45">
        <f t="shared" si="93"/>
        <v>0</v>
      </c>
      <c r="Y740" s="45">
        <f t="shared" si="93"/>
        <v>0</v>
      </c>
      <c r="Z740" s="45">
        <f t="shared" si="93"/>
        <v>0</v>
      </c>
      <c r="AA740" s="45">
        <f t="shared" si="92"/>
        <v>0</v>
      </c>
      <c r="AB740" s="45">
        <f t="shared" si="92"/>
        <v>0</v>
      </c>
      <c r="AC740" s="45">
        <f t="shared" si="92"/>
        <v>0</v>
      </c>
      <c r="AD740" s="45">
        <f t="shared" si="92"/>
        <v>0</v>
      </c>
      <c r="AE740" s="45">
        <f t="shared" si="92"/>
        <v>0</v>
      </c>
      <c r="AF740" s="45">
        <f t="shared" si="92"/>
        <v>0</v>
      </c>
      <c r="AG740" s="45">
        <f t="shared" si="92"/>
        <v>0</v>
      </c>
      <c r="AH740" s="45">
        <f t="shared" si="92"/>
        <v>0</v>
      </c>
      <c r="AI740" s="45">
        <f t="shared" si="92"/>
        <v>0</v>
      </c>
      <c r="AJ740" s="45">
        <f t="shared" si="92"/>
        <v>0</v>
      </c>
      <c r="AK740" s="45">
        <f t="shared" si="92"/>
        <v>0</v>
      </c>
      <c r="AL740" s="45">
        <f t="shared" si="92"/>
        <v>0</v>
      </c>
      <c r="AM740" s="45">
        <f t="shared" si="92"/>
        <v>0</v>
      </c>
      <c r="AN740" s="45">
        <f t="shared" si="92"/>
        <v>0</v>
      </c>
    </row>
    <row r="741" spans="1:40" x14ac:dyDescent="0.25">
      <c r="A741" s="68"/>
      <c r="B741" s="68"/>
      <c r="C741" s="68"/>
      <c r="D741" s="1"/>
      <c r="E741" s="1"/>
      <c r="F741" s="1"/>
      <c r="G741" s="1"/>
      <c r="H741" s="177"/>
      <c r="I741" s="69"/>
      <c r="J741" s="179"/>
      <c r="K741" s="45">
        <f t="shared" si="93"/>
        <v>0</v>
      </c>
      <c r="L741" s="45">
        <f t="shared" si="93"/>
        <v>0</v>
      </c>
      <c r="M741" s="45">
        <f t="shared" si="93"/>
        <v>0</v>
      </c>
      <c r="N741" s="45">
        <f t="shared" si="93"/>
        <v>0</v>
      </c>
      <c r="O741" s="45">
        <f t="shared" si="93"/>
        <v>0</v>
      </c>
      <c r="P741" s="45">
        <f t="shared" si="93"/>
        <v>0</v>
      </c>
      <c r="Q741" s="45">
        <f t="shared" si="93"/>
        <v>0</v>
      </c>
      <c r="R741" s="45">
        <f t="shared" si="93"/>
        <v>0</v>
      </c>
      <c r="S741" s="45">
        <f t="shared" si="93"/>
        <v>0</v>
      </c>
      <c r="T741" s="45">
        <f t="shared" si="93"/>
        <v>0</v>
      </c>
      <c r="U741" s="45">
        <f t="shared" si="93"/>
        <v>0</v>
      </c>
      <c r="V741" s="45">
        <f t="shared" si="93"/>
        <v>0</v>
      </c>
      <c r="W741" s="45">
        <f t="shared" si="93"/>
        <v>0</v>
      </c>
      <c r="X741" s="45">
        <f t="shared" si="93"/>
        <v>0</v>
      </c>
      <c r="Y741" s="45">
        <f t="shared" si="93"/>
        <v>0</v>
      </c>
      <c r="Z741" s="45">
        <f t="shared" si="93"/>
        <v>0</v>
      </c>
      <c r="AA741" s="45">
        <f t="shared" si="92"/>
        <v>0</v>
      </c>
      <c r="AB741" s="45">
        <f t="shared" si="92"/>
        <v>0</v>
      </c>
      <c r="AC741" s="45">
        <f t="shared" si="92"/>
        <v>0</v>
      </c>
      <c r="AD741" s="45">
        <f t="shared" si="92"/>
        <v>0</v>
      </c>
      <c r="AE741" s="45">
        <f t="shared" si="92"/>
        <v>0</v>
      </c>
      <c r="AF741" s="45">
        <f t="shared" si="92"/>
        <v>0</v>
      </c>
      <c r="AG741" s="45">
        <f t="shared" si="92"/>
        <v>0</v>
      </c>
      <c r="AH741" s="45">
        <f t="shared" si="92"/>
        <v>0</v>
      </c>
      <c r="AI741" s="45">
        <f t="shared" si="92"/>
        <v>0</v>
      </c>
      <c r="AJ741" s="45">
        <f t="shared" si="92"/>
        <v>0</v>
      </c>
      <c r="AK741" s="45">
        <f t="shared" si="92"/>
        <v>0</v>
      </c>
      <c r="AL741" s="45">
        <f t="shared" si="92"/>
        <v>0</v>
      </c>
      <c r="AM741" s="45">
        <f t="shared" si="92"/>
        <v>0</v>
      </c>
      <c r="AN741" s="45">
        <f t="shared" si="92"/>
        <v>0</v>
      </c>
    </row>
    <row r="742" spans="1:40" x14ac:dyDescent="0.25">
      <c r="A742" s="68"/>
      <c r="B742" s="68"/>
      <c r="C742" s="68"/>
      <c r="D742" s="1"/>
      <c r="E742" s="1"/>
      <c r="F742" s="1"/>
      <c r="G742" s="1"/>
      <c r="H742" s="177"/>
      <c r="I742" s="69"/>
      <c r="J742" s="179"/>
      <c r="K742" s="45">
        <f t="shared" si="93"/>
        <v>0</v>
      </c>
      <c r="L742" s="45">
        <f t="shared" si="93"/>
        <v>0</v>
      </c>
      <c r="M742" s="45">
        <f t="shared" si="93"/>
        <v>0</v>
      </c>
      <c r="N742" s="45">
        <f t="shared" si="93"/>
        <v>0</v>
      </c>
      <c r="O742" s="45">
        <f t="shared" si="93"/>
        <v>0</v>
      </c>
      <c r="P742" s="45">
        <f t="shared" si="93"/>
        <v>0</v>
      </c>
      <c r="Q742" s="45">
        <f t="shared" si="93"/>
        <v>0</v>
      </c>
      <c r="R742" s="45">
        <f t="shared" si="93"/>
        <v>0</v>
      </c>
      <c r="S742" s="45">
        <f t="shared" si="93"/>
        <v>0</v>
      </c>
      <c r="T742" s="45">
        <f t="shared" si="93"/>
        <v>0</v>
      </c>
      <c r="U742" s="45">
        <f t="shared" si="93"/>
        <v>0</v>
      </c>
      <c r="V742" s="45">
        <f t="shared" si="93"/>
        <v>0</v>
      </c>
      <c r="W742" s="45">
        <f t="shared" si="93"/>
        <v>0</v>
      </c>
      <c r="X742" s="45">
        <f t="shared" si="93"/>
        <v>0</v>
      </c>
      <c r="Y742" s="45">
        <f t="shared" si="93"/>
        <v>0</v>
      </c>
      <c r="Z742" s="45">
        <f t="shared" ref="Z742:AN757" si="94">IF($G742&gt;0,ROUND($J742*Z$3/12*0.75,0),0)</f>
        <v>0</v>
      </c>
      <c r="AA742" s="45">
        <f t="shared" si="94"/>
        <v>0</v>
      </c>
      <c r="AB742" s="45">
        <f t="shared" si="94"/>
        <v>0</v>
      </c>
      <c r="AC742" s="45">
        <f t="shared" si="94"/>
        <v>0</v>
      </c>
      <c r="AD742" s="45">
        <f t="shared" si="94"/>
        <v>0</v>
      </c>
      <c r="AE742" s="45">
        <f t="shared" si="94"/>
        <v>0</v>
      </c>
      <c r="AF742" s="45">
        <f t="shared" si="94"/>
        <v>0</v>
      </c>
      <c r="AG742" s="45">
        <f t="shared" si="94"/>
        <v>0</v>
      </c>
      <c r="AH742" s="45">
        <f t="shared" si="94"/>
        <v>0</v>
      </c>
      <c r="AI742" s="45">
        <f t="shared" si="94"/>
        <v>0</v>
      </c>
      <c r="AJ742" s="45">
        <f t="shared" si="94"/>
        <v>0</v>
      </c>
      <c r="AK742" s="45">
        <f t="shared" si="94"/>
        <v>0</v>
      </c>
      <c r="AL742" s="45">
        <f t="shared" si="94"/>
        <v>0</v>
      </c>
      <c r="AM742" s="45">
        <f t="shared" si="94"/>
        <v>0</v>
      </c>
      <c r="AN742" s="45">
        <f t="shared" si="94"/>
        <v>0</v>
      </c>
    </row>
    <row r="743" spans="1:40" x14ac:dyDescent="0.25">
      <c r="A743" s="68"/>
      <c r="B743" s="68"/>
      <c r="C743" s="68"/>
      <c r="D743" s="1"/>
      <c r="E743" s="1"/>
      <c r="F743" s="1"/>
      <c r="G743" s="1"/>
      <c r="H743" s="177"/>
      <c r="I743" s="69"/>
      <c r="J743" s="179"/>
      <c r="K743" s="45">
        <f t="shared" ref="K743:Z758" si="95">IF($G743&gt;0,ROUND($J743*K$3/12*0.75,0),0)</f>
        <v>0</v>
      </c>
      <c r="L743" s="45">
        <f t="shared" si="95"/>
        <v>0</v>
      </c>
      <c r="M743" s="45">
        <f t="shared" si="95"/>
        <v>0</v>
      </c>
      <c r="N743" s="45">
        <f t="shared" si="95"/>
        <v>0</v>
      </c>
      <c r="O743" s="45">
        <f t="shared" si="95"/>
        <v>0</v>
      </c>
      <c r="P743" s="45">
        <f t="shared" si="95"/>
        <v>0</v>
      </c>
      <c r="Q743" s="45">
        <f t="shared" si="95"/>
        <v>0</v>
      </c>
      <c r="R743" s="45">
        <f t="shared" si="95"/>
        <v>0</v>
      </c>
      <c r="S743" s="45">
        <f t="shared" si="95"/>
        <v>0</v>
      </c>
      <c r="T743" s="45">
        <f t="shared" si="95"/>
        <v>0</v>
      </c>
      <c r="U743" s="45">
        <f t="shared" si="95"/>
        <v>0</v>
      </c>
      <c r="V743" s="45">
        <f t="shared" si="95"/>
        <v>0</v>
      </c>
      <c r="W743" s="45">
        <f t="shared" si="95"/>
        <v>0</v>
      </c>
      <c r="X743" s="45">
        <f t="shared" si="95"/>
        <v>0</v>
      </c>
      <c r="Y743" s="45">
        <f t="shared" si="95"/>
        <v>0</v>
      </c>
      <c r="Z743" s="45">
        <f t="shared" si="95"/>
        <v>0</v>
      </c>
      <c r="AA743" s="45">
        <f t="shared" si="94"/>
        <v>0</v>
      </c>
      <c r="AB743" s="45">
        <f t="shared" si="94"/>
        <v>0</v>
      </c>
      <c r="AC743" s="45">
        <f t="shared" si="94"/>
        <v>0</v>
      </c>
      <c r="AD743" s="45">
        <f t="shared" si="94"/>
        <v>0</v>
      </c>
      <c r="AE743" s="45">
        <f t="shared" si="94"/>
        <v>0</v>
      </c>
      <c r="AF743" s="45">
        <f t="shared" si="94"/>
        <v>0</v>
      </c>
      <c r="AG743" s="45">
        <f t="shared" si="94"/>
        <v>0</v>
      </c>
      <c r="AH743" s="45">
        <f t="shared" si="94"/>
        <v>0</v>
      </c>
      <c r="AI743" s="45">
        <f t="shared" si="94"/>
        <v>0</v>
      </c>
      <c r="AJ743" s="45">
        <f t="shared" si="94"/>
        <v>0</v>
      </c>
      <c r="AK743" s="45">
        <f t="shared" si="94"/>
        <v>0</v>
      </c>
      <c r="AL743" s="45">
        <f t="shared" si="94"/>
        <v>0</v>
      </c>
      <c r="AM743" s="45">
        <f t="shared" si="94"/>
        <v>0</v>
      </c>
      <c r="AN743" s="45">
        <f t="shared" si="94"/>
        <v>0</v>
      </c>
    </row>
    <row r="744" spans="1:40" x14ac:dyDescent="0.25">
      <c r="A744" s="68"/>
      <c r="B744" s="68"/>
      <c r="C744" s="68"/>
      <c r="D744" s="1"/>
      <c r="E744" s="1"/>
      <c r="F744" s="1"/>
      <c r="G744" s="1"/>
      <c r="H744" s="177"/>
      <c r="I744" s="69"/>
      <c r="J744" s="179"/>
      <c r="K744" s="45">
        <f t="shared" si="95"/>
        <v>0</v>
      </c>
      <c r="L744" s="45">
        <f t="shared" si="95"/>
        <v>0</v>
      </c>
      <c r="M744" s="45">
        <f t="shared" si="95"/>
        <v>0</v>
      </c>
      <c r="N744" s="45">
        <f t="shared" si="95"/>
        <v>0</v>
      </c>
      <c r="O744" s="45">
        <f t="shared" si="95"/>
        <v>0</v>
      </c>
      <c r="P744" s="45">
        <f t="shared" si="95"/>
        <v>0</v>
      </c>
      <c r="Q744" s="45">
        <f t="shared" si="95"/>
        <v>0</v>
      </c>
      <c r="R744" s="45">
        <f t="shared" si="95"/>
        <v>0</v>
      </c>
      <c r="S744" s="45">
        <f t="shared" si="95"/>
        <v>0</v>
      </c>
      <c r="T744" s="45">
        <f t="shared" si="95"/>
        <v>0</v>
      </c>
      <c r="U744" s="45">
        <f t="shared" si="95"/>
        <v>0</v>
      </c>
      <c r="V744" s="45">
        <f t="shared" si="95"/>
        <v>0</v>
      </c>
      <c r="W744" s="45">
        <f t="shared" si="95"/>
        <v>0</v>
      </c>
      <c r="X744" s="45">
        <f t="shared" si="95"/>
        <v>0</v>
      </c>
      <c r="Y744" s="45">
        <f t="shared" si="95"/>
        <v>0</v>
      </c>
      <c r="Z744" s="45">
        <f t="shared" si="95"/>
        <v>0</v>
      </c>
      <c r="AA744" s="45">
        <f t="shared" si="94"/>
        <v>0</v>
      </c>
      <c r="AB744" s="45">
        <f t="shared" si="94"/>
        <v>0</v>
      </c>
      <c r="AC744" s="45">
        <f t="shared" si="94"/>
        <v>0</v>
      </c>
      <c r="AD744" s="45">
        <f t="shared" si="94"/>
        <v>0</v>
      </c>
      <c r="AE744" s="45">
        <f t="shared" si="94"/>
        <v>0</v>
      </c>
      <c r="AF744" s="45">
        <f t="shared" si="94"/>
        <v>0</v>
      </c>
      <c r="AG744" s="45">
        <f t="shared" si="94"/>
        <v>0</v>
      </c>
      <c r="AH744" s="45">
        <f t="shared" si="94"/>
        <v>0</v>
      </c>
      <c r="AI744" s="45">
        <f t="shared" si="94"/>
        <v>0</v>
      </c>
      <c r="AJ744" s="45">
        <f t="shared" si="94"/>
        <v>0</v>
      </c>
      <c r="AK744" s="45">
        <f t="shared" si="94"/>
        <v>0</v>
      </c>
      <c r="AL744" s="45">
        <f t="shared" si="94"/>
        <v>0</v>
      </c>
      <c r="AM744" s="45">
        <f t="shared" si="94"/>
        <v>0</v>
      </c>
      <c r="AN744" s="45">
        <f t="shared" si="94"/>
        <v>0</v>
      </c>
    </row>
    <row r="745" spans="1:40" x14ac:dyDescent="0.25">
      <c r="A745" s="68"/>
      <c r="B745" s="68"/>
      <c r="C745" s="68"/>
      <c r="D745" s="1"/>
      <c r="E745" s="1"/>
      <c r="F745" s="1"/>
      <c r="G745" s="1"/>
      <c r="H745" s="177"/>
      <c r="I745" s="69"/>
      <c r="J745" s="179"/>
      <c r="K745" s="45">
        <f t="shared" si="95"/>
        <v>0</v>
      </c>
      <c r="L745" s="45">
        <f t="shared" si="95"/>
        <v>0</v>
      </c>
      <c r="M745" s="45">
        <f t="shared" si="95"/>
        <v>0</v>
      </c>
      <c r="N745" s="45">
        <f t="shared" si="95"/>
        <v>0</v>
      </c>
      <c r="O745" s="45">
        <f t="shared" si="95"/>
        <v>0</v>
      </c>
      <c r="P745" s="45">
        <f t="shared" si="95"/>
        <v>0</v>
      </c>
      <c r="Q745" s="45">
        <f t="shared" si="95"/>
        <v>0</v>
      </c>
      <c r="R745" s="45">
        <f t="shared" si="95"/>
        <v>0</v>
      </c>
      <c r="S745" s="45">
        <f t="shared" si="95"/>
        <v>0</v>
      </c>
      <c r="T745" s="45">
        <f t="shared" si="95"/>
        <v>0</v>
      </c>
      <c r="U745" s="45">
        <f t="shared" si="95"/>
        <v>0</v>
      </c>
      <c r="V745" s="45">
        <f t="shared" si="95"/>
        <v>0</v>
      </c>
      <c r="W745" s="45">
        <f t="shared" si="95"/>
        <v>0</v>
      </c>
      <c r="X745" s="45">
        <f t="shared" si="95"/>
        <v>0</v>
      </c>
      <c r="Y745" s="45">
        <f t="shared" si="95"/>
        <v>0</v>
      </c>
      <c r="Z745" s="45">
        <f t="shared" si="95"/>
        <v>0</v>
      </c>
      <c r="AA745" s="45">
        <f t="shared" si="94"/>
        <v>0</v>
      </c>
      <c r="AB745" s="45">
        <f t="shared" si="94"/>
        <v>0</v>
      </c>
      <c r="AC745" s="45">
        <f t="shared" si="94"/>
        <v>0</v>
      </c>
      <c r="AD745" s="45">
        <f t="shared" si="94"/>
        <v>0</v>
      </c>
      <c r="AE745" s="45">
        <f t="shared" si="94"/>
        <v>0</v>
      </c>
      <c r="AF745" s="45">
        <f t="shared" si="94"/>
        <v>0</v>
      </c>
      <c r="AG745" s="45">
        <f t="shared" si="94"/>
        <v>0</v>
      </c>
      <c r="AH745" s="45">
        <f t="shared" si="94"/>
        <v>0</v>
      </c>
      <c r="AI745" s="45">
        <f t="shared" si="94"/>
        <v>0</v>
      </c>
      <c r="AJ745" s="45">
        <f t="shared" si="94"/>
        <v>0</v>
      </c>
      <c r="AK745" s="45">
        <f t="shared" si="94"/>
        <v>0</v>
      </c>
      <c r="AL745" s="45">
        <f t="shared" si="94"/>
        <v>0</v>
      </c>
      <c r="AM745" s="45">
        <f t="shared" si="94"/>
        <v>0</v>
      </c>
      <c r="AN745" s="45">
        <f t="shared" si="94"/>
        <v>0</v>
      </c>
    </row>
    <row r="746" spans="1:40" x14ac:dyDescent="0.25">
      <c r="A746" s="68"/>
      <c r="B746" s="68"/>
      <c r="C746" s="68"/>
      <c r="D746" s="1"/>
      <c r="E746" s="1"/>
      <c r="F746" s="1"/>
      <c r="G746" s="1"/>
      <c r="H746" s="177"/>
      <c r="I746" s="69"/>
      <c r="J746" s="179"/>
      <c r="K746" s="45">
        <f t="shared" si="95"/>
        <v>0</v>
      </c>
      <c r="L746" s="45">
        <f t="shared" si="95"/>
        <v>0</v>
      </c>
      <c r="M746" s="45">
        <f t="shared" si="95"/>
        <v>0</v>
      </c>
      <c r="N746" s="45">
        <f t="shared" si="95"/>
        <v>0</v>
      </c>
      <c r="O746" s="45">
        <f t="shared" si="95"/>
        <v>0</v>
      </c>
      <c r="P746" s="45">
        <f t="shared" si="95"/>
        <v>0</v>
      </c>
      <c r="Q746" s="45">
        <f t="shared" si="95"/>
        <v>0</v>
      </c>
      <c r="R746" s="45">
        <f t="shared" si="95"/>
        <v>0</v>
      </c>
      <c r="S746" s="45">
        <f t="shared" si="95"/>
        <v>0</v>
      </c>
      <c r="T746" s="45">
        <f t="shared" si="95"/>
        <v>0</v>
      </c>
      <c r="U746" s="45">
        <f t="shared" si="95"/>
        <v>0</v>
      </c>
      <c r="V746" s="45">
        <f t="shared" si="95"/>
        <v>0</v>
      </c>
      <c r="W746" s="45">
        <f t="shared" si="95"/>
        <v>0</v>
      </c>
      <c r="X746" s="45">
        <f t="shared" si="95"/>
        <v>0</v>
      </c>
      <c r="Y746" s="45">
        <f t="shared" si="95"/>
        <v>0</v>
      </c>
      <c r="Z746" s="45">
        <f t="shared" si="95"/>
        <v>0</v>
      </c>
      <c r="AA746" s="45">
        <f t="shared" si="94"/>
        <v>0</v>
      </c>
      <c r="AB746" s="45">
        <f t="shared" si="94"/>
        <v>0</v>
      </c>
      <c r="AC746" s="45">
        <f t="shared" si="94"/>
        <v>0</v>
      </c>
      <c r="AD746" s="45">
        <f t="shared" si="94"/>
        <v>0</v>
      </c>
      <c r="AE746" s="45">
        <f t="shared" si="94"/>
        <v>0</v>
      </c>
      <c r="AF746" s="45">
        <f t="shared" si="94"/>
        <v>0</v>
      </c>
      <c r="AG746" s="45">
        <f t="shared" si="94"/>
        <v>0</v>
      </c>
      <c r="AH746" s="45">
        <f t="shared" si="94"/>
        <v>0</v>
      </c>
      <c r="AI746" s="45">
        <f t="shared" si="94"/>
        <v>0</v>
      </c>
      <c r="AJ746" s="45">
        <f t="shared" si="94"/>
        <v>0</v>
      </c>
      <c r="AK746" s="45">
        <f t="shared" si="94"/>
        <v>0</v>
      </c>
      <c r="AL746" s="45">
        <f t="shared" si="94"/>
        <v>0</v>
      </c>
      <c r="AM746" s="45">
        <f t="shared" si="94"/>
        <v>0</v>
      </c>
      <c r="AN746" s="45">
        <f t="shared" si="94"/>
        <v>0</v>
      </c>
    </row>
    <row r="747" spans="1:40" x14ac:dyDescent="0.25">
      <c r="A747" s="68"/>
      <c r="B747" s="68"/>
      <c r="C747" s="68"/>
      <c r="D747" s="1"/>
      <c r="E747" s="1"/>
      <c r="F747" s="1"/>
      <c r="G747" s="1"/>
      <c r="H747" s="177"/>
      <c r="I747" s="69"/>
      <c r="J747" s="179"/>
      <c r="K747" s="45">
        <f t="shared" si="95"/>
        <v>0</v>
      </c>
      <c r="L747" s="45">
        <f t="shared" si="95"/>
        <v>0</v>
      </c>
      <c r="M747" s="45">
        <f t="shared" si="95"/>
        <v>0</v>
      </c>
      <c r="N747" s="45">
        <f t="shared" si="95"/>
        <v>0</v>
      </c>
      <c r="O747" s="45">
        <f t="shared" si="95"/>
        <v>0</v>
      </c>
      <c r="P747" s="45">
        <f t="shared" si="95"/>
        <v>0</v>
      </c>
      <c r="Q747" s="45">
        <f t="shared" si="95"/>
        <v>0</v>
      </c>
      <c r="R747" s="45">
        <f t="shared" si="95"/>
        <v>0</v>
      </c>
      <c r="S747" s="45">
        <f t="shared" si="95"/>
        <v>0</v>
      </c>
      <c r="T747" s="45">
        <f t="shared" si="95"/>
        <v>0</v>
      </c>
      <c r="U747" s="45">
        <f t="shared" si="95"/>
        <v>0</v>
      </c>
      <c r="V747" s="45">
        <f t="shared" si="95"/>
        <v>0</v>
      </c>
      <c r="W747" s="45">
        <f t="shared" si="95"/>
        <v>0</v>
      </c>
      <c r="X747" s="45">
        <f t="shared" si="95"/>
        <v>0</v>
      </c>
      <c r="Y747" s="45">
        <f t="shared" si="95"/>
        <v>0</v>
      </c>
      <c r="Z747" s="45">
        <f t="shared" si="95"/>
        <v>0</v>
      </c>
      <c r="AA747" s="45">
        <f t="shared" si="94"/>
        <v>0</v>
      </c>
      <c r="AB747" s="45">
        <f t="shared" si="94"/>
        <v>0</v>
      </c>
      <c r="AC747" s="45">
        <f t="shared" si="94"/>
        <v>0</v>
      </c>
      <c r="AD747" s="45">
        <f t="shared" si="94"/>
        <v>0</v>
      </c>
      <c r="AE747" s="45">
        <f t="shared" si="94"/>
        <v>0</v>
      </c>
      <c r="AF747" s="45">
        <f t="shared" si="94"/>
        <v>0</v>
      </c>
      <c r="AG747" s="45">
        <f t="shared" si="94"/>
        <v>0</v>
      </c>
      <c r="AH747" s="45">
        <f t="shared" si="94"/>
        <v>0</v>
      </c>
      <c r="AI747" s="45">
        <f t="shared" si="94"/>
        <v>0</v>
      </c>
      <c r="AJ747" s="45">
        <f t="shared" si="94"/>
        <v>0</v>
      </c>
      <c r="AK747" s="45">
        <f t="shared" si="94"/>
        <v>0</v>
      </c>
      <c r="AL747" s="45">
        <f t="shared" si="94"/>
        <v>0</v>
      </c>
      <c r="AM747" s="45">
        <f t="shared" si="94"/>
        <v>0</v>
      </c>
      <c r="AN747" s="45">
        <f t="shared" si="94"/>
        <v>0</v>
      </c>
    </row>
    <row r="748" spans="1:40" x14ac:dyDescent="0.25">
      <c r="A748" s="68"/>
      <c r="B748" s="68"/>
      <c r="C748" s="68"/>
      <c r="D748" s="1"/>
      <c r="E748" s="1"/>
      <c r="F748" s="1"/>
      <c r="G748" s="1"/>
      <c r="H748" s="177"/>
      <c r="I748" s="69"/>
      <c r="J748" s="179"/>
      <c r="K748" s="45">
        <f t="shared" si="95"/>
        <v>0</v>
      </c>
      <c r="L748" s="45">
        <f t="shared" si="95"/>
        <v>0</v>
      </c>
      <c r="M748" s="45">
        <f t="shared" si="95"/>
        <v>0</v>
      </c>
      <c r="N748" s="45">
        <f t="shared" si="95"/>
        <v>0</v>
      </c>
      <c r="O748" s="45">
        <f t="shared" si="95"/>
        <v>0</v>
      </c>
      <c r="P748" s="45">
        <f t="shared" si="95"/>
        <v>0</v>
      </c>
      <c r="Q748" s="45">
        <f t="shared" si="95"/>
        <v>0</v>
      </c>
      <c r="R748" s="45">
        <f t="shared" si="95"/>
        <v>0</v>
      </c>
      <c r="S748" s="45">
        <f t="shared" si="95"/>
        <v>0</v>
      </c>
      <c r="T748" s="45">
        <f t="shared" si="95"/>
        <v>0</v>
      </c>
      <c r="U748" s="45">
        <f t="shared" si="95"/>
        <v>0</v>
      </c>
      <c r="V748" s="45">
        <f t="shared" si="95"/>
        <v>0</v>
      </c>
      <c r="W748" s="45">
        <f t="shared" si="95"/>
        <v>0</v>
      </c>
      <c r="X748" s="45">
        <f t="shared" si="95"/>
        <v>0</v>
      </c>
      <c r="Y748" s="45">
        <f t="shared" si="95"/>
        <v>0</v>
      </c>
      <c r="Z748" s="45">
        <f t="shared" si="95"/>
        <v>0</v>
      </c>
      <c r="AA748" s="45">
        <f t="shared" si="94"/>
        <v>0</v>
      </c>
      <c r="AB748" s="45">
        <f t="shared" si="94"/>
        <v>0</v>
      </c>
      <c r="AC748" s="45">
        <f t="shared" si="94"/>
        <v>0</v>
      </c>
      <c r="AD748" s="45">
        <f t="shared" si="94"/>
        <v>0</v>
      </c>
      <c r="AE748" s="45">
        <f t="shared" si="94"/>
        <v>0</v>
      </c>
      <c r="AF748" s="45">
        <f t="shared" si="94"/>
        <v>0</v>
      </c>
      <c r="AG748" s="45">
        <f t="shared" si="94"/>
        <v>0</v>
      </c>
      <c r="AH748" s="45">
        <f t="shared" si="94"/>
        <v>0</v>
      </c>
      <c r="AI748" s="45">
        <f t="shared" si="94"/>
        <v>0</v>
      </c>
      <c r="AJ748" s="45">
        <f t="shared" si="94"/>
        <v>0</v>
      </c>
      <c r="AK748" s="45">
        <f t="shared" si="94"/>
        <v>0</v>
      </c>
      <c r="AL748" s="45">
        <f t="shared" si="94"/>
        <v>0</v>
      </c>
      <c r="AM748" s="45">
        <f t="shared" si="94"/>
        <v>0</v>
      </c>
      <c r="AN748" s="45">
        <f t="shared" si="94"/>
        <v>0</v>
      </c>
    </row>
    <row r="749" spans="1:40" x14ac:dyDescent="0.25">
      <c r="A749" s="68"/>
      <c r="B749" s="68"/>
      <c r="C749" s="68"/>
      <c r="D749" s="1"/>
      <c r="E749" s="1"/>
      <c r="F749" s="1"/>
      <c r="G749" s="1"/>
      <c r="H749" s="177"/>
      <c r="I749" s="69"/>
      <c r="J749" s="179"/>
      <c r="K749" s="45">
        <f t="shared" si="95"/>
        <v>0</v>
      </c>
      <c r="L749" s="45">
        <f t="shared" si="95"/>
        <v>0</v>
      </c>
      <c r="M749" s="45">
        <f t="shared" si="95"/>
        <v>0</v>
      </c>
      <c r="N749" s="45">
        <f t="shared" si="95"/>
        <v>0</v>
      </c>
      <c r="O749" s="45">
        <f t="shared" si="95"/>
        <v>0</v>
      </c>
      <c r="P749" s="45">
        <f t="shared" si="95"/>
        <v>0</v>
      </c>
      <c r="Q749" s="45">
        <f t="shared" si="95"/>
        <v>0</v>
      </c>
      <c r="R749" s="45">
        <f t="shared" si="95"/>
        <v>0</v>
      </c>
      <c r="S749" s="45">
        <f t="shared" si="95"/>
        <v>0</v>
      </c>
      <c r="T749" s="45">
        <f t="shared" si="95"/>
        <v>0</v>
      </c>
      <c r="U749" s="45">
        <f t="shared" si="95"/>
        <v>0</v>
      </c>
      <c r="V749" s="45">
        <f t="shared" si="95"/>
        <v>0</v>
      </c>
      <c r="W749" s="45">
        <f t="shared" si="95"/>
        <v>0</v>
      </c>
      <c r="X749" s="45">
        <f t="shared" si="95"/>
        <v>0</v>
      </c>
      <c r="Y749" s="45">
        <f t="shared" si="95"/>
        <v>0</v>
      </c>
      <c r="Z749" s="45">
        <f t="shared" si="95"/>
        <v>0</v>
      </c>
      <c r="AA749" s="45">
        <f t="shared" si="94"/>
        <v>0</v>
      </c>
      <c r="AB749" s="45">
        <f t="shared" si="94"/>
        <v>0</v>
      </c>
      <c r="AC749" s="45">
        <f t="shared" si="94"/>
        <v>0</v>
      </c>
      <c r="AD749" s="45">
        <f t="shared" si="94"/>
        <v>0</v>
      </c>
      <c r="AE749" s="45">
        <f t="shared" si="94"/>
        <v>0</v>
      </c>
      <c r="AF749" s="45">
        <f t="shared" si="94"/>
        <v>0</v>
      </c>
      <c r="AG749" s="45">
        <f t="shared" si="94"/>
        <v>0</v>
      </c>
      <c r="AH749" s="45">
        <f t="shared" si="94"/>
        <v>0</v>
      </c>
      <c r="AI749" s="45">
        <f t="shared" si="94"/>
        <v>0</v>
      </c>
      <c r="AJ749" s="45">
        <f t="shared" si="94"/>
        <v>0</v>
      </c>
      <c r="AK749" s="45">
        <f t="shared" si="94"/>
        <v>0</v>
      </c>
      <c r="AL749" s="45">
        <f t="shared" si="94"/>
        <v>0</v>
      </c>
      <c r="AM749" s="45">
        <f t="shared" si="94"/>
        <v>0</v>
      </c>
      <c r="AN749" s="45">
        <f t="shared" si="94"/>
        <v>0</v>
      </c>
    </row>
    <row r="750" spans="1:40" x14ac:dyDescent="0.25">
      <c r="A750" s="68"/>
      <c r="B750" s="68"/>
      <c r="C750" s="68"/>
      <c r="D750" s="1"/>
      <c r="E750" s="1"/>
      <c r="F750" s="1"/>
      <c r="G750" s="1"/>
      <c r="H750" s="177"/>
      <c r="I750" s="69"/>
      <c r="J750" s="179"/>
      <c r="K750" s="45">
        <f t="shared" si="95"/>
        <v>0</v>
      </c>
      <c r="L750" s="45">
        <f t="shared" si="95"/>
        <v>0</v>
      </c>
      <c r="M750" s="45">
        <f t="shared" si="95"/>
        <v>0</v>
      </c>
      <c r="N750" s="45">
        <f t="shared" si="95"/>
        <v>0</v>
      </c>
      <c r="O750" s="45">
        <f t="shared" si="95"/>
        <v>0</v>
      </c>
      <c r="P750" s="45">
        <f t="shared" si="95"/>
        <v>0</v>
      </c>
      <c r="Q750" s="45">
        <f t="shared" si="95"/>
        <v>0</v>
      </c>
      <c r="R750" s="45">
        <f t="shared" si="95"/>
        <v>0</v>
      </c>
      <c r="S750" s="45">
        <f t="shared" si="95"/>
        <v>0</v>
      </c>
      <c r="T750" s="45">
        <f t="shared" si="95"/>
        <v>0</v>
      </c>
      <c r="U750" s="45">
        <f t="shared" si="95"/>
        <v>0</v>
      </c>
      <c r="V750" s="45">
        <f t="shared" si="95"/>
        <v>0</v>
      </c>
      <c r="W750" s="45">
        <f t="shared" si="95"/>
        <v>0</v>
      </c>
      <c r="X750" s="45">
        <f t="shared" si="95"/>
        <v>0</v>
      </c>
      <c r="Y750" s="45">
        <f t="shared" si="95"/>
        <v>0</v>
      </c>
      <c r="Z750" s="45">
        <f t="shared" si="95"/>
        <v>0</v>
      </c>
      <c r="AA750" s="45">
        <f t="shared" si="94"/>
        <v>0</v>
      </c>
      <c r="AB750" s="45">
        <f t="shared" si="94"/>
        <v>0</v>
      </c>
      <c r="AC750" s="45">
        <f t="shared" si="94"/>
        <v>0</v>
      </c>
      <c r="AD750" s="45">
        <f t="shared" si="94"/>
        <v>0</v>
      </c>
      <c r="AE750" s="45">
        <f t="shared" si="94"/>
        <v>0</v>
      </c>
      <c r="AF750" s="45">
        <f t="shared" si="94"/>
        <v>0</v>
      </c>
      <c r="AG750" s="45">
        <f t="shared" si="94"/>
        <v>0</v>
      </c>
      <c r="AH750" s="45">
        <f t="shared" si="94"/>
        <v>0</v>
      </c>
      <c r="AI750" s="45">
        <f t="shared" si="94"/>
        <v>0</v>
      </c>
      <c r="AJ750" s="45">
        <f t="shared" si="94"/>
        <v>0</v>
      </c>
      <c r="AK750" s="45">
        <f t="shared" si="94"/>
        <v>0</v>
      </c>
      <c r="AL750" s="45">
        <f t="shared" si="94"/>
        <v>0</v>
      </c>
      <c r="AM750" s="45">
        <f t="shared" si="94"/>
        <v>0</v>
      </c>
      <c r="AN750" s="45">
        <f t="shared" si="94"/>
        <v>0</v>
      </c>
    </row>
    <row r="751" spans="1:40" x14ac:dyDescent="0.25">
      <c r="A751" s="68"/>
      <c r="B751" s="68"/>
      <c r="C751" s="68"/>
      <c r="D751" s="1"/>
      <c r="E751" s="1"/>
      <c r="F751" s="1"/>
      <c r="G751" s="1"/>
      <c r="H751" s="177"/>
      <c r="I751" s="69"/>
      <c r="J751" s="179"/>
      <c r="K751" s="45">
        <f t="shared" si="95"/>
        <v>0</v>
      </c>
      <c r="L751" s="45">
        <f t="shared" si="95"/>
        <v>0</v>
      </c>
      <c r="M751" s="45">
        <f t="shared" si="95"/>
        <v>0</v>
      </c>
      <c r="N751" s="45">
        <f t="shared" si="95"/>
        <v>0</v>
      </c>
      <c r="O751" s="45">
        <f t="shared" si="95"/>
        <v>0</v>
      </c>
      <c r="P751" s="45">
        <f t="shared" si="95"/>
        <v>0</v>
      </c>
      <c r="Q751" s="45">
        <f t="shared" si="95"/>
        <v>0</v>
      </c>
      <c r="R751" s="45">
        <f t="shared" si="95"/>
        <v>0</v>
      </c>
      <c r="S751" s="45">
        <f t="shared" si="95"/>
        <v>0</v>
      </c>
      <c r="T751" s="45">
        <f t="shared" si="95"/>
        <v>0</v>
      </c>
      <c r="U751" s="45">
        <f t="shared" si="95"/>
        <v>0</v>
      </c>
      <c r="V751" s="45">
        <f t="shared" si="95"/>
        <v>0</v>
      </c>
      <c r="W751" s="45">
        <f t="shared" si="95"/>
        <v>0</v>
      </c>
      <c r="X751" s="45">
        <f t="shared" si="95"/>
        <v>0</v>
      </c>
      <c r="Y751" s="45">
        <f t="shared" si="95"/>
        <v>0</v>
      </c>
      <c r="Z751" s="45">
        <f t="shared" si="95"/>
        <v>0</v>
      </c>
      <c r="AA751" s="45">
        <f t="shared" si="94"/>
        <v>0</v>
      </c>
      <c r="AB751" s="45">
        <f t="shared" si="94"/>
        <v>0</v>
      </c>
      <c r="AC751" s="45">
        <f t="shared" si="94"/>
        <v>0</v>
      </c>
      <c r="AD751" s="45">
        <f t="shared" si="94"/>
        <v>0</v>
      </c>
      <c r="AE751" s="45">
        <f t="shared" si="94"/>
        <v>0</v>
      </c>
      <c r="AF751" s="45">
        <f t="shared" si="94"/>
        <v>0</v>
      </c>
      <c r="AG751" s="45">
        <f t="shared" si="94"/>
        <v>0</v>
      </c>
      <c r="AH751" s="45">
        <f t="shared" si="94"/>
        <v>0</v>
      </c>
      <c r="AI751" s="45">
        <f t="shared" si="94"/>
        <v>0</v>
      </c>
      <c r="AJ751" s="45">
        <f t="shared" si="94"/>
        <v>0</v>
      </c>
      <c r="AK751" s="45">
        <f t="shared" si="94"/>
        <v>0</v>
      </c>
      <c r="AL751" s="45">
        <f t="shared" si="94"/>
        <v>0</v>
      </c>
      <c r="AM751" s="45">
        <f t="shared" si="94"/>
        <v>0</v>
      </c>
      <c r="AN751" s="45">
        <f t="shared" si="94"/>
        <v>0</v>
      </c>
    </row>
    <row r="752" spans="1:40" x14ac:dyDescent="0.25">
      <c r="A752" s="68"/>
      <c r="B752" s="68"/>
      <c r="C752" s="68"/>
      <c r="D752" s="1"/>
      <c r="E752" s="1"/>
      <c r="F752" s="1"/>
      <c r="G752" s="1"/>
      <c r="H752" s="177"/>
      <c r="I752" s="69"/>
      <c r="J752" s="179"/>
      <c r="K752" s="45">
        <f t="shared" si="95"/>
        <v>0</v>
      </c>
      <c r="L752" s="45">
        <f t="shared" si="95"/>
        <v>0</v>
      </c>
      <c r="M752" s="45">
        <f t="shared" si="95"/>
        <v>0</v>
      </c>
      <c r="N752" s="45">
        <f t="shared" si="95"/>
        <v>0</v>
      </c>
      <c r="O752" s="45">
        <f t="shared" si="95"/>
        <v>0</v>
      </c>
      <c r="P752" s="45">
        <f t="shared" si="95"/>
        <v>0</v>
      </c>
      <c r="Q752" s="45">
        <f t="shared" si="95"/>
        <v>0</v>
      </c>
      <c r="R752" s="45">
        <f t="shared" si="95"/>
        <v>0</v>
      </c>
      <c r="S752" s="45">
        <f t="shared" si="95"/>
        <v>0</v>
      </c>
      <c r="T752" s="45">
        <f t="shared" si="95"/>
        <v>0</v>
      </c>
      <c r="U752" s="45">
        <f t="shared" si="95"/>
        <v>0</v>
      </c>
      <c r="V752" s="45">
        <f t="shared" si="95"/>
        <v>0</v>
      </c>
      <c r="W752" s="45">
        <f t="shared" si="95"/>
        <v>0</v>
      </c>
      <c r="X752" s="45">
        <f t="shared" si="95"/>
        <v>0</v>
      </c>
      <c r="Y752" s="45">
        <f t="shared" si="95"/>
        <v>0</v>
      </c>
      <c r="Z752" s="45">
        <f t="shared" si="95"/>
        <v>0</v>
      </c>
      <c r="AA752" s="45">
        <f t="shared" si="94"/>
        <v>0</v>
      </c>
      <c r="AB752" s="45">
        <f t="shared" si="94"/>
        <v>0</v>
      </c>
      <c r="AC752" s="45">
        <f t="shared" si="94"/>
        <v>0</v>
      </c>
      <c r="AD752" s="45">
        <f t="shared" si="94"/>
        <v>0</v>
      </c>
      <c r="AE752" s="45">
        <f t="shared" si="94"/>
        <v>0</v>
      </c>
      <c r="AF752" s="45">
        <f t="shared" si="94"/>
        <v>0</v>
      </c>
      <c r="AG752" s="45">
        <f t="shared" si="94"/>
        <v>0</v>
      </c>
      <c r="AH752" s="45">
        <f t="shared" si="94"/>
        <v>0</v>
      </c>
      <c r="AI752" s="45">
        <f t="shared" si="94"/>
        <v>0</v>
      </c>
      <c r="AJ752" s="45">
        <f t="shared" si="94"/>
        <v>0</v>
      </c>
      <c r="AK752" s="45">
        <f t="shared" si="94"/>
        <v>0</v>
      </c>
      <c r="AL752" s="45">
        <f t="shared" si="94"/>
        <v>0</v>
      </c>
      <c r="AM752" s="45">
        <f t="shared" si="94"/>
        <v>0</v>
      </c>
      <c r="AN752" s="45">
        <f t="shared" si="94"/>
        <v>0</v>
      </c>
    </row>
    <row r="753" spans="1:40" x14ac:dyDescent="0.25">
      <c r="A753" s="68"/>
      <c r="B753" s="68"/>
      <c r="C753" s="68"/>
      <c r="D753" s="1"/>
      <c r="E753" s="1"/>
      <c r="F753" s="1"/>
      <c r="G753" s="1"/>
      <c r="H753" s="177"/>
      <c r="I753" s="69"/>
      <c r="J753" s="179"/>
      <c r="K753" s="45">
        <f t="shared" si="95"/>
        <v>0</v>
      </c>
      <c r="L753" s="45">
        <f t="shared" si="95"/>
        <v>0</v>
      </c>
      <c r="M753" s="45">
        <f t="shared" si="95"/>
        <v>0</v>
      </c>
      <c r="N753" s="45">
        <f t="shared" si="95"/>
        <v>0</v>
      </c>
      <c r="O753" s="45">
        <f t="shared" si="95"/>
        <v>0</v>
      </c>
      <c r="P753" s="45">
        <f t="shared" si="95"/>
        <v>0</v>
      </c>
      <c r="Q753" s="45">
        <f t="shared" si="95"/>
        <v>0</v>
      </c>
      <c r="R753" s="45">
        <f t="shared" si="95"/>
        <v>0</v>
      </c>
      <c r="S753" s="45">
        <f t="shared" si="95"/>
        <v>0</v>
      </c>
      <c r="T753" s="45">
        <f t="shared" si="95"/>
        <v>0</v>
      </c>
      <c r="U753" s="45">
        <f t="shared" si="95"/>
        <v>0</v>
      </c>
      <c r="V753" s="45">
        <f t="shared" si="95"/>
        <v>0</v>
      </c>
      <c r="W753" s="45">
        <f t="shared" si="95"/>
        <v>0</v>
      </c>
      <c r="X753" s="45">
        <f t="shared" si="95"/>
        <v>0</v>
      </c>
      <c r="Y753" s="45">
        <f t="shared" si="95"/>
        <v>0</v>
      </c>
      <c r="Z753" s="45">
        <f t="shared" si="95"/>
        <v>0</v>
      </c>
      <c r="AA753" s="45">
        <f t="shared" si="94"/>
        <v>0</v>
      </c>
      <c r="AB753" s="45">
        <f t="shared" si="94"/>
        <v>0</v>
      </c>
      <c r="AC753" s="45">
        <f t="shared" si="94"/>
        <v>0</v>
      </c>
      <c r="AD753" s="45">
        <f t="shared" si="94"/>
        <v>0</v>
      </c>
      <c r="AE753" s="45">
        <f t="shared" si="94"/>
        <v>0</v>
      </c>
      <c r="AF753" s="45">
        <f t="shared" si="94"/>
        <v>0</v>
      </c>
      <c r="AG753" s="45">
        <f t="shared" si="94"/>
        <v>0</v>
      </c>
      <c r="AH753" s="45">
        <f t="shared" si="94"/>
        <v>0</v>
      </c>
      <c r="AI753" s="45">
        <f t="shared" si="94"/>
        <v>0</v>
      </c>
      <c r="AJ753" s="45">
        <f t="shared" si="94"/>
        <v>0</v>
      </c>
      <c r="AK753" s="45">
        <f t="shared" si="94"/>
        <v>0</v>
      </c>
      <c r="AL753" s="45">
        <f t="shared" si="94"/>
        <v>0</v>
      </c>
      <c r="AM753" s="45">
        <f t="shared" si="94"/>
        <v>0</v>
      </c>
      <c r="AN753" s="45">
        <f t="shared" si="94"/>
        <v>0</v>
      </c>
    </row>
    <row r="754" spans="1:40" x14ac:dyDescent="0.25">
      <c r="A754" s="68"/>
      <c r="B754" s="68"/>
      <c r="C754" s="68"/>
      <c r="D754" s="1"/>
      <c r="E754" s="1"/>
      <c r="F754" s="1"/>
      <c r="G754" s="1"/>
      <c r="H754" s="177"/>
      <c r="I754" s="69"/>
      <c r="J754" s="179"/>
      <c r="K754" s="45">
        <f t="shared" si="95"/>
        <v>0</v>
      </c>
      <c r="L754" s="45">
        <f t="shared" si="95"/>
        <v>0</v>
      </c>
      <c r="M754" s="45">
        <f t="shared" si="95"/>
        <v>0</v>
      </c>
      <c r="N754" s="45">
        <f t="shared" si="95"/>
        <v>0</v>
      </c>
      <c r="O754" s="45">
        <f t="shared" si="95"/>
        <v>0</v>
      </c>
      <c r="P754" s="45">
        <f t="shared" si="95"/>
        <v>0</v>
      </c>
      <c r="Q754" s="45">
        <f t="shared" si="95"/>
        <v>0</v>
      </c>
      <c r="R754" s="45">
        <f t="shared" si="95"/>
        <v>0</v>
      </c>
      <c r="S754" s="45">
        <f t="shared" si="95"/>
        <v>0</v>
      </c>
      <c r="T754" s="45">
        <f t="shared" si="95"/>
        <v>0</v>
      </c>
      <c r="U754" s="45">
        <f t="shared" si="95"/>
        <v>0</v>
      </c>
      <c r="V754" s="45">
        <f t="shared" si="95"/>
        <v>0</v>
      </c>
      <c r="W754" s="45">
        <f t="shared" si="95"/>
        <v>0</v>
      </c>
      <c r="X754" s="45">
        <f t="shared" si="95"/>
        <v>0</v>
      </c>
      <c r="Y754" s="45">
        <f t="shared" si="95"/>
        <v>0</v>
      </c>
      <c r="Z754" s="45">
        <f t="shared" si="95"/>
        <v>0</v>
      </c>
      <c r="AA754" s="45">
        <f t="shared" si="94"/>
        <v>0</v>
      </c>
      <c r="AB754" s="45">
        <f t="shared" si="94"/>
        <v>0</v>
      </c>
      <c r="AC754" s="45">
        <f t="shared" si="94"/>
        <v>0</v>
      </c>
      <c r="AD754" s="45">
        <f t="shared" si="94"/>
        <v>0</v>
      </c>
      <c r="AE754" s="45">
        <f t="shared" si="94"/>
        <v>0</v>
      </c>
      <c r="AF754" s="45">
        <f t="shared" si="94"/>
        <v>0</v>
      </c>
      <c r="AG754" s="45">
        <f t="shared" si="94"/>
        <v>0</v>
      </c>
      <c r="AH754" s="45">
        <f t="shared" si="94"/>
        <v>0</v>
      </c>
      <c r="AI754" s="45">
        <f t="shared" si="94"/>
        <v>0</v>
      </c>
      <c r="AJ754" s="45">
        <f t="shared" si="94"/>
        <v>0</v>
      </c>
      <c r="AK754" s="45">
        <f t="shared" si="94"/>
        <v>0</v>
      </c>
      <c r="AL754" s="45">
        <f t="shared" si="94"/>
        <v>0</v>
      </c>
      <c r="AM754" s="45">
        <f t="shared" si="94"/>
        <v>0</v>
      </c>
      <c r="AN754" s="45">
        <f t="shared" si="94"/>
        <v>0</v>
      </c>
    </row>
    <row r="755" spans="1:40" x14ac:dyDescent="0.25">
      <c r="A755" s="68"/>
      <c r="B755" s="68"/>
      <c r="C755" s="68"/>
      <c r="D755" s="1"/>
      <c r="E755" s="1"/>
      <c r="F755" s="1"/>
      <c r="G755" s="1"/>
      <c r="H755" s="177"/>
      <c r="I755" s="69"/>
      <c r="J755" s="179"/>
      <c r="K755" s="45">
        <f t="shared" si="95"/>
        <v>0</v>
      </c>
      <c r="L755" s="45">
        <f t="shared" si="95"/>
        <v>0</v>
      </c>
      <c r="M755" s="45">
        <f t="shared" si="95"/>
        <v>0</v>
      </c>
      <c r="N755" s="45">
        <f t="shared" si="95"/>
        <v>0</v>
      </c>
      <c r="O755" s="45">
        <f t="shared" si="95"/>
        <v>0</v>
      </c>
      <c r="P755" s="45">
        <f t="shared" si="95"/>
        <v>0</v>
      </c>
      <c r="Q755" s="45">
        <f t="shared" si="95"/>
        <v>0</v>
      </c>
      <c r="R755" s="45">
        <f t="shared" si="95"/>
        <v>0</v>
      </c>
      <c r="S755" s="45">
        <f t="shared" si="95"/>
        <v>0</v>
      </c>
      <c r="T755" s="45">
        <f t="shared" si="95"/>
        <v>0</v>
      </c>
      <c r="U755" s="45">
        <f t="shared" si="95"/>
        <v>0</v>
      </c>
      <c r="V755" s="45">
        <f t="shared" si="95"/>
        <v>0</v>
      </c>
      <c r="W755" s="45">
        <f t="shared" si="95"/>
        <v>0</v>
      </c>
      <c r="X755" s="45">
        <f t="shared" si="95"/>
        <v>0</v>
      </c>
      <c r="Y755" s="45">
        <f t="shared" si="95"/>
        <v>0</v>
      </c>
      <c r="Z755" s="45">
        <f t="shared" si="95"/>
        <v>0</v>
      </c>
      <c r="AA755" s="45">
        <f t="shared" si="94"/>
        <v>0</v>
      </c>
      <c r="AB755" s="45">
        <f t="shared" si="94"/>
        <v>0</v>
      </c>
      <c r="AC755" s="45">
        <f t="shared" si="94"/>
        <v>0</v>
      </c>
      <c r="AD755" s="45">
        <f t="shared" si="94"/>
        <v>0</v>
      </c>
      <c r="AE755" s="45">
        <f t="shared" si="94"/>
        <v>0</v>
      </c>
      <c r="AF755" s="45">
        <f t="shared" si="94"/>
        <v>0</v>
      </c>
      <c r="AG755" s="45">
        <f t="shared" si="94"/>
        <v>0</v>
      </c>
      <c r="AH755" s="45">
        <f t="shared" si="94"/>
        <v>0</v>
      </c>
      <c r="AI755" s="45">
        <f t="shared" si="94"/>
        <v>0</v>
      </c>
      <c r="AJ755" s="45">
        <f t="shared" si="94"/>
        <v>0</v>
      </c>
      <c r="AK755" s="45">
        <f t="shared" si="94"/>
        <v>0</v>
      </c>
      <c r="AL755" s="45">
        <f t="shared" si="94"/>
        <v>0</v>
      </c>
      <c r="AM755" s="45">
        <f t="shared" si="94"/>
        <v>0</v>
      </c>
      <c r="AN755" s="45">
        <f t="shared" si="94"/>
        <v>0</v>
      </c>
    </row>
    <row r="756" spans="1:40" x14ac:dyDescent="0.25">
      <c r="A756" s="68"/>
      <c r="B756" s="68"/>
      <c r="C756" s="68"/>
      <c r="D756" s="1"/>
      <c r="E756" s="1"/>
      <c r="F756" s="1"/>
      <c r="G756" s="1"/>
      <c r="H756" s="177"/>
      <c r="I756" s="69"/>
      <c r="J756" s="179"/>
      <c r="K756" s="45">
        <f t="shared" si="95"/>
        <v>0</v>
      </c>
      <c r="L756" s="45">
        <f t="shared" si="95"/>
        <v>0</v>
      </c>
      <c r="M756" s="45">
        <f t="shared" si="95"/>
        <v>0</v>
      </c>
      <c r="N756" s="45">
        <f t="shared" si="95"/>
        <v>0</v>
      </c>
      <c r="O756" s="45">
        <f t="shared" si="95"/>
        <v>0</v>
      </c>
      <c r="P756" s="45">
        <f t="shared" si="95"/>
        <v>0</v>
      </c>
      <c r="Q756" s="45">
        <f t="shared" si="95"/>
        <v>0</v>
      </c>
      <c r="R756" s="45">
        <f t="shared" si="95"/>
        <v>0</v>
      </c>
      <c r="S756" s="45">
        <f t="shared" si="95"/>
        <v>0</v>
      </c>
      <c r="T756" s="45">
        <f t="shared" si="95"/>
        <v>0</v>
      </c>
      <c r="U756" s="45">
        <f t="shared" si="95"/>
        <v>0</v>
      </c>
      <c r="V756" s="45">
        <f t="shared" si="95"/>
        <v>0</v>
      </c>
      <c r="W756" s="45">
        <f t="shared" si="95"/>
        <v>0</v>
      </c>
      <c r="X756" s="45">
        <f t="shared" si="95"/>
        <v>0</v>
      </c>
      <c r="Y756" s="45">
        <f t="shared" si="95"/>
        <v>0</v>
      </c>
      <c r="Z756" s="45">
        <f t="shared" si="95"/>
        <v>0</v>
      </c>
      <c r="AA756" s="45">
        <f t="shared" si="94"/>
        <v>0</v>
      </c>
      <c r="AB756" s="45">
        <f t="shared" si="94"/>
        <v>0</v>
      </c>
      <c r="AC756" s="45">
        <f t="shared" si="94"/>
        <v>0</v>
      </c>
      <c r="AD756" s="45">
        <f t="shared" si="94"/>
        <v>0</v>
      </c>
      <c r="AE756" s="45">
        <f t="shared" si="94"/>
        <v>0</v>
      </c>
      <c r="AF756" s="45">
        <f t="shared" si="94"/>
        <v>0</v>
      </c>
      <c r="AG756" s="45">
        <f t="shared" si="94"/>
        <v>0</v>
      </c>
      <c r="AH756" s="45">
        <f t="shared" si="94"/>
        <v>0</v>
      </c>
      <c r="AI756" s="45">
        <f t="shared" si="94"/>
        <v>0</v>
      </c>
      <c r="AJ756" s="45">
        <f t="shared" si="94"/>
        <v>0</v>
      </c>
      <c r="AK756" s="45">
        <f t="shared" si="94"/>
        <v>0</v>
      </c>
      <c r="AL756" s="45">
        <f t="shared" si="94"/>
        <v>0</v>
      </c>
      <c r="AM756" s="45">
        <f t="shared" si="94"/>
        <v>0</v>
      </c>
      <c r="AN756" s="45">
        <f t="shared" si="94"/>
        <v>0</v>
      </c>
    </row>
    <row r="757" spans="1:40" x14ac:dyDescent="0.25">
      <c r="A757" s="68"/>
      <c r="B757" s="68"/>
      <c r="C757" s="68"/>
      <c r="D757" s="1"/>
      <c r="E757" s="1"/>
      <c r="F757" s="1"/>
      <c r="G757" s="1"/>
      <c r="H757" s="177"/>
      <c r="I757" s="69"/>
      <c r="J757" s="179"/>
      <c r="K757" s="45">
        <f t="shared" si="95"/>
        <v>0</v>
      </c>
      <c r="L757" s="45">
        <f t="shared" si="95"/>
        <v>0</v>
      </c>
      <c r="M757" s="45">
        <f t="shared" si="95"/>
        <v>0</v>
      </c>
      <c r="N757" s="45">
        <f t="shared" si="95"/>
        <v>0</v>
      </c>
      <c r="O757" s="45">
        <f t="shared" si="95"/>
        <v>0</v>
      </c>
      <c r="P757" s="45">
        <f t="shared" si="95"/>
        <v>0</v>
      </c>
      <c r="Q757" s="45">
        <f t="shared" si="95"/>
        <v>0</v>
      </c>
      <c r="R757" s="45">
        <f t="shared" si="95"/>
        <v>0</v>
      </c>
      <c r="S757" s="45">
        <f t="shared" si="95"/>
        <v>0</v>
      </c>
      <c r="T757" s="45">
        <f t="shared" si="95"/>
        <v>0</v>
      </c>
      <c r="U757" s="45">
        <f t="shared" si="95"/>
        <v>0</v>
      </c>
      <c r="V757" s="45">
        <f t="shared" si="95"/>
        <v>0</v>
      </c>
      <c r="W757" s="45">
        <f t="shared" si="95"/>
        <v>0</v>
      </c>
      <c r="X757" s="45">
        <f t="shared" si="95"/>
        <v>0</v>
      </c>
      <c r="Y757" s="45">
        <f t="shared" si="95"/>
        <v>0</v>
      </c>
      <c r="Z757" s="45">
        <f t="shared" si="95"/>
        <v>0</v>
      </c>
      <c r="AA757" s="45">
        <f t="shared" si="94"/>
        <v>0</v>
      </c>
      <c r="AB757" s="45">
        <f t="shared" si="94"/>
        <v>0</v>
      </c>
      <c r="AC757" s="45">
        <f t="shared" si="94"/>
        <v>0</v>
      </c>
      <c r="AD757" s="45">
        <f t="shared" si="94"/>
        <v>0</v>
      </c>
      <c r="AE757" s="45">
        <f t="shared" si="94"/>
        <v>0</v>
      </c>
      <c r="AF757" s="45">
        <f t="shared" si="94"/>
        <v>0</v>
      </c>
      <c r="AG757" s="45">
        <f t="shared" si="94"/>
        <v>0</v>
      </c>
      <c r="AH757" s="45">
        <f t="shared" si="94"/>
        <v>0</v>
      </c>
      <c r="AI757" s="45">
        <f t="shared" si="94"/>
        <v>0</v>
      </c>
      <c r="AJ757" s="45">
        <f t="shared" si="94"/>
        <v>0</v>
      </c>
      <c r="AK757" s="45">
        <f t="shared" si="94"/>
        <v>0</v>
      </c>
      <c r="AL757" s="45">
        <f t="shared" si="94"/>
        <v>0</v>
      </c>
      <c r="AM757" s="45">
        <f t="shared" si="94"/>
        <v>0</v>
      </c>
      <c r="AN757" s="45">
        <f t="shared" si="94"/>
        <v>0</v>
      </c>
    </row>
    <row r="758" spans="1:40" x14ac:dyDescent="0.25">
      <c r="A758" s="68"/>
      <c r="B758" s="68"/>
      <c r="C758" s="68"/>
      <c r="D758" s="1"/>
      <c r="E758" s="1"/>
      <c r="F758" s="1"/>
      <c r="G758" s="1"/>
      <c r="H758" s="177"/>
      <c r="I758" s="69"/>
      <c r="J758" s="179"/>
      <c r="K758" s="45">
        <f t="shared" si="95"/>
        <v>0</v>
      </c>
      <c r="L758" s="45">
        <f t="shared" si="95"/>
        <v>0</v>
      </c>
      <c r="M758" s="45">
        <f t="shared" si="95"/>
        <v>0</v>
      </c>
      <c r="N758" s="45">
        <f t="shared" si="95"/>
        <v>0</v>
      </c>
      <c r="O758" s="45">
        <f t="shared" si="95"/>
        <v>0</v>
      </c>
      <c r="P758" s="45">
        <f t="shared" si="95"/>
        <v>0</v>
      </c>
      <c r="Q758" s="45">
        <f t="shared" si="95"/>
        <v>0</v>
      </c>
      <c r="R758" s="45">
        <f t="shared" si="95"/>
        <v>0</v>
      </c>
      <c r="S758" s="45">
        <f t="shared" si="95"/>
        <v>0</v>
      </c>
      <c r="T758" s="45">
        <f t="shared" si="95"/>
        <v>0</v>
      </c>
      <c r="U758" s="45">
        <f t="shared" si="95"/>
        <v>0</v>
      </c>
      <c r="V758" s="45">
        <f t="shared" si="95"/>
        <v>0</v>
      </c>
      <c r="W758" s="45">
        <f t="shared" si="95"/>
        <v>0</v>
      </c>
      <c r="X758" s="45">
        <f t="shared" si="95"/>
        <v>0</v>
      </c>
      <c r="Y758" s="45">
        <f t="shared" si="95"/>
        <v>0</v>
      </c>
      <c r="Z758" s="45">
        <f t="shared" ref="Z758:AN773" si="96">IF($G758&gt;0,ROUND($J758*Z$3/12*0.75,0),0)</f>
        <v>0</v>
      </c>
      <c r="AA758" s="45">
        <f t="shared" si="96"/>
        <v>0</v>
      </c>
      <c r="AB758" s="45">
        <f t="shared" si="96"/>
        <v>0</v>
      </c>
      <c r="AC758" s="45">
        <f t="shared" si="96"/>
        <v>0</v>
      </c>
      <c r="AD758" s="45">
        <f t="shared" si="96"/>
        <v>0</v>
      </c>
      <c r="AE758" s="45">
        <f t="shared" si="96"/>
        <v>0</v>
      </c>
      <c r="AF758" s="45">
        <f t="shared" si="96"/>
        <v>0</v>
      </c>
      <c r="AG758" s="45">
        <f t="shared" si="96"/>
        <v>0</v>
      </c>
      <c r="AH758" s="45">
        <f t="shared" si="96"/>
        <v>0</v>
      </c>
      <c r="AI758" s="45">
        <f t="shared" si="96"/>
        <v>0</v>
      </c>
      <c r="AJ758" s="45">
        <f t="shared" si="96"/>
        <v>0</v>
      </c>
      <c r="AK758" s="45">
        <f t="shared" si="96"/>
        <v>0</v>
      </c>
      <c r="AL758" s="45">
        <f t="shared" si="96"/>
        <v>0</v>
      </c>
      <c r="AM758" s="45">
        <f t="shared" si="96"/>
        <v>0</v>
      </c>
      <c r="AN758" s="45">
        <f t="shared" si="96"/>
        <v>0</v>
      </c>
    </row>
    <row r="759" spans="1:40" x14ac:dyDescent="0.25">
      <c r="A759" s="68"/>
      <c r="B759" s="68"/>
      <c r="C759" s="68"/>
      <c r="D759" s="1"/>
      <c r="E759" s="1"/>
      <c r="F759" s="1"/>
      <c r="G759" s="1"/>
      <c r="H759" s="177"/>
      <c r="I759" s="69"/>
      <c r="J759" s="179"/>
      <c r="K759" s="45">
        <f t="shared" ref="K759:Z774" si="97">IF($G759&gt;0,ROUND($J759*K$3/12*0.75,0),0)</f>
        <v>0</v>
      </c>
      <c r="L759" s="45">
        <f t="shared" si="97"/>
        <v>0</v>
      </c>
      <c r="M759" s="45">
        <f t="shared" si="97"/>
        <v>0</v>
      </c>
      <c r="N759" s="45">
        <f t="shared" si="97"/>
        <v>0</v>
      </c>
      <c r="O759" s="45">
        <f t="shared" si="97"/>
        <v>0</v>
      </c>
      <c r="P759" s="45">
        <f t="shared" si="97"/>
        <v>0</v>
      </c>
      <c r="Q759" s="45">
        <f t="shared" si="97"/>
        <v>0</v>
      </c>
      <c r="R759" s="45">
        <f t="shared" si="97"/>
        <v>0</v>
      </c>
      <c r="S759" s="45">
        <f t="shared" si="97"/>
        <v>0</v>
      </c>
      <c r="T759" s="45">
        <f t="shared" si="97"/>
        <v>0</v>
      </c>
      <c r="U759" s="45">
        <f t="shared" si="97"/>
        <v>0</v>
      </c>
      <c r="V759" s="45">
        <f t="shared" si="97"/>
        <v>0</v>
      </c>
      <c r="W759" s="45">
        <f t="shared" si="97"/>
        <v>0</v>
      </c>
      <c r="X759" s="45">
        <f t="shared" si="97"/>
        <v>0</v>
      </c>
      <c r="Y759" s="45">
        <f t="shared" si="97"/>
        <v>0</v>
      </c>
      <c r="Z759" s="45">
        <f t="shared" si="97"/>
        <v>0</v>
      </c>
      <c r="AA759" s="45">
        <f t="shared" si="96"/>
        <v>0</v>
      </c>
      <c r="AB759" s="45">
        <f t="shared" si="96"/>
        <v>0</v>
      </c>
      <c r="AC759" s="45">
        <f t="shared" si="96"/>
        <v>0</v>
      </c>
      <c r="AD759" s="45">
        <f t="shared" si="96"/>
        <v>0</v>
      </c>
      <c r="AE759" s="45">
        <f t="shared" si="96"/>
        <v>0</v>
      </c>
      <c r="AF759" s="45">
        <f t="shared" si="96"/>
        <v>0</v>
      </c>
      <c r="AG759" s="45">
        <f t="shared" si="96"/>
        <v>0</v>
      </c>
      <c r="AH759" s="45">
        <f t="shared" si="96"/>
        <v>0</v>
      </c>
      <c r="AI759" s="45">
        <f t="shared" si="96"/>
        <v>0</v>
      </c>
      <c r="AJ759" s="45">
        <f t="shared" si="96"/>
        <v>0</v>
      </c>
      <c r="AK759" s="45">
        <f t="shared" si="96"/>
        <v>0</v>
      </c>
      <c r="AL759" s="45">
        <f t="shared" si="96"/>
        <v>0</v>
      </c>
      <c r="AM759" s="45">
        <f t="shared" si="96"/>
        <v>0</v>
      </c>
      <c r="AN759" s="45">
        <f t="shared" si="96"/>
        <v>0</v>
      </c>
    </row>
    <row r="760" spans="1:40" x14ac:dyDescent="0.25">
      <c r="A760" s="68"/>
      <c r="B760" s="68"/>
      <c r="C760" s="68"/>
      <c r="D760" s="1"/>
      <c r="E760" s="1"/>
      <c r="F760" s="1"/>
      <c r="G760" s="1"/>
      <c r="H760" s="177"/>
      <c r="I760" s="69"/>
      <c r="J760" s="179"/>
      <c r="K760" s="45">
        <f t="shared" si="97"/>
        <v>0</v>
      </c>
      <c r="L760" s="45">
        <f t="shared" si="97"/>
        <v>0</v>
      </c>
      <c r="M760" s="45">
        <f t="shared" si="97"/>
        <v>0</v>
      </c>
      <c r="N760" s="45">
        <f t="shared" si="97"/>
        <v>0</v>
      </c>
      <c r="O760" s="45">
        <f t="shared" si="97"/>
        <v>0</v>
      </c>
      <c r="P760" s="45">
        <f t="shared" si="97"/>
        <v>0</v>
      </c>
      <c r="Q760" s="45">
        <f t="shared" si="97"/>
        <v>0</v>
      </c>
      <c r="R760" s="45">
        <f t="shared" si="97"/>
        <v>0</v>
      </c>
      <c r="S760" s="45">
        <f t="shared" si="97"/>
        <v>0</v>
      </c>
      <c r="T760" s="45">
        <f t="shared" si="97"/>
        <v>0</v>
      </c>
      <c r="U760" s="45">
        <f t="shared" si="97"/>
        <v>0</v>
      </c>
      <c r="V760" s="45">
        <f t="shared" si="97"/>
        <v>0</v>
      </c>
      <c r="W760" s="45">
        <f t="shared" si="97"/>
        <v>0</v>
      </c>
      <c r="X760" s="45">
        <f t="shared" si="97"/>
        <v>0</v>
      </c>
      <c r="Y760" s="45">
        <f t="shared" si="97"/>
        <v>0</v>
      </c>
      <c r="Z760" s="45">
        <f t="shared" si="97"/>
        <v>0</v>
      </c>
      <c r="AA760" s="45">
        <f t="shared" si="96"/>
        <v>0</v>
      </c>
      <c r="AB760" s="45">
        <f t="shared" si="96"/>
        <v>0</v>
      </c>
      <c r="AC760" s="45">
        <f t="shared" si="96"/>
        <v>0</v>
      </c>
      <c r="AD760" s="45">
        <f t="shared" si="96"/>
        <v>0</v>
      </c>
      <c r="AE760" s="45">
        <f t="shared" si="96"/>
        <v>0</v>
      </c>
      <c r="AF760" s="45">
        <f t="shared" si="96"/>
        <v>0</v>
      </c>
      <c r="AG760" s="45">
        <f t="shared" si="96"/>
        <v>0</v>
      </c>
      <c r="AH760" s="45">
        <f t="shared" si="96"/>
        <v>0</v>
      </c>
      <c r="AI760" s="45">
        <f t="shared" si="96"/>
        <v>0</v>
      </c>
      <c r="AJ760" s="45">
        <f t="shared" si="96"/>
        <v>0</v>
      </c>
      <c r="AK760" s="45">
        <f t="shared" si="96"/>
        <v>0</v>
      </c>
      <c r="AL760" s="45">
        <f t="shared" si="96"/>
        <v>0</v>
      </c>
      <c r="AM760" s="45">
        <f t="shared" si="96"/>
        <v>0</v>
      </c>
      <c r="AN760" s="45">
        <f t="shared" si="96"/>
        <v>0</v>
      </c>
    </row>
    <row r="761" spans="1:40" x14ac:dyDescent="0.25">
      <c r="A761" s="68"/>
      <c r="B761" s="68"/>
      <c r="C761" s="68"/>
      <c r="D761" s="1"/>
      <c r="E761" s="1"/>
      <c r="F761" s="1"/>
      <c r="G761" s="1"/>
      <c r="H761" s="177"/>
      <c r="I761" s="69"/>
      <c r="J761" s="179"/>
      <c r="K761" s="45">
        <f t="shared" si="97"/>
        <v>0</v>
      </c>
      <c r="L761" s="45">
        <f t="shared" si="97"/>
        <v>0</v>
      </c>
      <c r="M761" s="45">
        <f t="shared" si="97"/>
        <v>0</v>
      </c>
      <c r="N761" s="45">
        <f t="shared" si="97"/>
        <v>0</v>
      </c>
      <c r="O761" s="45">
        <f t="shared" si="97"/>
        <v>0</v>
      </c>
      <c r="P761" s="45">
        <f t="shared" si="97"/>
        <v>0</v>
      </c>
      <c r="Q761" s="45">
        <f t="shared" si="97"/>
        <v>0</v>
      </c>
      <c r="R761" s="45">
        <f t="shared" si="97"/>
        <v>0</v>
      </c>
      <c r="S761" s="45">
        <f t="shared" si="97"/>
        <v>0</v>
      </c>
      <c r="T761" s="45">
        <f t="shared" si="97"/>
        <v>0</v>
      </c>
      <c r="U761" s="45">
        <f t="shared" si="97"/>
        <v>0</v>
      </c>
      <c r="V761" s="45">
        <f t="shared" si="97"/>
        <v>0</v>
      </c>
      <c r="W761" s="45">
        <f t="shared" si="97"/>
        <v>0</v>
      </c>
      <c r="X761" s="45">
        <f t="shared" si="97"/>
        <v>0</v>
      </c>
      <c r="Y761" s="45">
        <f t="shared" si="97"/>
        <v>0</v>
      </c>
      <c r="Z761" s="45">
        <f t="shared" si="97"/>
        <v>0</v>
      </c>
      <c r="AA761" s="45">
        <f t="shared" si="96"/>
        <v>0</v>
      </c>
      <c r="AB761" s="45">
        <f t="shared" si="96"/>
        <v>0</v>
      </c>
      <c r="AC761" s="45">
        <f t="shared" si="96"/>
        <v>0</v>
      </c>
      <c r="AD761" s="45">
        <f t="shared" si="96"/>
        <v>0</v>
      </c>
      <c r="AE761" s="45">
        <f t="shared" si="96"/>
        <v>0</v>
      </c>
      <c r="AF761" s="45">
        <f t="shared" si="96"/>
        <v>0</v>
      </c>
      <c r="AG761" s="45">
        <f t="shared" si="96"/>
        <v>0</v>
      </c>
      <c r="AH761" s="45">
        <f t="shared" si="96"/>
        <v>0</v>
      </c>
      <c r="AI761" s="45">
        <f t="shared" si="96"/>
        <v>0</v>
      </c>
      <c r="AJ761" s="45">
        <f t="shared" si="96"/>
        <v>0</v>
      </c>
      <c r="AK761" s="45">
        <f t="shared" si="96"/>
        <v>0</v>
      </c>
      <c r="AL761" s="45">
        <f t="shared" si="96"/>
        <v>0</v>
      </c>
      <c r="AM761" s="45">
        <f t="shared" si="96"/>
        <v>0</v>
      </c>
      <c r="AN761" s="45">
        <f t="shared" si="96"/>
        <v>0</v>
      </c>
    </row>
    <row r="762" spans="1:40" x14ac:dyDescent="0.25">
      <c r="A762" s="68"/>
      <c r="B762" s="68"/>
      <c r="C762" s="68"/>
      <c r="D762" s="1"/>
      <c r="E762" s="1"/>
      <c r="F762" s="1"/>
      <c r="G762" s="1"/>
      <c r="H762" s="177"/>
      <c r="I762" s="69"/>
      <c r="J762" s="179"/>
      <c r="K762" s="45">
        <f t="shared" si="97"/>
        <v>0</v>
      </c>
      <c r="L762" s="45">
        <f t="shared" si="97"/>
        <v>0</v>
      </c>
      <c r="M762" s="45">
        <f t="shared" si="97"/>
        <v>0</v>
      </c>
      <c r="N762" s="45">
        <f t="shared" si="97"/>
        <v>0</v>
      </c>
      <c r="O762" s="45">
        <f t="shared" si="97"/>
        <v>0</v>
      </c>
      <c r="P762" s="45">
        <f t="shared" si="97"/>
        <v>0</v>
      </c>
      <c r="Q762" s="45">
        <f t="shared" si="97"/>
        <v>0</v>
      </c>
      <c r="R762" s="45">
        <f t="shared" si="97"/>
        <v>0</v>
      </c>
      <c r="S762" s="45">
        <f t="shared" si="97"/>
        <v>0</v>
      </c>
      <c r="T762" s="45">
        <f t="shared" si="97"/>
        <v>0</v>
      </c>
      <c r="U762" s="45">
        <f t="shared" si="97"/>
        <v>0</v>
      </c>
      <c r="V762" s="45">
        <f t="shared" si="97"/>
        <v>0</v>
      </c>
      <c r="W762" s="45">
        <f t="shared" si="97"/>
        <v>0</v>
      </c>
      <c r="X762" s="45">
        <f t="shared" si="97"/>
        <v>0</v>
      </c>
      <c r="Y762" s="45">
        <f t="shared" si="97"/>
        <v>0</v>
      </c>
      <c r="Z762" s="45">
        <f t="shared" si="97"/>
        <v>0</v>
      </c>
      <c r="AA762" s="45">
        <f t="shared" si="96"/>
        <v>0</v>
      </c>
      <c r="AB762" s="45">
        <f t="shared" si="96"/>
        <v>0</v>
      </c>
      <c r="AC762" s="45">
        <f t="shared" si="96"/>
        <v>0</v>
      </c>
      <c r="AD762" s="45">
        <f t="shared" si="96"/>
        <v>0</v>
      </c>
      <c r="AE762" s="45">
        <f t="shared" si="96"/>
        <v>0</v>
      </c>
      <c r="AF762" s="45">
        <f t="shared" si="96"/>
        <v>0</v>
      </c>
      <c r="AG762" s="45">
        <f t="shared" si="96"/>
        <v>0</v>
      </c>
      <c r="AH762" s="45">
        <f t="shared" si="96"/>
        <v>0</v>
      </c>
      <c r="AI762" s="45">
        <f t="shared" si="96"/>
        <v>0</v>
      </c>
      <c r="AJ762" s="45">
        <f t="shared" si="96"/>
        <v>0</v>
      </c>
      <c r="AK762" s="45">
        <f t="shared" si="96"/>
        <v>0</v>
      </c>
      <c r="AL762" s="45">
        <f t="shared" si="96"/>
        <v>0</v>
      </c>
      <c r="AM762" s="45">
        <f t="shared" si="96"/>
        <v>0</v>
      </c>
      <c r="AN762" s="45">
        <f t="shared" si="96"/>
        <v>0</v>
      </c>
    </row>
    <row r="763" spans="1:40" x14ac:dyDescent="0.25">
      <c r="A763" s="68"/>
      <c r="B763" s="68"/>
      <c r="C763" s="68"/>
      <c r="D763" s="1"/>
      <c r="E763" s="1"/>
      <c r="F763" s="1"/>
      <c r="G763" s="1"/>
      <c r="H763" s="177"/>
      <c r="I763" s="69"/>
      <c r="J763" s="179"/>
      <c r="K763" s="45">
        <f t="shared" si="97"/>
        <v>0</v>
      </c>
      <c r="L763" s="45">
        <f t="shared" si="97"/>
        <v>0</v>
      </c>
      <c r="M763" s="45">
        <f t="shared" si="97"/>
        <v>0</v>
      </c>
      <c r="N763" s="45">
        <f t="shared" si="97"/>
        <v>0</v>
      </c>
      <c r="O763" s="45">
        <f t="shared" si="97"/>
        <v>0</v>
      </c>
      <c r="P763" s="45">
        <f t="shared" si="97"/>
        <v>0</v>
      </c>
      <c r="Q763" s="45">
        <f t="shared" si="97"/>
        <v>0</v>
      </c>
      <c r="R763" s="45">
        <f t="shared" si="97"/>
        <v>0</v>
      </c>
      <c r="S763" s="45">
        <f t="shared" si="97"/>
        <v>0</v>
      </c>
      <c r="T763" s="45">
        <f t="shared" si="97"/>
        <v>0</v>
      </c>
      <c r="U763" s="45">
        <f t="shared" si="97"/>
        <v>0</v>
      </c>
      <c r="V763" s="45">
        <f t="shared" si="97"/>
        <v>0</v>
      </c>
      <c r="W763" s="45">
        <f t="shared" si="97"/>
        <v>0</v>
      </c>
      <c r="X763" s="45">
        <f t="shared" si="97"/>
        <v>0</v>
      </c>
      <c r="Y763" s="45">
        <f t="shared" si="97"/>
        <v>0</v>
      </c>
      <c r="Z763" s="45">
        <f t="shared" si="97"/>
        <v>0</v>
      </c>
      <c r="AA763" s="45">
        <f t="shared" si="96"/>
        <v>0</v>
      </c>
      <c r="AB763" s="45">
        <f t="shared" si="96"/>
        <v>0</v>
      </c>
      <c r="AC763" s="45">
        <f t="shared" si="96"/>
        <v>0</v>
      </c>
      <c r="AD763" s="45">
        <f t="shared" si="96"/>
        <v>0</v>
      </c>
      <c r="AE763" s="45">
        <f t="shared" si="96"/>
        <v>0</v>
      </c>
      <c r="AF763" s="45">
        <f t="shared" si="96"/>
        <v>0</v>
      </c>
      <c r="AG763" s="45">
        <f t="shared" si="96"/>
        <v>0</v>
      </c>
      <c r="AH763" s="45">
        <f t="shared" si="96"/>
        <v>0</v>
      </c>
      <c r="AI763" s="45">
        <f t="shared" si="96"/>
        <v>0</v>
      </c>
      <c r="AJ763" s="45">
        <f t="shared" si="96"/>
        <v>0</v>
      </c>
      <c r="AK763" s="45">
        <f t="shared" si="96"/>
        <v>0</v>
      </c>
      <c r="AL763" s="45">
        <f t="shared" si="96"/>
        <v>0</v>
      </c>
      <c r="AM763" s="45">
        <f t="shared" si="96"/>
        <v>0</v>
      </c>
      <c r="AN763" s="45">
        <f t="shared" si="96"/>
        <v>0</v>
      </c>
    </row>
    <row r="764" spans="1:40" x14ac:dyDescent="0.25">
      <c r="A764" s="68"/>
      <c r="B764" s="68"/>
      <c r="C764" s="68"/>
      <c r="D764" s="1"/>
      <c r="E764" s="1"/>
      <c r="F764" s="1"/>
      <c r="G764" s="1"/>
      <c r="H764" s="177"/>
      <c r="I764" s="69"/>
      <c r="J764" s="179"/>
      <c r="K764" s="45">
        <f t="shared" si="97"/>
        <v>0</v>
      </c>
      <c r="L764" s="45">
        <f t="shared" si="97"/>
        <v>0</v>
      </c>
      <c r="M764" s="45">
        <f t="shared" si="97"/>
        <v>0</v>
      </c>
      <c r="N764" s="45">
        <f t="shared" si="97"/>
        <v>0</v>
      </c>
      <c r="O764" s="45">
        <f t="shared" si="97"/>
        <v>0</v>
      </c>
      <c r="P764" s="45">
        <f t="shared" si="97"/>
        <v>0</v>
      </c>
      <c r="Q764" s="45">
        <f t="shared" si="97"/>
        <v>0</v>
      </c>
      <c r="R764" s="45">
        <f t="shared" si="97"/>
        <v>0</v>
      </c>
      <c r="S764" s="45">
        <f t="shared" si="97"/>
        <v>0</v>
      </c>
      <c r="T764" s="45">
        <f t="shared" si="97"/>
        <v>0</v>
      </c>
      <c r="U764" s="45">
        <f t="shared" si="97"/>
        <v>0</v>
      </c>
      <c r="V764" s="45">
        <f t="shared" si="97"/>
        <v>0</v>
      </c>
      <c r="W764" s="45">
        <f t="shared" si="97"/>
        <v>0</v>
      </c>
      <c r="X764" s="45">
        <f t="shared" si="97"/>
        <v>0</v>
      </c>
      <c r="Y764" s="45">
        <f t="shared" si="97"/>
        <v>0</v>
      </c>
      <c r="Z764" s="45">
        <f t="shared" si="97"/>
        <v>0</v>
      </c>
      <c r="AA764" s="45">
        <f t="shared" si="96"/>
        <v>0</v>
      </c>
      <c r="AB764" s="45">
        <f t="shared" si="96"/>
        <v>0</v>
      </c>
      <c r="AC764" s="45">
        <f t="shared" si="96"/>
        <v>0</v>
      </c>
      <c r="AD764" s="45">
        <f t="shared" si="96"/>
        <v>0</v>
      </c>
      <c r="AE764" s="45">
        <f t="shared" si="96"/>
        <v>0</v>
      </c>
      <c r="AF764" s="45">
        <f t="shared" si="96"/>
        <v>0</v>
      </c>
      <c r="AG764" s="45">
        <f t="shared" si="96"/>
        <v>0</v>
      </c>
      <c r="AH764" s="45">
        <f t="shared" si="96"/>
        <v>0</v>
      </c>
      <c r="AI764" s="45">
        <f t="shared" si="96"/>
        <v>0</v>
      </c>
      <c r="AJ764" s="45">
        <f t="shared" si="96"/>
        <v>0</v>
      </c>
      <c r="AK764" s="45">
        <f t="shared" si="96"/>
        <v>0</v>
      </c>
      <c r="AL764" s="45">
        <f t="shared" si="96"/>
        <v>0</v>
      </c>
      <c r="AM764" s="45">
        <f t="shared" si="96"/>
        <v>0</v>
      </c>
      <c r="AN764" s="45">
        <f t="shared" si="96"/>
        <v>0</v>
      </c>
    </row>
    <row r="765" spans="1:40" x14ac:dyDescent="0.25">
      <c r="A765" s="68"/>
      <c r="B765" s="68"/>
      <c r="C765" s="68"/>
      <c r="D765" s="1"/>
      <c r="E765" s="1"/>
      <c r="F765" s="1"/>
      <c r="G765" s="1"/>
      <c r="H765" s="177"/>
      <c r="I765" s="69"/>
      <c r="J765" s="179"/>
      <c r="K765" s="45">
        <f t="shared" si="97"/>
        <v>0</v>
      </c>
      <c r="L765" s="45">
        <f t="shared" si="97"/>
        <v>0</v>
      </c>
      <c r="M765" s="45">
        <f t="shared" si="97"/>
        <v>0</v>
      </c>
      <c r="N765" s="45">
        <f t="shared" si="97"/>
        <v>0</v>
      </c>
      <c r="O765" s="45">
        <f t="shared" si="97"/>
        <v>0</v>
      </c>
      <c r="P765" s="45">
        <f t="shared" si="97"/>
        <v>0</v>
      </c>
      <c r="Q765" s="45">
        <f t="shared" si="97"/>
        <v>0</v>
      </c>
      <c r="R765" s="45">
        <f t="shared" si="97"/>
        <v>0</v>
      </c>
      <c r="S765" s="45">
        <f t="shared" si="97"/>
        <v>0</v>
      </c>
      <c r="T765" s="45">
        <f t="shared" si="97"/>
        <v>0</v>
      </c>
      <c r="U765" s="45">
        <f t="shared" si="97"/>
        <v>0</v>
      </c>
      <c r="V765" s="45">
        <f t="shared" si="97"/>
        <v>0</v>
      </c>
      <c r="W765" s="45">
        <f t="shared" si="97"/>
        <v>0</v>
      </c>
      <c r="X765" s="45">
        <f t="shared" si="97"/>
        <v>0</v>
      </c>
      <c r="Y765" s="45">
        <f t="shared" si="97"/>
        <v>0</v>
      </c>
      <c r="Z765" s="45">
        <f t="shared" si="97"/>
        <v>0</v>
      </c>
      <c r="AA765" s="45">
        <f t="shared" si="96"/>
        <v>0</v>
      </c>
      <c r="AB765" s="45">
        <f t="shared" si="96"/>
        <v>0</v>
      </c>
      <c r="AC765" s="45">
        <f t="shared" si="96"/>
        <v>0</v>
      </c>
      <c r="AD765" s="45">
        <f t="shared" si="96"/>
        <v>0</v>
      </c>
      <c r="AE765" s="45">
        <f t="shared" si="96"/>
        <v>0</v>
      </c>
      <c r="AF765" s="45">
        <f t="shared" si="96"/>
        <v>0</v>
      </c>
      <c r="AG765" s="45">
        <f t="shared" si="96"/>
        <v>0</v>
      </c>
      <c r="AH765" s="45">
        <f t="shared" si="96"/>
        <v>0</v>
      </c>
      <c r="AI765" s="45">
        <f t="shared" si="96"/>
        <v>0</v>
      </c>
      <c r="AJ765" s="45">
        <f t="shared" si="96"/>
        <v>0</v>
      </c>
      <c r="AK765" s="45">
        <f t="shared" si="96"/>
        <v>0</v>
      </c>
      <c r="AL765" s="45">
        <f t="shared" si="96"/>
        <v>0</v>
      </c>
      <c r="AM765" s="45">
        <f t="shared" si="96"/>
        <v>0</v>
      </c>
      <c r="AN765" s="45">
        <f t="shared" si="96"/>
        <v>0</v>
      </c>
    </row>
    <row r="766" spans="1:40" x14ac:dyDescent="0.25">
      <c r="A766" s="68"/>
      <c r="B766" s="68"/>
      <c r="C766" s="68"/>
      <c r="D766" s="1"/>
      <c r="E766" s="1"/>
      <c r="F766" s="1"/>
      <c r="G766" s="1"/>
      <c r="H766" s="177"/>
      <c r="I766" s="69"/>
      <c r="J766" s="179"/>
      <c r="K766" s="45">
        <f t="shared" si="97"/>
        <v>0</v>
      </c>
      <c r="L766" s="45">
        <f t="shared" si="97"/>
        <v>0</v>
      </c>
      <c r="M766" s="45">
        <f t="shared" si="97"/>
        <v>0</v>
      </c>
      <c r="N766" s="45">
        <f t="shared" si="97"/>
        <v>0</v>
      </c>
      <c r="O766" s="45">
        <f t="shared" si="97"/>
        <v>0</v>
      </c>
      <c r="P766" s="45">
        <f t="shared" si="97"/>
        <v>0</v>
      </c>
      <c r="Q766" s="45">
        <f t="shared" si="97"/>
        <v>0</v>
      </c>
      <c r="R766" s="45">
        <f t="shared" si="97"/>
        <v>0</v>
      </c>
      <c r="S766" s="45">
        <f t="shared" si="97"/>
        <v>0</v>
      </c>
      <c r="T766" s="45">
        <f t="shared" si="97"/>
        <v>0</v>
      </c>
      <c r="U766" s="45">
        <f t="shared" si="97"/>
        <v>0</v>
      </c>
      <c r="V766" s="45">
        <f t="shared" si="97"/>
        <v>0</v>
      </c>
      <c r="W766" s="45">
        <f t="shared" si="97"/>
        <v>0</v>
      </c>
      <c r="X766" s="45">
        <f t="shared" si="97"/>
        <v>0</v>
      </c>
      <c r="Y766" s="45">
        <f t="shared" si="97"/>
        <v>0</v>
      </c>
      <c r="Z766" s="45">
        <f t="shared" si="97"/>
        <v>0</v>
      </c>
      <c r="AA766" s="45">
        <f t="shared" si="96"/>
        <v>0</v>
      </c>
      <c r="AB766" s="45">
        <f t="shared" si="96"/>
        <v>0</v>
      </c>
      <c r="AC766" s="45">
        <f t="shared" si="96"/>
        <v>0</v>
      </c>
      <c r="AD766" s="45">
        <f t="shared" si="96"/>
        <v>0</v>
      </c>
      <c r="AE766" s="45">
        <f t="shared" si="96"/>
        <v>0</v>
      </c>
      <c r="AF766" s="45">
        <f t="shared" si="96"/>
        <v>0</v>
      </c>
      <c r="AG766" s="45">
        <f t="shared" si="96"/>
        <v>0</v>
      </c>
      <c r="AH766" s="45">
        <f t="shared" si="96"/>
        <v>0</v>
      </c>
      <c r="AI766" s="45">
        <f t="shared" si="96"/>
        <v>0</v>
      </c>
      <c r="AJ766" s="45">
        <f t="shared" si="96"/>
        <v>0</v>
      </c>
      <c r="AK766" s="45">
        <f t="shared" si="96"/>
        <v>0</v>
      </c>
      <c r="AL766" s="45">
        <f t="shared" si="96"/>
        <v>0</v>
      </c>
      <c r="AM766" s="45">
        <f t="shared" si="96"/>
        <v>0</v>
      </c>
      <c r="AN766" s="45">
        <f t="shared" si="96"/>
        <v>0</v>
      </c>
    </row>
    <row r="767" spans="1:40" x14ac:dyDescent="0.25">
      <c r="A767" s="68"/>
      <c r="B767" s="68"/>
      <c r="C767" s="68"/>
      <c r="D767" s="1"/>
      <c r="E767" s="1"/>
      <c r="F767" s="1"/>
      <c r="G767" s="1"/>
      <c r="H767" s="177"/>
      <c r="I767" s="69"/>
      <c r="J767" s="179"/>
      <c r="K767" s="45">
        <f t="shared" si="97"/>
        <v>0</v>
      </c>
      <c r="L767" s="45">
        <f t="shared" si="97"/>
        <v>0</v>
      </c>
      <c r="M767" s="45">
        <f t="shared" si="97"/>
        <v>0</v>
      </c>
      <c r="N767" s="45">
        <f t="shared" si="97"/>
        <v>0</v>
      </c>
      <c r="O767" s="45">
        <f t="shared" si="97"/>
        <v>0</v>
      </c>
      <c r="P767" s="45">
        <f t="shared" si="97"/>
        <v>0</v>
      </c>
      <c r="Q767" s="45">
        <f t="shared" si="97"/>
        <v>0</v>
      </c>
      <c r="R767" s="45">
        <f t="shared" si="97"/>
        <v>0</v>
      </c>
      <c r="S767" s="45">
        <f t="shared" si="97"/>
        <v>0</v>
      </c>
      <c r="T767" s="45">
        <f t="shared" si="97"/>
        <v>0</v>
      </c>
      <c r="U767" s="45">
        <f t="shared" si="97"/>
        <v>0</v>
      </c>
      <c r="V767" s="45">
        <f t="shared" si="97"/>
        <v>0</v>
      </c>
      <c r="W767" s="45">
        <f t="shared" si="97"/>
        <v>0</v>
      </c>
      <c r="X767" s="45">
        <f t="shared" si="97"/>
        <v>0</v>
      </c>
      <c r="Y767" s="45">
        <f t="shared" si="97"/>
        <v>0</v>
      </c>
      <c r="Z767" s="45">
        <f t="shared" si="97"/>
        <v>0</v>
      </c>
      <c r="AA767" s="45">
        <f t="shared" si="96"/>
        <v>0</v>
      </c>
      <c r="AB767" s="45">
        <f t="shared" si="96"/>
        <v>0</v>
      </c>
      <c r="AC767" s="45">
        <f t="shared" si="96"/>
        <v>0</v>
      </c>
      <c r="AD767" s="45">
        <f t="shared" si="96"/>
        <v>0</v>
      </c>
      <c r="AE767" s="45">
        <f t="shared" si="96"/>
        <v>0</v>
      </c>
      <c r="AF767" s="45">
        <f t="shared" si="96"/>
        <v>0</v>
      </c>
      <c r="AG767" s="45">
        <f t="shared" si="96"/>
        <v>0</v>
      </c>
      <c r="AH767" s="45">
        <f t="shared" si="96"/>
        <v>0</v>
      </c>
      <c r="AI767" s="45">
        <f t="shared" si="96"/>
        <v>0</v>
      </c>
      <c r="AJ767" s="45">
        <f t="shared" si="96"/>
        <v>0</v>
      </c>
      <c r="AK767" s="45">
        <f t="shared" si="96"/>
        <v>0</v>
      </c>
      <c r="AL767" s="45">
        <f t="shared" si="96"/>
        <v>0</v>
      </c>
      <c r="AM767" s="45">
        <f t="shared" si="96"/>
        <v>0</v>
      </c>
      <c r="AN767" s="45">
        <f t="shared" si="96"/>
        <v>0</v>
      </c>
    </row>
    <row r="768" spans="1:40" x14ac:dyDescent="0.25">
      <c r="A768" s="68"/>
      <c r="B768" s="68"/>
      <c r="C768" s="68"/>
      <c r="D768" s="1"/>
      <c r="E768" s="1"/>
      <c r="F768" s="1"/>
      <c r="G768" s="1"/>
      <c r="H768" s="177"/>
      <c r="I768" s="69"/>
      <c r="J768" s="179"/>
      <c r="K768" s="45">
        <f t="shared" si="97"/>
        <v>0</v>
      </c>
      <c r="L768" s="45">
        <f t="shared" si="97"/>
        <v>0</v>
      </c>
      <c r="M768" s="45">
        <f t="shared" si="97"/>
        <v>0</v>
      </c>
      <c r="N768" s="45">
        <f t="shared" si="97"/>
        <v>0</v>
      </c>
      <c r="O768" s="45">
        <f t="shared" si="97"/>
        <v>0</v>
      </c>
      <c r="P768" s="45">
        <f t="shared" si="97"/>
        <v>0</v>
      </c>
      <c r="Q768" s="45">
        <f t="shared" si="97"/>
        <v>0</v>
      </c>
      <c r="R768" s="45">
        <f t="shared" si="97"/>
        <v>0</v>
      </c>
      <c r="S768" s="45">
        <f t="shared" si="97"/>
        <v>0</v>
      </c>
      <c r="T768" s="45">
        <f t="shared" si="97"/>
        <v>0</v>
      </c>
      <c r="U768" s="45">
        <f t="shared" si="97"/>
        <v>0</v>
      </c>
      <c r="V768" s="45">
        <f t="shared" si="97"/>
        <v>0</v>
      </c>
      <c r="W768" s="45">
        <f t="shared" si="97"/>
        <v>0</v>
      </c>
      <c r="X768" s="45">
        <f t="shared" si="97"/>
        <v>0</v>
      </c>
      <c r="Y768" s="45">
        <f t="shared" si="97"/>
        <v>0</v>
      </c>
      <c r="Z768" s="45">
        <f t="shared" si="97"/>
        <v>0</v>
      </c>
      <c r="AA768" s="45">
        <f t="shared" si="96"/>
        <v>0</v>
      </c>
      <c r="AB768" s="45">
        <f t="shared" si="96"/>
        <v>0</v>
      </c>
      <c r="AC768" s="45">
        <f t="shared" si="96"/>
        <v>0</v>
      </c>
      <c r="AD768" s="45">
        <f t="shared" si="96"/>
        <v>0</v>
      </c>
      <c r="AE768" s="45">
        <f t="shared" si="96"/>
        <v>0</v>
      </c>
      <c r="AF768" s="45">
        <f t="shared" si="96"/>
        <v>0</v>
      </c>
      <c r="AG768" s="45">
        <f t="shared" si="96"/>
        <v>0</v>
      </c>
      <c r="AH768" s="45">
        <f t="shared" si="96"/>
        <v>0</v>
      </c>
      <c r="AI768" s="45">
        <f t="shared" si="96"/>
        <v>0</v>
      </c>
      <c r="AJ768" s="45">
        <f t="shared" si="96"/>
        <v>0</v>
      </c>
      <c r="AK768" s="45">
        <f t="shared" si="96"/>
        <v>0</v>
      </c>
      <c r="AL768" s="45">
        <f t="shared" si="96"/>
        <v>0</v>
      </c>
      <c r="AM768" s="45">
        <f t="shared" si="96"/>
        <v>0</v>
      </c>
      <c r="AN768" s="45">
        <f t="shared" si="96"/>
        <v>0</v>
      </c>
    </row>
    <row r="769" spans="1:40" x14ac:dyDescent="0.25">
      <c r="A769" s="68"/>
      <c r="B769" s="68"/>
      <c r="C769" s="68"/>
      <c r="D769" s="1"/>
      <c r="E769" s="1"/>
      <c r="F769" s="1"/>
      <c r="G769" s="1"/>
      <c r="H769" s="177"/>
      <c r="I769" s="69"/>
      <c r="J769" s="179"/>
      <c r="K769" s="45">
        <f t="shared" si="97"/>
        <v>0</v>
      </c>
      <c r="L769" s="45">
        <f t="shared" si="97"/>
        <v>0</v>
      </c>
      <c r="M769" s="45">
        <f t="shared" si="97"/>
        <v>0</v>
      </c>
      <c r="N769" s="45">
        <f t="shared" si="97"/>
        <v>0</v>
      </c>
      <c r="O769" s="45">
        <f t="shared" si="97"/>
        <v>0</v>
      </c>
      <c r="P769" s="45">
        <f t="shared" si="97"/>
        <v>0</v>
      </c>
      <c r="Q769" s="45">
        <f t="shared" si="97"/>
        <v>0</v>
      </c>
      <c r="R769" s="45">
        <f t="shared" si="97"/>
        <v>0</v>
      </c>
      <c r="S769" s="45">
        <f t="shared" si="97"/>
        <v>0</v>
      </c>
      <c r="T769" s="45">
        <f t="shared" si="97"/>
        <v>0</v>
      </c>
      <c r="U769" s="45">
        <f t="shared" si="97"/>
        <v>0</v>
      </c>
      <c r="V769" s="45">
        <f t="shared" si="97"/>
        <v>0</v>
      </c>
      <c r="W769" s="45">
        <f t="shared" si="97"/>
        <v>0</v>
      </c>
      <c r="X769" s="45">
        <f t="shared" si="97"/>
        <v>0</v>
      </c>
      <c r="Y769" s="45">
        <f t="shared" si="97"/>
        <v>0</v>
      </c>
      <c r="Z769" s="45">
        <f t="shared" si="97"/>
        <v>0</v>
      </c>
      <c r="AA769" s="45">
        <f t="shared" si="96"/>
        <v>0</v>
      </c>
      <c r="AB769" s="45">
        <f t="shared" si="96"/>
        <v>0</v>
      </c>
      <c r="AC769" s="45">
        <f t="shared" si="96"/>
        <v>0</v>
      </c>
      <c r="AD769" s="45">
        <f t="shared" si="96"/>
        <v>0</v>
      </c>
      <c r="AE769" s="45">
        <f t="shared" si="96"/>
        <v>0</v>
      </c>
      <c r="AF769" s="45">
        <f t="shared" si="96"/>
        <v>0</v>
      </c>
      <c r="AG769" s="45">
        <f t="shared" si="96"/>
        <v>0</v>
      </c>
      <c r="AH769" s="45">
        <f t="shared" si="96"/>
        <v>0</v>
      </c>
      <c r="AI769" s="45">
        <f t="shared" si="96"/>
        <v>0</v>
      </c>
      <c r="AJ769" s="45">
        <f t="shared" si="96"/>
        <v>0</v>
      </c>
      <c r="AK769" s="45">
        <f t="shared" si="96"/>
        <v>0</v>
      </c>
      <c r="AL769" s="45">
        <f t="shared" si="96"/>
        <v>0</v>
      </c>
      <c r="AM769" s="45">
        <f t="shared" si="96"/>
        <v>0</v>
      </c>
      <c r="AN769" s="45">
        <f t="shared" si="96"/>
        <v>0</v>
      </c>
    </row>
    <row r="770" spans="1:40" x14ac:dyDescent="0.25">
      <c r="A770" s="68"/>
      <c r="B770" s="68"/>
      <c r="C770" s="68"/>
      <c r="D770" s="1"/>
      <c r="E770" s="1"/>
      <c r="F770" s="1"/>
      <c r="G770" s="1"/>
      <c r="H770" s="177"/>
      <c r="I770" s="69"/>
      <c r="J770" s="179"/>
      <c r="K770" s="45">
        <f t="shared" si="97"/>
        <v>0</v>
      </c>
      <c r="L770" s="45">
        <f t="shared" si="97"/>
        <v>0</v>
      </c>
      <c r="M770" s="45">
        <f t="shared" si="97"/>
        <v>0</v>
      </c>
      <c r="N770" s="45">
        <f t="shared" si="97"/>
        <v>0</v>
      </c>
      <c r="O770" s="45">
        <f t="shared" si="97"/>
        <v>0</v>
      </c>
      <c r="P770" s="45">
        <f t="shared" si="97"/>
        <v>0</v>
      </c>
      <c r="Q770" s="45">
        <f t="shared" si="97"/>
        <v>0</v>
      </c>
      <c r="R770" s="45">
        <f t="shared" si="97"/>
        <v>0</v>
      </c>
      <c r="S770" s="45">
        <f t="shared" si="97"/>
        <v>0</v>
      </c>
      <c r="T770" s="45">
        <f t="shared" si="97"/>
        <v>0</v>
      </c>
      <c r="U770" s="45">
        <f t="shared" si="97"/>
        <v>0</v>
      </c>
      <c r="V770" s="45">
        <f t="shared" si="97"/>
        <v>0</v>
      </c>
      <c r="W770" s="45">
        <f t="shared" si="97"/>
        <v>0</v>
      </c>
      <c r="X770" s="45">
        <f t="shared" si="97"/>
        <v>0</v>
      </c>
      <c r="Y770" s="45">
        <f t="shared" si="97"/>
        <v>0</v>
      </c>
      <c r="Z770" s="45">
        <f t="shared" si="97"/>
        <v>0</v>
      </c>
      <c r="AA770" s="45">
        <f t="shared" si="96"/>
        <v>0</v>
      </c>
      <c r="AB770" s="45">
        <f t="shared" si="96"/>
        <v>0</v>
      </c>
      <c r="AC770" s="45">
        <f t="shared" si="96"/>
        <v>0</v>
      </c>
      <c r="AD770" s="45">
        <f t="shared" si="96"/>
        <v>0</v>
      </c>
      <c r="AE770" s="45">
        <f t="shared" si="96"/>
        <v>0</v>
      </c>
      <c r="AF770" s="45">
        <f t="shared" si="96"/>
        <v>0</v>
      </c>
      <c r="AG770" s="45">
        <f t="shared" si="96"/>
        <v>0</v>
      </c>
      <c r="AH770" s="45">
        <f t="shared" si="96"/>
        <v>0</v>
      </c>
      <c r="AI770" s="45">
        <f t="shared" si="96"/>
        <v>0</v>
      </c>
      <c r="AJ770" s="45">
        <f t="shared" si="96"/>
        <v>0</v>
      </c>
      <c r="AK770" s="45">
        <f t="shared" si="96"/>
        <v>0</v>
      </c>
      <c r="AL770" s="45">
        <f t="shared" si="96"/>
        <v>0</v>
      </c>
      <c r="AM770" s="45">
        <f t="shared" si="96"/>
        <v>0</v>
      </c>
      <c r="AN770" s="45">
        <f t="shared" si="96"/>
        <v>0</v>
      </c>
    </row>
    <row r="771" spans="1:40" x14ac:dyDescent="0.25">
      <c r="A771" s="68"/>
      <c r="B771" s="68"/>
      <c r="C771" s="68"/>
      <c r="D771" s="1"/>
      <c r="E771" s="1"/>
      <c r="F771" s="1"/>
      <c r="G771" s="1"/>
      <c r="H771" s="177"/>
      <c r="I771" s="69"/>
      <c r="J771" s="179"/>
      <c r="K771" s="45">
        <f t="shared" si="97"/>
        <v>0</v>
      </c>
      <c r="L771" s="45">
        <f t="shared" si="97"/>
        <v>0</v>
      </c>
      <c r="M771" s="45">
        <f t="shared" si="97"/>
        <v>0</v>
      </c>
      <c r="N771" s="45">
        <f t="shared" si="97"/>
        <v>0</v>
      </c>
      <c r="O771" s="45">
        <f t="shared" si="97"/>
        <v>0</v>
      </c>
      <c r="P771" s="45">
        <f t="shared" si="97"/>
        <v>0</v>
      </c>
      <c r="Q771" s="45">
        <f t="shared" si="97"/>
        <v>0</v>
      </c>
      <c r="R771" s="45">
        <f t="shared" si="97"/>
        <v>0</v>
      </c>
      <c r="S771" s="45">
        <f t="shared" si="97"/>
        <v>0</v>
      </c>
      <c r="T771" s="45">
        <f t="shared" si="97"/>
        <v>0</v>
      </c>
      <c r="U771" s="45">
        <f t="shared" si="97"/>
        <v>0</v>
      </c>
      <c r="V771" s="45">
        <f t="shared" si="97"/>
        <v>0</v>
      </c>
      <c r="W771" s="45">
        <f t="shared" si="97"/>
        <v>0</v>
      </c>
      <c r="X771" s="45">
        <f t="shared" si="97"/>
        <v>0</v>
      </c>
      <c r="Y771" s="45">
        <f t="shared" si="97"/>
        <v>0</v>
      </c>
      <c r="Z771" s="45">
        <f t="shared" si="97"/>
        <v>0</v>
      </c>
      <c r="AA771" s="45">
        <f t="shared" si="96"/>
        <v>0</v>
      </c>
      <c r="AB771" s="45">
        <f t="shared" si="96"/>
        <v>0</v>
      </c>
      <c r="AC771" s="45">
        <f t="shared" si="96"/>
        <v>0</v>
      </c>
      <c r="AD771" s="45">
        <f t="shared" si="96"/>
        <v>0</v>
      </c>
      <c r="AE771" s="45">
        <f t="shared" si="96"/>
        <v>0</v>
      </c>
      <c r="AF771" s="45">
        <f t="shared" si="96"/>
        <v>0</v>
      </c>
      <c r="AG771" s="45">
        <f t="shared" si="96"/>
        <v>0</v>
      </c>
      <c r="AH771" s="45">
        <f t="shared" si="96"/>
        <v>0</v>
      </c>
      <c r="AI771" s="45">
        <f t="shared" si="96"/>
        <v>0</v>
      </c>
      <c r="AJ771" s="45">
        <f t="shared" si="96"/>
        <v>0</v>
      </c>
      <c r="AK771" s="45">
        <f t="shared" si="96"/>
        <v>0</v>
      </c>
      <c r="AL771" s="45">
        <f t="shared" si="96"/>
        <v>0</v>
      </c>
      <c r="AM771" s="45">
        <f t="shared" si="96"/>
        <v>0</v>
      </c>
      <c r="AN771" s="45">
        <f t="shared" si="96"/>
        <v>0</v>
      </c>
    </row>
    <row r="772" spans="1:40" x14ac:dyDescent="0.25">
      <c r="A772" s="68"/>
      <c r="B772" s="68"/>
      <c r="C772" s="68"/>
      <c r="D772" s="1"/>
      <c r="E772" s="1"/>
      <c r="F772" s="1"/>
      <c r="G772" s="1"/>
      <c r="H772" s="177"/>
      <c r="I772" s="69"/>
      <c r="J772" s="179"/>
      <c r="K772" s="45">
        <f t="shared" si="97"/>
        <v>0</v>
      </c>
      <c r="L772" s="45">
        <f t="shared" si="97"/>
        <v>0</v>
      </c>
      <c r="M772" s="45">
        <f t="shared" si="97"/>
        <v>0</v>
      </c>
      <c r="N772" s="45">
        <f t="shared" si="97"/>
        <v>0</v>
      </c>
      <c r="O772" s="45">
        <f t="shared" si="97"/>
        <v>0</v>
      </c>
      <c r="P772" s="45">
        <f t="shared" si="97"/>
        <v>0</v>
      </c>
      <c r="Q772" s="45">
        <f t="shared" si="97"/>
        <v>0</v>
      </c>
      <c r="R772" s="45">
        <f t="shared" si="97"/>
        <v>0</v>
      </c>
      <c r="S772" s="45">
        <f t="shared" si="97"/>
        <v>0</v>
      </c>
      <c r="T772" s="45">
        <f t="shared" si="97"/>
        <v>0</v>
      </c>
      <c r="U772" s="45">
        <f t="shared" si="97"/>
        <v>0</v>
      </c>
      <c r="V772" s="45">
        <f t="shared" si="97"/>
        <v>0</v>
      </c>
      <c r="W772" s="45">
        <f t="shared" si="97"/>
        <v>0</v>
      </c>
      <c r="X772" s="45">
        <f t="shared" si="97"/>
        <v>0</v>
      </c>
      <c r="Y772" s="45">
        <f t="shared" si="97"/>
        <v>0</v>
      </c>
      <c r="Z772" s="45">
        <f t="shared" si="97"/>
        <v>0</v>
      </c>
      <c r="AA772" s="45">
        <f t="shared" si="96"/>
        <v>0</v>
      </c>
      <c r="AB772" s="45">
        <f t="shared" si="96"/>
        <v>0</v>
      </c>
      <c r="AC772" s="45">
        <f t="shared" si="96"/>
        <v>0</v>
      </c>
      <c r="AD772" s="45">
        <f t="shared" si="96"/>
        <v>0</v>
      </c>
      <c r="AE772" s="45">
        <f t="shared" si="96"/>
        <v>0</v>
      </c>
      <c r="AF772" s="45">
        <f t="shared" si="96"/>
        <v>0</v>
      </c>
      <c r="AG772" s="45">
        <f t="shared" si="96"/>
        <v>0</v>
      </c>
      <c r="AH772" s="45">
        <f t="shared" si="96"/>
        <v>0</v>
      </c>
      <c r="AI772" s="45">
        <f t="shared" si="96"/>
        <v>0</v>
      </c>
      <c r="AJ772" s="45">
        <f t="shared" si="96"/>
        <v>0</v>
      </c>
      <c r="AK772" s="45">
        <f t="shared" si="96"/>
        <v>0</v>
      </c>
      <c r="AL772" s="45">
        <f t="shared" si="96"/>
        <v>0</v>
      </c>
      <c r="AM772" s="45">
        <f t="shared" si="96"/>
        <v>0</v>
      </c>
      <c r="AN772" s="45">
        <f t="shared" si="96"/>
        <v>0</v>
      </c>
    </row>
    <row r="773" spans="1:40" x14ac:dyDescent="0.25">
      <c r="A773" s="68"/>
      <c r="B773" s="68"/>
      <c r="C773" s="68"/>
      <c r="D773" s="1"/>
      <c r="E773" s="1"/>
      <c r="F773" s="1"/>
      <c r="G773" s="1"/>
      <c r="H773" s="177"/>
      <c r="I773" s="69"/>
      <c r="J773" s="179"/>
      <c r="K773" s="45">
        <f t="shared" si="97"/>
        <v>0</v>
      </c>
      <c r="L773" s="45">
        <f t="shared" si="97"/>
        <v>0</v>
      </c>
      <c r="M773" s="45">
        <f t="shared" si="97"/>
        <v>0</v>
      </c>
      <c r="N773" s="45">
        <f t="shared" si="97"/>
        <v>0</v>
      </c>
      <c r="O773" s="45">
        <f t="shared" si="97"/>
        <v>0</v>
      </c>
      <c r="P773" s="45">
        <f t="shared" si="97"/>
        <v>0</v>
      </c>
      <c r="Q773" s="45">
        <f t="shared" si="97"/>
        <v>0</v>
      </c>
      <c r="R773" s="45">
        <f t="shared" si="97"/>
        <v>0</v>
      </c>
      <c r="S773" s="45">
        <f t="shared" si="97"/>
        <v>0</v>
      </c>
      <c r="T773" s="45">
        <f t="shared" si="97"/>
        <v>0</v>
      </c>
      <c r="U773" s="45">
        <f t="shared" si="97"/>
        <v>0</v>
      </c>
      <c r="V773" s="45">
        <f t="shared" si="97"/>
        <v>0</v>
      </c>
      <c r="W773" s="45">
        <f t="shared" si="97"/>
        <v>0</v>
      </c>
      <c r="X773" s="45">
        <f t="shared" si="97"/>
        <v>0</v>
      </c>
      <c r="Y773" s="45">
        <f t="shared" si="97"/>
        <v>0</v>
      </c>
      <c r="Z773" s="45">
        <f t="shared" si="97"/>
        <v>0</v>
      </c>
      <c r="AA773" s="45">
        <f t="shared" si="96"/>
        <v>0</v>
      </c>
      <c r="AB773" s="45">
        <f t="shared" si="96"/>
        <v>0</v>
      </c>
      <c r="AC773" s="45">
        <f t="shared" si="96"/>
        <v>0</v>
      </c>
      <c r="AD773" s="45">
        <f t="shared" si="96"/>
        <v>0</v>
      </c>
      <c r="AE773" s="45">
        <f t="shared" si="96"/>
        <v>0</v>
      </c>
      <c r="AF773" s="45">
        <f t="shared" si="96"/>
        <v>0</v>
      </c>
      <c r="AG773" s="45">
        <f t="shared" si="96"/>
        <v>0</v>
      </c>
      <c r="AH773" s="45">
        <f t="shared" si="96"/>
        <v>0</v>
      </c>
      <c r="AI773" s="45">
        <f t="shared" si="96"/>
        <v>0</v>
      </c>
      <c r="AJ773" s="45">
        <f t="shared" si="96"/>
        <v>0</v>
      </c>
      <c r="AK773" s="45">
        <f t="shared" si="96"/>
        <v>0</v>
      </c>
      <c r="AL773" s="45">
        <f t="shared" si="96"/>
        <v>0</v>
      </c>
      <c r="AM773" s="45">
        <f t="shared" si="96"/>
        <v>0</v>
      </c>
      <c r="AN773" s="45">
        <f t="shared" si="96"/>
        <v>0</v>
      </c>
    </row>
    <row r="774" spans="1:40" x14ac:dyDescent="0.25">
      <c r="A774" s="68"/>
      <c r="B774" s="68"/>
      <c r="C774" s="68"/>
      <c r="D774" s="1"/>
      <c r="E774" s="1"/>
      <c r="F774" s="1"/>
      <c r="G774" s="1"/>
      <c r="H774" s="177"/>
      <c r="I774" s="69"/>
      <c r="J774" s="179"/>
      <c r="K774" s="45">
        <f t="shared" si="97"/>
        <v>0</v>
      </c>
      <c r="L774" s="45">
        <f t="shared" si="97"/>
        <v>0</v>
      </c>
      <c r="M774" s="45">
        <f t="shared" si="97"/>
        <v>0</v>
      </c>
      <c r="N774" s="45">
        <f t="shared" si="97"/>
        <v>0</v>
      </c>
      <c r="O774" s="45">
        <f t="shared" si="97"/>
        <v>0</v>
      </c>
      <c r="P774" s="45">
        <f t="shared" si="97"/>
        <v>0</v>
      </c>
      <c r="Q774" s="45">
        <f t="shared" si="97"/>
        <v>0</v>
      </c>
      <c r="R774" s="45">
        <f t="shared" si="97"/>
        <v>0</v>
      </c>
      <c r="S774" s="45">
        <f t="shared" si="97"/>
        <v>0</v>
      </c>
      <c r="T774" s="45">
        <f t="shared" si="97"/>
        <v>0</v>
      </c>
      <c r="U774" s="45">
        <f t="shared" si="97"/>
        <v>0</v>
      </c>
      <c r="V774" s="45">
        <f t="shared" si="97"/>
        <v>0</v>
      </c>
      <c r="W774" s="45">
        <f t="shared" si="97"/>
        <v>0</v>
      </c>
      <c r="X774" s="45">
        <f t="shared" si="97"/>
        <v>0</v>
      </c>
      <c r="Y774" s="45">
        <f t="shared" si="97"/>
        <v>0</v>
      </c>
      <c r="Z774" s="45">
        <f t="shared" ref="Z774:AN783" si="98">IF($G774&gt;0,ROUND($J774*Z$3/12*0.75,0),0)</f>
        <v>0</v>
      </c>
      <c r="AA774" s="45">
        <f t="shared" si="98"/>
        <v>0</v>
      </c>
      <c r="AB774" s="45">
        <f t="shared" si="98"/>
        <v>0</v>
      </c>
      <c r="AC774" s="45">
        <f t="shared" si="98"/>
        <v>0</v>
      </c>
      <c r="AD774" s="45">
        <f t="shared" si="98"/>
        <v>0</v>
      </c>
      <c r="AE774" s="45">
        <f t="shared" si="98"/>
        <v>0</v>
      </c>
      <c r="AF774" s="45">
        <f t="shared" si="98"/>
        <v>0</v>
      </c>
      <c r="AG774" s="45">
        <f t="shared" si="98"/>
        <v>0</v>
      </c>
      <c r="AH774" s="45">
        <f t="shared" si="98"/>
        <v>0</v>
      </c>
      <c r="AI774" s="45">
        <f t="shared" si="98"/>
        <v>0</v>
      </c>
      <c r="AJ774" s="45">
        <f t="shared" si="98"/>
        <v>0</v>
      </c>
      <c r="AK774" s="45">
        <f t="shared" si="98"/>
        <v>0</v>
      </c>
      <c r="AL774" s="45">
        <f t="shared" si="98"/>
        <v>0</v>
      </c>
      <c r="AM774" s="45">
        <f t="shared" si="98"/>
        <v>0</v>
      </c>
      <c r="AN774" s="45">
        <f t="shared" si="98"/>
        <v>0</v>
      </c>
    </row>
    <row r="775" spans="1:40" x14ac:dyDescent="0.25">
      <c r="A775" s="68"/>
      <c r="B775" s="68"/>
      <c r="C775" s="68"/>
      <c r="D775" s="1"/>
      <c r="E775" s="1"/>
      <c r="F775" s="1"/>
      <c r="G775" s="1"/>
      <c r="H775" s="177"/>
      <c r="I775" s="69"/>
      <c r="J775" s="179"/>
      <c r="K775" s="45">
        <f t="shared" ref="K775:Z783" si="99">IF($G775&gt;0,ROUND($J775*K$3/12*0.75,0),0)</f>
        <v>0</v>
      </c>
      <c r="L775" s="45">
        <f t="shared" si="99"/>
        <v>0</v>
      </c>
      <c r="M775" s="45">
        <f t="shared" si="99"/>
        <v>0</v>
      </c>
      <c r="N775" s="45">
        <f t="shared" si="99"/>
        <v>0</v>
      </c>
      <c r="O775" s="45">
        <f t="shared" si="99"/>
        <v>0</v>
      </c>
      <c r="P775" s="45">
        <f t="shared" si="99"/>
        <v>0</v>
      </c>
      <c r="Q775" s="45">
        <f t="shared" si="99"/>
        <v>0</v>
      </c>
      <c r="R775" s="45">
        <f t="shared" si="99"/>
        <v>0</v>
      </c>
      <c r="S775" s="45">
        <f t="shared" si="99"/>
        <v>0</v>
      </c>
      <c r="T775" s="45">
        <f t="shared" si="99"/>
        <v>0</v>
      </c>
      <c r="U775" s="45">
        <f t="shared" si="99"/>
        <v>0</v>
      </c>
      <c r="V775" s="45">
        <f t="shared" si="99"/>
        <v>0</v>
      </c>
      <c r="W775" s="45">
        <f t="shared" si="99"/>
        <v>0</v>
      </c>
      <c r="X775" s="45">
        <f t="shared" si="99"/>
        <v>0</v>
      </c>
      <c r="Y775" s="45">
        <f t="shared" si="99"/>
        <v>0</v>
      </c>
      <c r="Z775" s="45">
        <f t="shared" si="99"/>
        <v>0</v>
      </c>
      <c r="AA775" s="45">
        <f t="shared" si="98"/>
        <v>0</v>
      </c>
      <c r="AB775" s="45">
        <f t="shared" si="98"/>
        <v>0</v>
      </c>
      <c r="AC775" s="45">
        <f t="shared" si="98"/>
        <v>0</v>
      </c>
      <c r="AD775" s="45">
        <f t="shared" si="98"/>
        <v>0</v>
      </c>
      <c r="AE775" s="45">
        <f t="shared" si="98"/>
        <v>0</v>
      </c>
      <c r="AF775" s="45">
        <f t="shared" si="98"/>
        <v>0</v>
      </c>
      <c r="AG775" s="45">
        <f t="shared" si="98"/>
        <v>0</v>
      </c>
      <c r="AH775" s="45">
        <f t="shared" si="98"/>
        <v>0</v>
      </c>
      <c r="AI775" s="45">
        <f t="shared" si="98"/>
        <v>0</v>
      </c>
      <c r="AJ775" s="45">
        <f t="shared" si="98"/>
        <v>0</v>
      </c>
      <c r="AK775" s="45">
        <f t="shared" si="98"/>
        <v>0</v>
      </c>
      <c r="AL775" s="45">
        <f t="shared" si="98"/>
        <v>0</v>
      </c>
      <c r="AM775" s="45">
        <f t="shared" si="98"/>
        <v>0</v>
      </c>
      <c r="AN775" s="45">
        <f t="shared" si="98"/>
        <v>0</v>
      </c>
    </row>
    <row r="776" spans="1:40" x14ac:dyDescent="0.25">
      <c r="A776" s="68"/>
      <c r="B776" s="68"/>
      <c r="C776" s="68"/>
      <c r="D776" s="1"/>
      <c r="E776" s="1"/>
      <c r="F776" s="1"/>
      <c r="G776" s="1"/>
      <c r="H776" s="177"/>
      <c r="I776" s="69"/>
      <c r="J776" s="179"/>
      <c r="K776" s="45">
        <f t="shared" si="99"/>
        <v>0</v>
      </c>
      <c r="L776" s="45">
        <f t="shared" si="99"/>
        <v>0</v>
      </c>
      <c r="M776" s="45">
        <f t="shared" si="99"/>
        <v>0</v>
      </c>
      <c r="N776" s="45">
        <f t="shared" si="99"/>
        <v>0</v>
      </c>
      <c r="O776" s="45">
        <f t="shared" si="99"/>
        <v>0</v>
      </c>
      <c r="P776" s="45">
        <f t="shared" si="99"/>
        <v>0</v>
      </c>
      <c r="Q776" s="45">
        <f t="shared" si="99"/>
        <v>0</v>
      </c>
      <c r="R776" s="45">
        <f t="shared" si="99"/>
        <v>0</v>
      </c>
      <c r="S776" s="45">
        <f t="shared" si="99"/>
        <v>0</v>
      </c>
      <c r="T776" s="45">
        <f t="shared" si="99"/>
        <v>0</v>
      </c>
      <c r="U776" s="45">
        <f t="shared" si="99"/>
        <v>0</v>
      </c>
      <c r="V776" s="45">
        <f t="shared" si="99"/>
        <v>0</v>
      </c>
      <c r="W776" s="45">
        <f t="shared" si="99"/>
        <v>0</v>
      </c>
      <c r="X776" s="45">
        <f t="shared" si="99"/>
        <v>0</v>
      </c>
      <c r="Y776" s="45">
        <f t="shared" si="99"/>
        <v>0</v>
      </c>
      <c r="Z776" s="45">
        <f t="shared" si="99"/>
        <v>0</v>
      </c>
      <c r="AA776" s="45">
        <f t="shared" si="98"/>
        <v>0</v>
      </c>
      <c r="AB776" s="45">
        <f t="shared" si="98"/>
        <v>0</v>
      </c>
      <c r="AC776" s="45">
        <f t="shared" si="98"/>
        <v>0</v>
      </c>
      <c r="AD776" s="45">
        <f t="shared" si="98"/>
        <v>0</v>
      </c>
      <c r="AE776" s="45">
        <f t="shared" si="98"/>
        <v>0</v>
      </c>
      <c r="AF776" s="45">
        <f t="shared" si="98"/>
        <v>0</v>
      </c>
      <c r="AG776" s="45">
        <f t="shared" si="98"/>
        <v>0</v>
      </c>
      <c r="AH776" s="45">
        <f t="shared" si="98"/>
        <v>0</v>
      </c>
      <c r="AI776" s="45">
        <f t="shared" si="98"/>
        <v>0</v>
      </c>
      <c r="AJ776" s="45">
        <f t="shared" si="98"/>
        <v>0</v>
      </c>
      <c r="AK776" s="45">
        <f t="shared" si="98"/>
        <v>0</v>
      </c>
      <c r="AL776" s="45">
        <f t="shared" si="98"/>
        <v>0</v>
      </c>
      <c r="AM776" s="45">
        <f t="shared" si="98"/>
        <v>0</v>
      </c>
      <c r="AN776" s="45">
        <f t="shared" si="98"/>
        <v>0</v>
      </c>
    </row>
    <row r="777" spans="1:40" x14ac:dyDescent="0.25">
      <c r="A777" s="68"/>
      <c r="B777" s="68"/>
      <c r="C777" s="68"/>
      <c r="D777" s="1"/>
      <c r="E777" s="1"/>
      <c r="F777" s="1"/>
      <c r="G777" s="1"/>
      <c r="H777" s="177"/>
      <c r="I777" s="69"/>
      <c r="J777" s="179"/>
      <c r="K777" s="45">
        <f t="shared" si="99"/>
        <v>0</v>
      </c>
      <c r="L777" s="45">
        <f t="shared" si="99"/>
        <v>0</v>
      </c>
      <c r="M777" s="45">
        <f t="shared" si="99"/>
        <v>0</v>
      </c>
      <c r="N777" s="45">
        <f t="shared" si="99"/>
        <v>0</v>
      </c>
      <c r="O777" s="45">
        <f t="shared" si="99"/>
        <v>0</v>
      </c>
      <c r="P777" s="45">
        <f t="shared" si="99"/>
        <v>0</v>
      </c>
      <c r="Q777" s="45">
        <f t="shared" si="99"/>
        <v>0</v>
      </c>
      <c r="R777" s="45">
        <f t="shared" si="99"/>
        <v>0</v>
      </c>
      <c r="S777" s="45">
        <f t="shared" si="99"/>
        <v>0</v>
      </c>
      <c r="T777" s="45">
        <f t="shared" si="99"/>
        <v>0</v>
      </c>
      <c r="U777" s="45">
        <f t="shared" si="99"/>
        <v>0</v>
      </c>
      <c r="V777" s="45">
        <f t="shared" si="99"/>
        <v>0</v>
      </c>
      <c r="W777" s="45">
        <f t="shared" si="99"/>
        <v>0</v>
      </c>
      <c r="X777" s="45">
        <f t="shared" si="99"/>
        <v>0</v>
      </c>
      <c r="Y777" s="45">
        <f t="shared" si="99"/>
        <v>0</v>
      </c>
      <c r="Z777" s="45">
        <f t="shared" si="99"/>
        <v>0</v>
      </c>
      <c r="AA777" s="45">
        <f t="shared" si="98"/>
        <v>0</v>
      </c>
      <c r="AB777" s="45">
        <f t="shared" si="98"/>
        <v>0</v>
      </c>
      <c r="AC777" s="45">
        <f t="shared" si="98"/>
        <v>0</v>
      </c>
      <c r="AD777" s="45">
        <f t="shared" si="98"/>
        <v>0</v>
      </c>
      <c r="AE777" s="45">
        <f t="shared" si="98"/>
        <v>0</v>
      </c>
      <c r="AF777" s="45">
        <f t="shared" si="98"/>
        <v>0</v>
      </c>
      <c r="AG777" s="45">
        <f t="shared" si="98"/>
        <v>0</v>
      </c>
      <c r="AH777" s="45">
        <f t="shared" si="98"/>
        <v>0</v>
      </c>
      <c r="AI777" s="45">
        <f t="shared" si="98"/>
        <v>0</v>
      </c>
      <c r="AJ777" s="45">
        <f t="shared" si="98"/>
        <v>0</v>
      </c>
      <c r="AK777" s="45">
        <f t="shared" si="98"/>
        <v>0</v>
      </c>
      <c r="AL777" s="45">
        <f t="shared" si="98"/>
        <v>0</v>
      </c>
      <c r="AM777" s="45">
        <f t="shared" si="98"/>
        <v>0</v>
      </c>
      <c r="AN777" s="45">
        <f t="shared" si="98"/>
        <v>0</v>
      </c>
    </row>
    <row r="778" spans="1:40" x14ac:dyDescent="0.25">
      <c r="A778" s="68"/>
      <c r="B778" s="68"/>
      <c r="C778" s="68"/>
      <c r="D778" s="1"/>
      <c r="E778" s="1"/>
      <c r="F778" s="1"/>
      <c r="G778" s="1"/>
      <c r="H778" s="177"/>
      <c r="I778" s="69"/>
      <c r="J778" s="179"/>
      <c r="K778" s="45">
        <f t="shared" si="99"/>
        <v>0</v>
      </c>
      <c r="L778" s="45">
        <f t="shared" si="99"/>
        <v>0</v>
      </c>
      <c r="M778" s="45">
        <f t="shared" si="99"/>
        <v>0</v>
      </c>
      <c r="N778" s="45">
        <f t="shared" si="99"/>
        <v>0</v>
      </c>
      <c r="O778" s="45">
        <f t="shared" si="99"/>
        <v>0</v>
      </c>
      <c r="P778" s="45">
        <f t="shared" si="99"/>
        <v>0</v>
      </c>
      <c r="Q778" s="45">
        <f t="shared" si="99"/>
        <v>0</v>
      </c>
      <c r="R778" s="45">
        <f t="shared" si="99"/>
        <v>0</v>
      </c>
      <c r="S778" s="45">
        <f t="shared" si="99"/>
        <v>0</v>
      </c>
      <c r="T778" s="45">
        <f t="shared" si="99"/>
        <v>0</v>
      </c>
      <c r="U778" s="45">
        <f t="shared" si="99"/>
        <v>0</v>
      </c>
      <c r="V778" s="45">
        <f t="shared" si="99"/>
        <v>0</v>
      </c>
      <c r="W778" s="45">
        <f t="shared" si="99"/>
        <v>0</v>
      </c>
      <c r="X778" s="45">
        <f t="shared" si="99"/>
        <v>0</v>
      </c>
      <c r="Y778" s="45">
        <f t="shared" si="99"/>
        <v>0</v>
      </c>
      <c r="Z778" s="45">
        <f t="shared" si="99"/>
        <v>0</v>
      </c>
      <c r="AA778" s="45">
        <f t="shared" si="98"/>
        <v>0</v>
      </c>
      <c r="AB778" s="45">
        <f t="shared" si="98"/>
        <v>0</v>
      </c>
      <c r="AC778" s="45">
        <f t="shared" si="98"/>
        <v>0</v>
      </c>
      <c r="AD778" s="45">
        <f t="shared" si="98"/>
        <v>0</v>
      </c>
      <c r="AE778" s="45">
        <f t="shared" si="98"/>
        <v>0</v>
      </c>
      <c r="AF778" s="45">
        <f t="shared" si="98"/>
        <v>0</v>
      </c>
      <c r="AG778" s="45">
        <f t="shared" si="98"/>
        <v>0</v>
      </c>
      <c r="AH778" s="45">
        <f t="shared" si="98"/>
        <v>0</v>
      </c>
      <c r="AI778" s="45">
        <f t="shared" si="98"/>
        <v>0</v>
      </c>
      <c r="AJ778" s="45">
        <f t="shared" si="98"/>
        <v>0</v>
      </c>
      <c r="AK778" s="45">
        <f t="shared" si="98"/>
        <v>0</v>
      </c>
      <c r="AL778" s="45">
        <f t="shared" si="98"/>
        <v>0</v>
      </c>
      <c r="AM778" s="45">
        <f t="shared" si="98"/>
        <v>0</v>
      </c>
      <c r="AN778" s="45">
        <f t="shared" si="98"/>
        <v>0</v>
      </c>
    </row>
    <row r="779" spans="1:40" x14ac:dyDescent="0.25">
      <c r="A779" s="68"/>
      <c r="B779" s="68"/>
      <c r="C779" s="68"/>
      <c r="D779" s="1"/>
      <c r="E779" s="1"/>
      <c r="F779" s="1"/>
      <c r="G779" s="1"/>
      <c r="H779" s="177"/>
      <c r="I779" s="69"/>
      <c r="J779" s="179"/>
      <c r="K779" s="45">
        <f t="shared" si="99"/>
        <v>0</v>
      </c>
      <c r="L779" s="45">
        <f t="shared" si="99"/>
        <v>0</v>
      </c>
      <c r="M779" s="45">
        <f t="shared" si="99"/>
        <v>0</v>
      </c>
      <c r="N779" s="45">
        <f t="shared" si="99"/>
        <v>0</v>
      </c>
      <c r="O779" s="45">
        <f t="shared" si="99"/>
        <v>0</v>
      </c>
      <c r="P779" s="45">
        <f t="shared" si="99"/>
        <v>0</v>
      </c>
      <c r="Q779" s="45">
        <f t="shared" si="99"/>
        <v>0</v>
      </c>
      <c r="R779" s="45">
        <f t="shared" si="99"/>
        <v>0</v>
      </c>
      <c r="S779" s="45">
        <f t="shared" si="99"/>
        <v>0</v>
      </c>
      <c r="T779" s="45">
        <f t="shared" si="99"/>
        <v>0</v>
      </c>
      <c r="U779" s="45">
        <f t="shared" si="99"/>
        <v>0</v>
      </c>
      <c r="V779" s="45">
        <f t="shared" si="99"/>
        <v>0</v>
      </c>
      <c r="W779" s="45">
        <f t="shared" si="99"/>
        <v>0</v>
      </c>
      <c r="X779" s="45">
        <f t="shared" si="99"/>
        <v>0</v>
      </c>
      <c r="Y779" s="45">
        <f t="shared" si="99"/>
        <v>0</v>
      </c>
      <c r="Z779" s="45">
        <f t="shared" si="99"/>
        <v>0</v>
      </c>
      <c r="AA779" s="45">
        <f t="shared" si="98"/>
        <v>0</v>
      </c>
      <c r="AB779" s="45">
        <f t="shared" si="98"/>
        <v>0</v>
      </c>
      <c r="AC779" s="45">
        <f t="shared" si="98"/>
        <v>0</v>
      </c>
      <c r="AD779" s="45">
        <f t="shared" si="98"/>
        <v>0</v>
      </c>
      <c r="AE779" s="45">
        <f t="shared" si="98"/>
        <v>0</v>
      </c>
      <c r="AF779" s="45">
        <f t="shared" si="98"/>
        <v>0</v>
      </c>
      <c r="AG779" s="45">
        <f t="shared" si="98"/>
        <v>0</v>
      </c>
      <c r="AH779" s="45">
        <f t="shared" si="98"/>
        <v>0</v>
      </c>
      <c r="AI779" s="45">
        <f t="shared" si="98"/>
        <v>0</v>
      </c>
      <c r="AJ779" s="45">
        <f t="shared" si="98"/>
        <v>0</v>
      </c>
      <c r="AK779" s="45">
        <f t="shared" si="98"/>
        <v>0</v>
      </c>
      <c r="AL779" s="45">
        <f t="shared" si="98"/>
        <v>0</v>
      </c>
      <c r="AM779" s="45">
        <f t="shared" si="98"/>
        <v>0</v>
      </c>
      <c r="AN779" s="45">
        <f t="shared" si="98"/>
        <v>0</v>
      </c>
    </row>
    <row r="780" spans="1:40" x14ac:dyDescent="0.25">
      <c r="A780" s="68"/>
      <c r="B780" s="68"/>
      <c r="C780" s="68"/>
      <c r="D780" s="1"/>
      <c r="E780" s="1"/>
      <c r="F780" s="1"/>
      <c r="G780" s="1"/>
      <c r="H780" s="177"/>
      <c r="I780" s="69"/>
      <c r="J780" s="179"/>
      <c r="K780" s="45">
        <f t="shared" si="99"/>
        <v>0</v>
      </c>
      <c r="L780" s="45">
        <f t="shared" si="99"/>
        <v>0</v>
      </c>
      <c r="M780" s="45">
        <f t="shared" si="99"/>
        <v>0</v>
      </c>
      <c r="N780" s="45">
        <f t="shared" si="99"/>
        <v>0</v>
      </c>
      <c r="O780" s="45">
        <f t="shared" si="99"/>
        <v>0</v>
      </c>
      <c r="P780" s="45">
        <f t="shared" si="99"/>
        <v>0</v>
      </c>
      <c r="Q780" s="45">
        <f t="shared" si="99"/>
        <v>0</v>
      </c>
      <c r="R780" s="45">
        <f t="shared" si="99"/>
        <v>0</v>
      </c>
      <c r="S780" s="45">
        <f t="shared" si="99"/>
        <v>0</v>
      </c>
      <c r="T780" s="45">
        <f t="shared" si="99"/>
        <v>0</v>
      </c>
      <c r="U780" s="45">
        <f t="shared" si="99"/>
        <v>0</v>
      </c>
      <c r="V780" s="45">
        <f t="shared" si="99"/>
        <v>0</v>
      </c>
      <c r="W780" s="45">
        <f t="shared" si="99"/>
        <v>0</v>
      </c>
      <c r="X780" s="45">
        <f t="shared" si="99"/>
        <v>0</v>
      </c>
      <c r="Y780" s="45">
        <f t="shared" si="99"/>
        <v>0</v>
      </c>
      <c r="Z780" s="45">
        <f t="shared" si="99"/>
        <v>0</v>
      </c>
      <c r="AA780" s="45">
        <f t="shared" si="98"/>
        <v>0</v>
      </c>
      <c r="AB780" s="45">
        <f t="shared" si="98"/>
        <v>0</v>
      </c>
      <c r="AC780" s="45">
        <f t="shared" si="98"/>
        <v>0</v>
      </c>
      <c r="AD780" s="45">
        <f t="shared" si="98"/>
        <v>0</v>
      </c>
      <c r="AE780" s="45">
        <f t="shared" si="98"/>
        <v>0</v>
      </c>
      <c r="AF780" s="45">
        <f t="shared" si="98"/>
        <v>0</v>
      </c>
      <c r="AG780" s="45">
        <f t="shared" si="98"/>
        <v>0</v>
      </c>
      <c r="AH780" s="45">
        <f t="shared" si="98"/>
        <v>0</v>
      </c>
      <c r="AI780" s="45">
        <f t="shared" si="98"/>
        <v>0</v>
      </c>
      <c r="AJ780" s="45">
        <f t="shared" si="98"/>
        <v>0</v>
      </c>
      <c r="AK780" s="45">
        <f t="shared" si="98"/>
        <v>0</v>
      </c>
      <c r="AL780" s="45">
        <f t="shared" si="98"/>
        <v>0</v>
      </c>
      <c r="AM780" s="45">
        <f t="shared" si="98"/>
        <v>0</v>
      </c>
      <c r="AN780" s="45">
        <f t="shared" si="98"/>
        <v>0</v>
      </c>
    </row>
    <row r="781" spans="1:40" x14ac:dyDescent="0.25">
      <c r="A781" s="68"/>
      <c r="B781" s="68"/>
      <c r="C781" s="68"/>
      <c r="D781" s="1"/>
      <c r="E781" s="1"/>
      <c r="F781" s="1"/>
      <c r="G781" s="1"/>
      <c r="H781" s="177"/>
      <c r="I781" s="69"/>
      <c r="J781" s="179"/>
      <c r="K781" s="45">
        <f t="shared" si="99"/>
        <v>0</v>
      </c>
      <c r="L781" s="45">
        <f t="shared" si="99"/>
        <v>0</v>
      </c>
      <c r="M781" s="45">
        <f t="shared" si="99"/>
        <v>0</v>
      </c>
      <c r="N781" s="45">
        <f t="shared" si="99"/>
        <v>0</v>
      </c>
      <c r="O781" s="45">
        <f t="shared" si="99"/>
        <v>0</v>
      </c>
      <c r="P781" s="45">
        <f t="shared" si="99"/>
        <v>0</v>
      </c>
      <c r="Q781" s="45">
        <f t="shared" si="99"/>
        <v>0</v>
      </c>
      <c r="R781" s="45">
        <f t="shared" si="99"/>
        <v>0</v>
      </c>
      <c r="S781" s="45">
        <f t="shared" si="99"/>
        <v>0</v>
      </c>
      <c r="T781" s="45">
        <f t="shared" si="99"/>
        <v>0</v>
      </c>
      <c r="U781" s="45">
        <f t="shared" si="99"/>
        <v>0</v>
      </c>
      <c r="V781" s="45">
        <f t="shared" si="99"/>
        <v>0</v>
      </c>
      <c r="W781" s="45">
        <f t="shared" si="99"/>
        <v>0</v>
      </c>
      <c r="X781" s="45">
        <f t="shared" si="99"/>
        <v>0</v>
      </c>
      <c r="Y781" s="45">
        <f t="shared" si="99"/>
        <v>0</v>
      </c>
      <c r="Z781" s="45">
        <f t="shared" si="99"/>
        <v>0</v>
      </c>
      <c r="AA781" s="45">
        <f t="shared" si="98"/>
        <v>0</v>
      </c>
      <c r="AB781" s="45">
        <f t="shared" si="98"/>
        <v>0</v>
      </c>
      <c r="AC781" s="45">
        <f t="shared" si="98"/>
        <v>0</v>
      </c>
      <c r="AD781" s="45">
        <f t="shared" si="98"/>
        <v>0</v>
      </c>
      <c r="AE781" s="45">
        <f t="shared" si="98"/>
        <v>0</v>
      </c>
      <c r="AF781" s="45">
        <f t="shared" si="98"/>
        <v>0</v>
      </c>
      <c r="AG781" s="45">
        <f t="shared" si="98"/>
        <v>0</v>
      </c>
      <c r="AH781" s="45">
        <f t="shared" si="98"/>
        <v>0</v>
      </c>
      <c r="AI781" s="45">
        <f t="shared" si="98"/>
        <v>0</v>
      </c>
      <c r="AJ781" s="45">
        <f t="shared" si="98"/>
        <v>0</v>
      </c>
      <c r="AK781" s="45">
        <f t="shared" si="98"/>
        <v>0</v>
      </c>
      <c r="AL781" s="45">
        <f t="shared" si="98"/>
        <v>0</v>
      </c>
      <c r="AM781" s="45">
        <f t="shared" si="98"/>
        <v>0</v>
      </c>
      <c r="AN781" s="45">
        <f t="shared" si="98"/>
        <v>0</v>
      </c>
    </row>
    <row r="782" spans="1:40" x14ac:dyDescent="0.25">
      <c r="A782" s="68"/>
      <c r="B782" s="68"/>
      <c r="C782" s="68"/>
      <c r="D782" s="1"/>
      <c r="E782" s="1"/>
      <c r="F782" s="1"/>
      <c r="G782" s="1"/>
      <c r="H782" s="177"/>
      <c r="I782" s="69"/>
      <c r="J782" s="179"/>
      <c r="K782" s="45">
        <f t="shared" si="99"/>
        <v>0</v>
      </c>
      <c r="L782" s="45">
        <f t="shared" si="99"/>
        <v>0</v>
      </c>
      <c r="M782" s="45">
        <f t="shared" si="99"/>
        <v>0</v>
      </c>
      <c r="N782" s="45">
        <f t="shared" si="99"/>
        <v>0</v>
      </c>
      <c r="O782" s="45">
        <f t="shared" si="99"/>
        <v>0</v>
      </c>
      <c r="P782" s="45">
        <f t="shared" si="99"/>
        <v>0</v>
      </c>
      <c r="Q782" s="45">
        <f t="shared" si="99"/>
        <v>0</v>
      </c>
      <c r="R782" s="45">
        <f t="shared" si="99"/>
        <v>0</v>
      </c>
      <c r="S782" s="45">
        <f t="shared" si="99"/>
        <v>0</v>
      </c>
      <c r="T782" s="45">
        <f t="shared" si="99"/>
        <v>0</v>
      </c>
      <c r="U782" s="45">
        <f t="shared" si="99"/>
        <v>0</v>
      </c>
      <c r="V782" s="45">
        <f t="shared" si="99"/>
        <v>0</v>
      </c>
      <c r="W782" s="45">
        <f t="shared" si="99"/>
        <v>0</v>
      </c>
      <c r="X782" s="45">
        <f t="shared" si="99"/>
        <v>0</v>
      </c>
      <c r="Y782" s="45">
        <f t="shared" si="99"/>
        <v>0</v>
      </c>
      <c r="Z782" s="45">
        <f t="shared" si="99"/>
        <v>0</v>
      </c>
      <c r="AA782" s="45">
        <f t="shared" si="98"/>
        <v>0</v>
      </c>
      <c r="AB782" s="45">
        <f t="shared" si="98"/>
        <v>0</v>
      </c>
      <c r="AC782" s="45">
        <f t="shared" si="98"/>
        <v>0</v>
      </c>
      <c r="AD782" s="45">
        <f t="shared" si="98"/>
        <v>0</v>
      </c>
      <c r="AE782" s="45">
        <f t="shared" si="98"/>
        <v>0</v>
      </c>
      <c r="AF782" s="45">
        <f t="shared" si="98"/>
        <v>0</v>
      </c>
      <c r="AG782" s="45">
        <f t="shared" si="98"/>
        <v>0</v>
      </c>
      <c r="AH782" s="45">
        <f t="shared" si="98"/>
        <v>0</v>
      </c>
      <c r="AI782" s="45">
        <f t="shared" si="98"/>
        <v>0</v>
      </c>
      <c r="AJ782" s="45">
        <f t="shared" si="98"/>
        <v>0</v>
      </c>
      <c r="AK782" s="45">
        <f t="shared" si="98"/>
        <v>0</v>
      </c>
      <c r="AL782" s="45">
        <f t="shared" si="98"/>
        <v>0</v>
      </c>
      <c r="AM782" s="45">
        <f t="shared" si="98"/>
        <v>0</v>
      </c>
      <c r="AN782" s="45">
        <f t="shared" si="98"/>
        <v>0</v>
      </c>
    </row>
    <row r="783" spans="1:40" x14ac:dyDescent="0.25">
      <c r="A783" s="68"/>
      <c r="B783" s="68"/>
      <c r="C783" s="68"/>
      <c r="D783" s="1"/>
      <c r="E783" s="1"/>
      <c r="F783" s="1"/>
      <c r="G783" s="1"/>
      <c r="H783" s="177"/>
      <c r="I783" s="69"/>
      <c r="J783" s="179"/>
      <c r="K783" s="45">
        <f t="shared" si="99"/>
        <v>0</v>
      </c>
      <c r="L783" s="45">
        <f t="shared" si="99"/>
        <v>0</v>
      </c>
      <c r="M783" s="45">
        <f t="shared" si="99"/>
        <v>0</v>
      </c>
      <c r="N783" s="45">
        <f t="shared" si="99"/>
        <v>0</v>
      </c>
      <c r="O783" s="45">
        <f t="shared" si="99"/>
        <v>0</v>
      </c>
      <c r="P783" s="45">
        <f t="shared" si="99"/>
        <v>0</v>
      </c>
      <c r="Q783" s="45">
        <f t="shared" si="99"/>
        <v>0</v>
      </c>
      <c r="R783" s="45">
        <f t="shared" si="99"/>
        <v>0</v>
      </c>
      <c r="S783" s="45">
        <f t="shared" si="99"/>
        <v>0</v>
      </c>
      <c r="T783" s="45">
        <f t="shared" si="99"/>
        <v>0</v>
      </c>
      <c r="U783" s="45">
        <f t="shared" si="99"/>
        <v>0</v>
      </c>
      <c r="V783" s="45">
        <f t="shared" si="99"/>
        <v>0</v>
      </c>
      <c r="W783" s="45">
        <f t="shared" si="99"/>
        <v>0</v>
      </c>
      <c r="X783" s="45">
        <f t="shared" si="99"/>
        <v>0</v>
      </c>
      <c r="Y783" s="45">
        <f t="shared" si="99"/>
        <v>0</v>
      </c>
      <c r="Z783" s="45">
        <f t="shared" si="99"/>
        <v>0</v>
      </c>
      <c r="AA783" s="45">
        <f t="shared" si="98"/>
        <v>0</v>
      </c>
      <c r="AB783" s="45">
        <f t="shared" si="98"/>
        <v>0</v>
      </c>
      <c r="AC783" s="45">
        <f t="shared" si="98"/>
        <v>0</v>
      </c>
      <c r="AD783" s="45">
        <f t="shared" si="98"/>
        <v>0</v>
      </c>
      <c r="AE783" s="45">
        <f t="shared" si="98"/>
        <v>0</v>
      </c>
      <c r="AF783" s="45">
        <f t="shared" si="98"/>
        <v>0</v>
      </c>
      <c r="AG783" s="45">
        <f t="shared" si="98"/>
        <v>0</v>
      </c>
      <c r="AH783" s="45">
        <f t="shared" si="98"/>
        <v>0</v>
      </c>
      <c r="AI783" s="45">
        <f t="shared" si="98"/>
        <v>0</v>
      </c>
      <c r="AJ783" s="45">
        <f t="shared" si="98"/>
        <v>0</v>
      </c>
      <c r="AK783" s="45">
        <f t="shared" si="98"/>
        <v>0</v>
      </c>
      <c r="AL783" s="45">
        <f t="shared" si="98"/>
        <v>0</v>
      </c>
      <c r="AM783" s="45">
        <f t="shared" si="98"/>
        <v>0</v>
      </c>
      <c r="AN783" s="45">
        <f t="shared" si="98"/>
        <v>0</v>
      </c>
    </row>
  </sheetData>
  <sortState xmlns:xlrd2="http://schemas.microsoft.com/office/spreadsheetml/2017/richdata2" ref="B4:U3286">
    <sortCondition ref="B4:B3286"/>
  </sortState>
  <pageMargins left="0.7" right="0.7" top="0.75" bottom="0.75" header="0.3" footer="0.3"/>
  <pageSetup scale="97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2DDE2-8ED0-4283-9A6D-B4F0D8594CA6}">
  <dimension ref="A1:AV617"/>
  <sheetViews>
    <sheetView topLeftCell="A580" zoomScale="85" zoomScaleNormal="85" workbookViewId="0">
      <selection activeCell="A6" sqref="A6:J616"/>
    </sheetView>
  </sheetViews>
  <sheetFormatPr defaultColWidth="9" defaultRowHeight="15" x14ac:dyDescent="0.25"/>
  <cols>
    <col min="1" max="1" width="31.09765625" style="55" customWidth="1"/>
    <col min="2" max="2" width="9.296875" style="55" customWidth="1"/>
    <col min="3" max="4" width="12.69921875" style="55" customWidth="1"/>
    <col min="5" max="5" width="8.09765625" style="55" bestFit="1" customWidth="1"/>
    <col min="6" max="6" width="11.796875" style="55" bestFit="1" customWidth="1"/>
    <col min="7" max="7" width="9.296875" style="56" customWidth="1"/>
    <col min="8" max="8" width="22.296875" style="59" bestFit="1" customWidth="1"/>
    <col min="9" max="9" width="21" style="55" customWidth="1"/>
    <col min="10" max="10" width="21" style="59" customWidth="1"/>
    <col min="11" max="11" width="14.59765625" style="55" bestFit="1" customWidth="1"/>
    <col min="12" max="14" width="14.19921875" style="55" customWidth="1"/>
    <col min="15" max="15" width="16.09765625" style="55" customWidth="1"/>
    <col min="16" max="16" width="14.19921875" style="55" customWidth="1"/>
    <col min="17" max="17" width="12.69921875" style="55" customWidth="1"/>
    <col min="18" max="21" width="14.19921875" style="55" customWidth="1"/>
    <col min="22" max="23" width="12.69921875" style="55" customWidth="1"/>
    <col min="24" max="24" width="10.796875" style="55" customWidth="1"/>
    <col min="25" max="25" width="22.796875" style="55" customWidth="1"/>
    <col min="26" max="26" width="21" style="55" customWidth="1"/>
    <col min="27" max="27" width="26.19921875" style="55" customWidth="1"/>
    <col min="28" max="28" width="27.69921875" style="55" customWidth="1"/>
    <col min="29" max="29" width="33" style="55" customWidth="1"/>
    <col min="30" max="30" width="14.19921875" style="55" customWidth="1"/>
    <col min="31" max="31" width="16.09765625" style="55" customWidth="1"/>
    <col min="32" max="32" width="21" style="55" customWidth="1"/>
    <col min="33" max="33" width="17.59765625" style="56" customWidth="1"/>
    <col min="34" max="34" width="19.5" style="55" customWidth="1"/>
    <col min="35" max="35" width="14.19921875" style="55" customWidth="1"/>
    <col min="36" max="45" width="9" style="55"/>
    <col min="46" max="46" width="16.09765625" style="55" customWidth="1"/>
    <col min="47" max="47" width="7.5" style="55" customWidth="1"/>
    <col min="48" max="48" width="9.296875" style="55" customWidth="1"/>
    <col min="49" max="16384" width="9" style="55"/>
  </cols>
  <sheetData>
    <row r="1" spans="1:48" ht="19.05" customHeight="1" x14ac:dyDescent="0.4">
      <c r="B1" s="95"/>
      <c r="AT1" s="58" t="s">
        <v>154</v>
      </c>
    </row>
    <row r="2" spans="1:48" ht="20.100000000000001" customHeight="1" x14ac:dyDescent="0.25">
      <c r="AT2" s="165" t="s">
        <v>194</v>
      </c>
    </row>
    <row r="3" spans="1:48" ht="20.100000000000001" customHeight="1" x14ac:dyDescent="0.25">
      <c r="AT3" s="165" t="s">
        <v>195</v>
      </c>
    </row>
    <row r="4" spans="1:48" ht="20.100000000000001" customHeight="1" x14ac:dyDescent="0.25">
      <c r="AT4" s="57"/>
    </row>
    <row r="5" spans="1:48" s="67" customFormat="1" ht="54" customHeight="1" thickBot="1" x14ac:dyDescent="0.35">
      <c r="A5" s="60" t="s">
        <v>1</v>
      </c>
      <c r="B5" s="60" t="s">
        <v>3</v>
      </c>
      <c r="C5" s="60" t="s">
        <v>5</v>
      </c>
      <c r="D5" s="61" t="s">
        <v>6</v>
      </c>
      <c r="E5" s="61" t="s">
        <v>7</v>
      </c>
      <c r="F5" s="61" t="s">
        <v>8</v>
      </c>
      <c r="G5" s="62" t="s">
        <v>9</v>
      </c>
      <c r="H5" s="63" t="s">
        <v>155</v>
      </c>
      <c r="I5" s="64" t="s">
        <v>10</v>
      </c>
      <c r="J5" s="65" t="s">
        <v>156</v>
      </c>
      <c r="K5" s="66" t="s">
        <v>11</v>
      </c>
      <c r="L5" s="66" t="s">
        <v>12</v>
      </c>
      <c r="M5" s="66" t="s">
        <v>13</v>
      </c>
      <c r="N5" s="66" t="s">
        <v>153</v>
      </c>
      <c r="O5" s="66" t="s">
        <v>152</v>
      </c>
      <c r="P5" s="66" t="s">
        <v>14</v>
      </c>
      <c r="Q5" s="66" t="s">
        <v>151</v>
      </c>
      <c r="R5" s="66" t="s">
        <v>150</v>
      </c>
      <c r="S5" s="66" t="s">
        <v>15</v>
      </c>
      <c r="T5" s="60" t="s">
        <v>149</v>
      </c>
      <c r="U5" s="60" t="s">
        <v>16</v>
      </c>
      <c r="V5" s="60" t="s">
        <v>17</v>
      </c>
      <c r="W5" s="60" t="s">
        <v>148</v>
      </c>
      <c r="X5" s="60" t="s">
        <v>147</v>
      </c>
      <c r="Y5" s="60" t="s">
        <v>146</v>
      </c>
      <c r="Z5" s="61" t="s">
        <v>145</v>
      </c>
      <c r="AA5" s="61" t="s">
        <v>144</v>
      </c>
      <c r="AB5" s="60" t="s">
        <v>143</v>
      </c>
      <c r="AC5" s="60" t="s">
        <v>142</v>
      </c>
      <c r="AD5" s="61" t="s">
        <v>141</v>
      </c>
      <c r="AE5" s="60" t="s">
        <v>140</v>
      </c>
      <c r="AF5" s="64" t="s">
        <v>139</v>
      </c>
      <c r="AG5" s="62" t="s">
        <v>138</v>
      </c>
      <c r="AH5" s="66" t="s">
        <v>137</v>
      </c>
      <c r="AI5" s="66" t="s">
        <v>136</v>
      </c>
      <c r="AT5" s="60" t="s">
        <v>0</v>
      </c>
      <c r="AU5" s="60" t="s">
        <v>2</v>
      </c>
      <c r="AV5" s="60" t="s">
        <v>4</v>
      </c>
    </row>
    <row r="6" spans="1:48" customFormat="1" ht="19.95" customHeight="1" thickTop="1" x14ac:dyDescent="0.25">
      <c r="A6" s="68" t="s">
        <v>135</v>
      </c>
      <c r="B6" s="68">
        <v>40251</v>
      </c>
      <c r="C6" s="68">
        <v>17</v>
      </c>
      <c r="D6" s="1">
        <v>3300</v>
      </c>
      <c r="E6" s="1">
        <v>1418</v>
      </c>
      <c r="F6" s="1">
        <v>55</v>
      </c>
      <c r="G6" s="1">
        <v>4773</v>
      </c>
      <c r="H6" s="90">
        <v>4718</v>
      </c>
      <c r="I6" s="69">
        <v>280.7647</v>
      </c>
      <c r="J6" s="91">
        <v>277.5</v>
      </c>
      <c r="K6" s="70">
        <v>24538</v>
      </c>
      <c r="L6" s="70">
        <v>3102.45</v>
      </c>
      <c r="M6" s="70">
        <v>0</v>
      </c>
      <c r="N6" s="70">
        <v>0</v>
      </c>
      <c r="O6" s="70">
        <v>95.46</v>
      </c>
      <c r="P6" s="70" t="s">
        <v>64</v>
      </c>
      <c r="Q6" s="70" t="s">
        <v>63</v>
      </c>
      <c r="R6" s="70">
        <v>3197.91</v>
      </c>
      <c r="S6" s="70">
        <v>21340.09</v>
      </c>
      <c r="T6" s="68">
        <v>21340.09</v>
      </c>
      <c r="U6" s="68">
        <v>0</v>
      </c>
      <c r="V6" s="68" t="s">
        <v>64</v>
      </c>
      <c r="W6" s="68" t="s">
        <v>198</v>
      </c>
      <c r="X6" s="68">
        <v>1</v>
      </c>
      <c r="Y6" s="68">
        <v>0</v>
      </c>
      <c r="Z6" s="1">
        <v>1</v>
      </c>
      <c r="AA6" s="1" t="s">
        <v>63</v>
      </c>
      <c r="AB6" s="68">
        <v>6</v>
      </c>
      <c r="AC6" s="68">
        <v>0</v>
      </c>
      <c r="AD6" s="1">
        <v>126</v>
      </c>
      <c r="AE6" s="68">
        <v>0</v>
      </c>
      <c r="AF6" s="69">
        <v>24</v>
      </c>
      <c r="AG6" s="1">
        <v>24</v>
      </c>
      <c r="AH6" s="70">
        <v>687</v>
      </c>
      <c r="AI6" s="70">
        <v>139.5</v>
      </c>
      <c r="AJ6">
        <v>837</v>
      </c>
      <c r="AK6">
        <v>4304</v>
      </c>
      <c r="AL6">
        <v>4304</v>
      </c>
      <c r="AN6" t="s">
        <v>64</v>
      </c>
      <c r="AO6">
        <v>18</v>
      </c>
      <c r="AP6">
        <v>12</v>
      </c>
      <c r="AQ6">
        <v>94.444444444444443</v>
      </c>
      <c r="AR6">
        <v>265.16669999999999</v>
      </c>
      <c r="AS6">
        <v>275</v>
      </c>
      <c r="AT6" s="68" t="str">
        <f>VLOOKUP(A6,'[2]SU List with Assignment Master'!$F$2:$G$128,2,FALSE)</f>
        <v>South 6</v>
      </c>
      <c r="AU6" s="68" t="s">
        <v>134</v>
      </c>
      <c r="AV6" s="68" t="s">
        <v>60</v>
      </c>
    </row>
    <row r="7" spans="1:48" customFormat="1" ht="19.95" customHeight="1" x14ac:dyDescent="0.25">
      <c r="A7" s="68" t="s">
        <v>135</v>
      </c>
      <c r="B7" s="68">
        <v>41802</v>
      </c>
      <c r="C7" s="68">
        <v>26</v>
      </c>
      <c r="D7" s="1">
        <v>5196</v>
      </c>
      <c r="E7" s="1">
        <v>4565</v>
      </c>
      <c r="F7" s="1">
        <v>64</v>
      </c>
      <c r="G7" s="1">
        <v>9825</v>
      </c>
      <c r="H7" s="90">
        <v>9761</v>
      </c>
      <c r="I7" s="69">
        <v>377.88459999999998</v>
      </c>
      <c r="J7" s="91">
        <v>375.4</v>
      </c>
      <c r="K7" s="70">
        <v>50236</v>
      </c>
      <c r="L7" s="70">
        <v>6386.25</v>
      </c>
      <c r="M7" s="70">
        <v>0</v>
      </c>
      <c r="N7" s="70">
        <v>0</v>
      </c>
      <c r="O7" s="70">
        <v>196.5</v>
      </c>
      <c r="P7" s="70" t="s">
        <v>64</v>
      </c>
      <c r="Q7" s="70" t="s">
        <v>63</v>
      </c>
      <c r="R7" s="70">
        <v>6582.75</v>
      </c>
      <c r="S7" s="70">
        <v>43653.25</v>
      </c>
      <c r="T7" s="68">
        <v>43653.25</v>
      </c>
      <c r="U7" s="68">
        <v>0</v>
      </c>
      <c r="V7" s="68" t="s">
        <v>64</v>
      </c>
      <c r="W7" s="68" t="s">
        <v>199</v>
      </c>
      <c r="X7" s="68">
        <v>1</v>
      </c>
      <c r="Y7" s="68">
        <v>0</v>
      </c>
      <c r="Z7" s="1">
        <v>1</v>
      </c>
      <c r="AA7" s="1" t="s">
        <v>63</v>
      </c>
      <c r="AB7" s="68">
        <v>16</v>
      </c>
      <c r="AC7" s="68">
        <v>0</v>
      </c>
      <c r="AD7" s="1">
        <v>249</v>
      </c>
      <c r="AE7" s="68">
        <v>0</v>
      </c>
      <c r="AF7" s="69">
        <v>64</v>
      </c>
      <c r="AG7" s="1">
        <v>64</v>
      </c>
      <c r="AH7" s="70">
        <v>1201</v>
      </c>
      <c r="AI7" s="70">
        <v>94.625</v>
      </c>
      <c r="AJ7">
        <v>1514</v>
      </c>
      <c r="AK7">
        <v>7735</v>
      </c>
      <c r="AL7">
        <v>7735</v>
      </c>
      <c r="AN7" t="s">
        <v>64</v>
      </c>
      <c r="AO7">
        <v>30</v>
      </c>
      <c r="AP7">
        <v>0</v>
      </c>
      <c r="AQ7">
        <v>86.666666666666671</v>
      </c>
      <c r="AR7">
        <v>327.5</v>
      </c>
      <c r="AS7">
        <v>0</v>
      </c>
      <c r="AT7" s="68" t="str">
        <f>VLOOKUP(A7,'[2]SU List with Assignment Master'!$F$2:$G$128,2,FALSE)</f>
        <v>South 6</v>
      </c>
      <c r="AU7" s="68" t="s">
        <v>134</v>
      </c>
      <c r="AV7" s="68" t="s">
        <v>60</v>
      </c>
    </row>
    <row r="8" spans="1:48" customFormat="1" ht="19.95" customHeight="1" x14ac:dyDescent="0.25">
      <c r="A8" s="68" t="s">
        <v>135</v>
      </c>
      <c r="B8" s="68">
        <v>41803</v>
      </c>
      <c r="C8" s="68">
        <v>13</v>
      </c>
      <c r="D8" s="1">
        <v>0</v>
      </c>
      <c r="E8" s="1">
        <v>1714</v>
      </c>
      <c r="F8" s="1">
        <v>1</v>
      </c>
      <c r="G8" s="1">
        <v>1715</v>
      </c>
      <c r="H8" s="90">
        <v>1714</v>
      </c>
      <c r="I8" s="69">
        <v>131.92310000000001</v>
      </c>
      <c r="J8" s="91">
        <v>131.80000000000001</v>
      </c>
      <c r="K8" s="70">
        <v>8810</v>
      </c>
      <c r="L8" s="70">
        <v>1114.75</v>
      </c>
      <c r="M8" s="70">
        <v>0</v>
      </c>
      <c r="N8" s="70">
        <v>0</v>
      </c>
      <c r="O8" s="70">
        <v>0</v>
      </c>
      <c r="P8" s="70" t="s">
        <v>64</v>
      </c>
      <c r="Q8" s="70" t="s">
        <v>64</v>
      </c>
      <c r="R8" s="70">
        <v>1114.75</v>
      </c>
      <c r="S8" s="70">
        <v>7695.25</v>
      </c>
      <c r="T8" s="68">
        <v>7695.25</v>
      </c>
      <c r="U8" s="68">
        <v>0</v>
      </c>
      <c r="V8" s="68" t="s">
        <v>64</v>
      </c>
      <c r="W8" s="68" t="s">
        <v>200</v>
      </c>
      <c r="X8" s="68">
        <v>1</v>
      </c>
      <c r="Y8" s="68">
        <v>0</v>
      </c>
      <c r="Z8" s="1">
        <v>1</v>
      </c>
      <c r="AA8" s="1" t="s">
        <v>63</v>
      </c>
      <c r="AB8" s="68">
        <v>2</v>
      </c>
      <c r="AC8" s="68">
        <v>0</v>
      </c>
      <c r="AD8" s="1">
        <v>58</v>
      </c>
      <c r="AE8" s="68">
        <v>0</v>
      </c>
      <c r="AF8" s="69">
        <v>1</v>
      </c>
      <c r="AG8" s="1">
        <v>1</v>
      </c>
      <c r="AH8" s="70">
        <v>0</v>
      </c>
      <c r="AI8" s="70">
        <v>29.5</v>
      </c>
      <c r="AJ8">
        <v>59</v>
      </c>
      <c r="AK8">
        <v>302</v>
      </c>
      <c r="AL8">
        <v>302</v>
      </c>
      <c r="AN8" t="s">
        <v>64</v>
      </c>
      <c r="AO8">
        <v>14</v>
      </c>
      <c r="AP8">
        <v>0</v>
      </c>
      <c r="AQ8">
        <v>92.857142857142861</v>
      </c>
      <c r="AR8">
        <v>122.5</v>
      </c>
      <c r="AS8">
        <v>0</v>
      </c>
      <c r="AT8" s="68" t="str">
        <f>VLOOKUP(A8,'[2]SU List with Assignment Master'!$F$2:$G$128,2,FALSE)</f>
        <v>South 6</v>
      </c>
      <c r="AU8" s="68" t="s">
        <v>134</v>
      </c>
      <c r="AV8" s="68" t="s">
        <v>60</v>
      </c>
    </row>
    <row r="9" spans="1:48" customFormat="1" ht="19.95" customHeight="1" x14ac:dyDescent="0.25">
      <c r="A9" s="68" t="s">
        <v>135</v>
      </c>
      <c r="B9" s="68">
        <v>50462</v>
      </c>
      <c r="C9" s="68">
        <v>10</v>
      </c>
      <c r="D9" s="1">
        <v>2016</v>
      </c>
      <c r="E9" s="1">
        <v>1668</v>
      </c>
      <c r="F9" s="1">
        <v>34</v>
      </c>
      <c r="G9" s="1">
        <v>3718</v>
      </c>
      <c r="H9" s="90">
        <v>3684</v>
      </c>
      <c r="I9" s="69">
        <v>371.8</v>
      </c>
      <c r="J9" s="91">
        <v>368.4</v>
      </c>
      <c r="K9" s="70">
        <v>18995</v>
      </c>
      <c r="L9" s="70">
        <v>2416.6999999999998</v>
      </c>
      <c r="M9" s="70">
        <v>0</v>
      </c>
      <c r="N9" s="70">
        <v>0</v>
      </c>
      <c r="O9" s="70">
        <v>0</v>
      </c>
      <c r="P9" s="70" t="s">
        <v>64</v>
      </c>
      <c r="Q9" s="70" t="s">
        <v>64</v>
      </c>
      <c r="R9" s="70">
        <v>2416.6999999999998</v>
      </c>
      <c r="S9" s="70">
        <v>16578.3</v>
      </c>
      <c r="T9" s="68">
        <v>16578.3</v>
      </c>
      <c r="U9" s="68">
        <v>0</v>
      </c>
      <c r="V9" s="68" t="s">
        <v>64</v>
      </c>
      <c r="W9" s="68" t="s">
        <v>201</v>
      </c>
      <c r="X9" s="68">
        <v>1</v>
      </c>
      <c r="Y9" s="68">
        <v>0</v>
      </c>
      <c r="Z9" s="1">
        <v>1</v>
      </c>
      <c r="AA9" s="1" t="s">
        <v>63</v>
      </c>
      <c r="AB9" s="68">
        <v>5</v>
      </c>
      <c r="AC9" s="68">
        <v>0</v>
      </c>
      <c r="AD9" s="1">
        <v>100</v>
      </c>
      <c r="AE9" s="68">
        <v>0</v>
      </c>
      <c r="AF9" s="69">
        <v>4</v>
      </c>
      <c r="AG9" s="1">
        <v>4</v>
      </c>
      <c r="AH9" s="70">
        <v>296</v>
      </c>
      <c r="AI9" s="70">
        <v>80</v>
      </c>
      <c r="AJ9">
        <v>400</v>
      </c>
      <c r="AK9">
        <v>2028</v>
      </c>
      <c r="AL9">
        <v>2028</v>
      </c>
      <c r="AN9" t="s">
        <v>64</v>
      </c>
      <c r="AO9">
        <v>11</v>
      </c>
      <c r="AP9">
        <v>10</v>
      </c>
      <c r="AQ9">
        <v>90.909090909090907</v>
      </c>
      <c r="AR9">
        <v>338</v>
      </c>
      <c r="AS9">
        <v>201.6</v>
      </c>
      <c r="AT9" s="68" t="str">
        <f>VLOOKUP(A9,'[2]SU List with Assignment Master'!$F$2:$G$128,2,FALSE)</f>
        <v>South 6</v>
      </c>
      <c r="AU9" s="68" t="s">
        <v>134</v>
      </c>
      <c r="AV9" s="68" t="s">
        <v>60</v>
      </c>
    </row>
    <row r="10" spans="1:48" customFormat="1" ht="19.95" customHeight="1" x14ac:dyDescent="0.25">
      <c r="A10" s="68" t="s">
        <v>135</v>
      </c>
      <c r="B10" s="68">
        <v>90470</v>
      </c>
      <c r="C10" s="68">
        <v>0</v>
      </c>
      <c r="D10" s="1">
        <v>0</v>
      </c>
      <c r="E10" s="1">
        <v>0</v>
      </c>
      <c r="F10" s="1">
        <v>0</v>
      </c>
      <c r="G10" s="1">
        <v>0</v>
      </c>
      <c r="H10" s="90">
        <v>0</v>
      </c>
      <c r="I10" s="69">
        <v>0</v>
      </c>
      <c r="J10" s="91" t="e">
        <v>#DIV/0!</v>
      </c>
      <c r="K10" s="70">
        <v>0</v>
      </c>
      <c r="L10" s="70">
        <v>0</v>
      </c>
      <c r="M10" s="70">
        <v>0</v>
      </c>
      <c r="N10" s="70">
        <v>0</v>
      </c>
      <c r="O10" s="70">
        <v>0</v>
      </c>
      <c r="P10" s="70" t="s">
        <v>63</v>
      </c>
      <c r="Q10" s="70" t="s">
        <v>64</v>
      </c>
      <c r="R10" s="70">
        <v>0</v>
      </c>
      <c r="S10" s="70">
        <v>0</v>
      </c>
      <c r="T10" s="68">
        <v>0</v>
      </c>
      <c r="U10" s="68">
        <v>0</v>
      </c>
      <c r="V10" s="68" t="s">
        <v>64</v>
      </c>
      <c r="W10" s="68" t="s">
        <v>203</v>
      </c>
      <c r="X10" s="68">
        <v>0</v>
      </c>
      <c r="Y10" s="68">
        <v>1</v>
      </c>
      <c r="Z10" s="1">
        <v>1</v>
      </c>
      <c r="AA10" s="1" t="s">
        <v>63</v>
      </c>
      <c r="AB10" s="68">
        <v>0</v>
      </c>
      <c r="AC10" s="68">
        <v>0</v>
      </c>
      <c r="AD10" s="1">
        <v>0</v>
      </c>
      <c r="AE10" s="68">
        <v>0</v>
      </c>
      <c r="AF10" s="69">
        <v>0</v>
      </c>
      <c r="AG10" s="1">
        <v>0</v>
      </c>
      <c r="AH10" s="70">
        <v>0</v>
      </c>
      <c r="AI10" s="70">
        <v>0</v>
      </c>
      <c r="AJ10">
        <v>0</v>
      </c>
      <c r="AK10">
        <v>0</v>
      </c>
      <c r="AL10">
        <v>0</v>
      </c>
      <c r="AM10">
        <v>0</v>
      </c>
      <c r="AN10" t="s">
        <v>64</v>
      </c>
      <c r="AO10">
        <v>0</v>
      </c>
      <c r="AP10">
        <v>0</v>
      </c>
      <c r="AQ10">
        <v>0</v>
      </c>
      <c r="AR10">
        <v>0</v>
      </c>
      <c r="AS10">
        <v>0</v>
      </c>
      <c r="AT10" s="68" t="str">
        <f>VLOOKUP(A10,'[2]SU List with Assignment Master'!$F$2:$G$128,2,FALSE)</f>
        <v>South 6</v>
      </c>
      <c r="AU10" s="68" t="s">
        <v>134</v>
      </c>
      <c r="AV10" s="68" t="s">
        <v>202</v>
      </c>
    </row>
    <row r="11" spans="1:48" customFormat="1" ht="19.95" customHeight="1" x14ac:dyDescent="0.25">
      <c r="A11" s="68" t="s">
        <v>133</v>
      </c>
      <c r="B11" s="68">
        <v>40112</v>
      </c>
      <c r="C11" s="68">
        <v>3</v>
      </c>
      <c r="D11" s="1">
        <v>960</v>
      </c>
      <c r="E11" s="1">
        <v>271</v>
      </c>
      <c r="F11" s="1">
        <v>16</v>
      </c>
      <c r="G11" s="1">
        <v>1247</v>
      </c>
      <c r="H11" s="90">
        <v>1231</v>
      </c>
      <c r="I11" s="69">
        <v>415.66669999999999</v>
      </c>
      <c r="J11" s="91">
        <v>410.3</v>
      </c>
      <c r="K11" s="70">
        <v>6382</v>
      </c>
      <c r="L11" s="70">
        <v>810.55</v>
      </c>
      <c r="M11" s="70">
        <v>0</v>
      </c>
      <c r="N11" s="70">
        <v>0</v>
      </c>
      <c r="O11" s="70">
        <v>24.94</v>
      </c>
      <c r="P11" s="70" t="s">
        <v>64</v>
      </c>
      <c r="Q11" s="70" t="s">
        <v>63</v>
      </c>
      <c r="R11" s="70">
        <v>835.49</v>
      </c>
      <c r="S11" s="70">
        <v>5546.51</v>
      </c>
      <c r="T11" s="68">
        <v>5546.51</v>
      </c>
      <c r="U11" s="68">
        <v>0</v>
      </c>
      <c r="V11" s="68" t="s">
        <v>64</v>
      </c>
      <c r="W11" s="68" t="s">
        <v>204</v>
      </c>
      <c r="X11" s="68">
        <v>1</v>
      </c>
      <c r="Y11" s="68">
        <v>0</v>
      </c>
      <c r="Z11" s="1">
        <v>1</v>
      </c>
      <c r="AA11" s="1" t="s">
        <v>63</v>
      </c>
      <c r="AB11" s="68">
        <v>3</v>
      </c>
      <c r="AC11" s="68">
        <v>0</v>
      </c>
      <c r="AD11" s="1">
        <v>57</v>
      </c>
      <c r="AE11" s="68">
        <v>0</v>
      </c>
      <c r="AF11" s="69">
        <v>9</v>
      </c>
      <c r="AG11" s="1">
        <v>9</v>
      </c>
      <c r="AH11" s="70">
        <v>535</v>
      </c>
      <c r="AI11" s="70">
        <v>200.33330000000001</v>
      </c>
      <c r="AJ11">
        <v>601</v>
      </c>
      <c r="AK11">
        <v>3087</v>
      </c>
      <c r="AL11">
        <v>3087</v>
      </c>
      <c r="AN11" t="s">
        <v>64</v>
      </c>
      <c r="AO11">
        <v>3</v>
      </c>
      <c r="AP11">
        <v>3</v>
      </c>
      <c r="AQ11">
        <v>100</v>
      </c>
      <c r="AR11">
        <v>415.66669999999999</v>
      </c>
      <c r="AS11">
        <v>320</v>
      </c>
      <c r="AT11" s="68" t="str">
        <f>VLOOKUP(A11,'[2]SU List with Assignment Master'!$F$2:$G$128,2,FALSE)</f>
        <v>South 5</v>
      </c>
      <c r="AU11" s="68" t="s">
        <v>132</v>
      </c>
      <c r="AV11" s="68" t="s">
        <v>21</v>
      </c>
    </row>
    <row r="12" spans="1:48" customFormat="1" ht="19.95" customHeight="1" x14ac:dyDescent="0.25">
      <c r="A12" s="68" t="s">
        <v>133</v>
      </c>
      <c r="B12" s="68">
        <v>40118</v>
      </c>
      <c r="C12" s="68">
        <v>2</v>
      </c>
      <c r="D12" s="1">
        <v>552</v>
      </c>
      <c r="E12" s="1">
        <v>126</v>
      </c>
      <c r="F12" s="1">
        <v>1</v>
      </c>
      <c r="G12" s="1">
        <v>679</v>
      </c>
      <c r="H12" s="90">
        <v>678</v>
      </c>
      <c r="I12" s="69">
        <v>339.5</v>
      </c>
      <c r="J12" s="91">
        <v>339</v>
      </c>
      <c r="K12" s="70">
        <v>3472</v>
      </c>
      <c r="L12" s="70">
        <v>441.35</v>
      </c>
      <c r="M12" s="70">
        <v>0</v>
      </c>
      <c r="N12" s="70">
        <v>0</v>
      </c>
      <c r="O12" s="70">
        <v>0</v>
      </c>
      <c r="P12" s="70" t="s">
        <v>64</v>
      </c>
      <c r="Q12" s="70" t="s">
        <v>64</v>
      </c>
      <c r="R12" s="70">
        <v>441.35</v>
      </c>
      <c r="S12" s="70">
        <v>3030.65</v>
      </c>
      <c r="T12" s="68">
        <v>3030.65</v>
      </c>
      <c r="U12" s="68">
        <v>0</v>
      </c>
      <c r="V12" s="68" t="s">
        <v>64</v>
      </c>
      <c r="W12" s="68" t="s">
        <v>205</v>
      </c>
      <c r="X12" s="68">
        <v>1</v>
      </c>
      <c r="Y12" s="68">
        <v>0</v>
      </c>
      <c r="Z12" s="1">
        <v>1</v>
      </c>
      <c r="AA12" s="1" t="s">
        <v>63</v>
      </c>
      <c r="AB12" s="68">
        <v>2</v>
      </c>
      <c r="AC12" s="68">
        <v>0</v>
      </c>
      <c r="AD12" s="1">
        <v>8</v>
      </c>
      <c r="AE12" s="68">
        <v>0</v>
      </c>
      <c r="AF12" s="69">
        <v>1</v>
      </c>
      <c r="AG12" s="1">
        <v>1</v>
      </c>
      <c r="AH12" s="70">
        <v>256</v>
      </c>
      <c r="AI12" s="70">
        <v>132.5</v>
      </c>
      <c r="AJ12">
        <v>265</v>
      </c>
      <c r="AK12">
        <v>1368</v>
      </c>
      <c r="AL12">
        <v>1368</v>
      </c>
      <c r="AN12" t="s">
        <v>64</v>
      </c>
      <c r="AO12">
        <v>2</v>
      </c>
      <c r="AP12">
        <v>2</v>
      </c>
      <c r="AQ12">
        <v>100</v>
      </c>
      <c r="AR12">
        <v>339.5</v>
      </c>
      <c r="AS12">
        <v>276</v>
      </c>
      <c r="AT12" s="68" t="str">
        <f>VLOOKUP(A12,'[2]SU List with Assignment Master'!$F$2:$G$128,2,FALSE)</f>
        <v>South 5</v>
      </c>
      <c r="AU12" s="68" t="s">
        <v>132</v>
      </c>
      <c r="AV12" s="68" t="s">
        <v>24</v>
      </c>
    </row>
    <row r="13" spans="1:48" customFormat="1" ht="19.95" customHeight="1" x14ac:dyDescent="0.25">
      <c r="A13" s="68" t="s">
        <v>133</v>
      </c>
      <c r="B13" s="68">
        <v>40137</v>
      </c>
      <c r="C13" s="68">
        <v>4</v>
      </c>
      <c r="D13" s="1">
        <v>1440</v>
      </c>
      <c r="E13" s="1">
        <v>368</v>
      </c>
      <c r="F13" s="1">
        <v>20</v>
      </c>
      <c r="G13" s="1">
        <v>1828</v>
      </c>
      <c r="H13" s="90">
        <v>1808</v>
      </c>
      <c r="I13" s="69">
        <v>457</v>
      </c>
      <c r="J13" s="91">
        <v>452</v>
      </c>
      <c r="K13" s="70">
        <v>9335</v>
      </c>
      <c r="L13" s="70">
        <v>1188.2</v>
      </c>
      <c r="M13" s="70">
        <v>0</v>
      </c>
      <c r="N13" s="70">
        <v>0</v>
      </c>
      <c r="O13" s="70">
        <v>36.56</v>
      </c>
      <c r="P13" s="70" t="s">
        <v>64</v>
      </c>
      <c r="Q13" s="70" t="s">
        <v>63</v>
      </c>
      <c r="R13" s="70">
        <v>1224.76</v>
      </c>
      <c r="S13" s="70">
        <v>8110.24</v>
      </c>
      <c r="T13" s="68">
        <v>8110.24</v>
      </c>
      <c r="U13" s="68">
        <v>0</v>
      </c>
      <c r="V13" s="68" t="s">
        <v>64</v>
      </c>
      <c r="W13" s="68" t="s">
        <v>206</v>
      </c>
      <c r="X13" s="68">
        <v>1</v>
      </c>
      <c r="Y13" s="68">
        <v>0</v>
      </c>
      <c r="Z13" s="1">
        <v>1</v>
      </c>
      <c r="AA13" s="1" t="s">
        <v>63</v>
      </c>
      <c r="AB13" s="68">
        <v>3</v>
      </c>
      <c r="AC13" s="68">
        <v>0</v>
      </c>
      <c r="AD13" s="1">
        <v>55</v>
      </c>
      <c r="AE13" s="68">
        <v>0</v>
      </c>
      <c r="AF13" s="69">
        <v>4</v>
      </c>
      <c r="AG13" s="1">
        <v>4</v>
      </c>
      <c r="AH13" s="70">
        <v>254</v>
      </c>
      <c r="AI13" s="70">
        <v>104.33329999999999</v>
      </c>
      <c r="AJ13">
        <v>313</v>
      </c>
      <c r="AK13">
        <v>1607</v>
      </c>
      <c r="AL13">
        <v>1607</v>
      </c>
      <c r="AN13" t="s">
        <v>64</v>
      </c>
      <c r="AO13">
        <v>4</v>
      </c>
      <c r="AP13">
        <v>4</v>
      </c>
      <c r="AQ13">
        <v>100</v>
      </c>
      <c r="AR13">
        <v>457</v>
      </c>
      <c r="AS13">
        <v>360</v>
      </c>
      <c r="AT13" s="68" t="str">
        <f>VLOOKUP(A13,'[2]SU List with Assignment Master'!$F$2:$G$128,2,FALSE)</f>
        <v>South 5</v>
      </c>
      <c r="AU13" s="68" t="s">
        <v>132</v>
      </c>
      <c r="AV13" s="68" t="s">
        <v>18</v>
      </c>
    </row>
    <row r="14" spans="1:48" customFormat="1" ht="19.95" customHeight="1" x14ac:dyDescent="0.25">
      <c r="A14" s="68" t="s">
        <v>133</v>
      </c>
      <c r="B14" s="68">
        <v>40186</v>
      </c>
      <c r="C14" s="68">
        <v>3</v>
      </c>
      <c r="D14" s="1">
        <v>828</v>
      </c>
      <c r="E14" s="1">
        <v>-75</v>
      </c>
      <c r="F14" s="1">
        <v>14</v>
      </c>
      <c r="G14" s="1">
        <v>767</v>
      </c>
      <c r="H14" s="90">
        <v>753</v>
      </c>
      <c r="I14" s="69">
        <v>255.66669999999999</v>
      </c>
      <c r="J14" s="91">
        <v>251</v>
      </c>
      <c r="K14" s="70">
        <v>3931</v>
      </c>
      <c r="L14" s="70">
        <v>498.55</v>
      </c>
      <c r="M14" s="70">
        <v>0</v>
      </c>
      <c r="N14" s="70">
        <v>0</v>
      </c>
      <c r="O14" s="70">
        <v>15.34</v>
      </c>
      <c r="P14" s="70" t="s">
        <v>64</v>
      </c>
      <c r="Q14" s="70" t="s">
        <v>63</v>
      </c>
      <c r="R14" s="70">
        <v>513.89</v>
      </c>
      <c r="S14" s="70">
        <v>3417.11</v>
      </c>
      <c r="T14" s="68">
        <v>3417.11</v>
      </c>
      <c r="U14" s="68">
        <v>0</v>
      </c>
      <c r="V14" s="68" t="s">
        <v>64</v>
      </c>
      <c r="W14" s="68" t="s">
        <v>205</v>
      </c>
      <c r="X14" s="68">
        <v>1</v>
      </c>
      <c r="Y14" s="68">
        <v>0</v>
      </c>
      <c r="Z14" s="1">
        <v>1</v>
      </c>
      <c r="AA14" s="1" t="s">
        <v>63</v>
      </c>
      <c r="AB14" s="68">
        <v>3</v>
      </c>
      <c r="AC14" s="68">
        <v>0</v>
      </c>
      <c r="AD14" s="1">
        <v>41</v>
      </c>
      <c r="AE14" s="68">
        <v>0</v>
      </c>
      <c r="AF14" s="69">
        <v>12</v>
      </c>
      <c r="AG14" s="1">
        <v>12</v>
      </c>
      <c r="AH14" s="70">
        <v>228</v>
      </c>
      <c r="AI14" s="70">
        <v>93.666700000000006</v>
      </c>
      <c r="AJ14">
        <v>281</v>
      </c>
      <c r="AK14">
        <v>1466</v>
      </c>
      <c r="AL14">
        <v>1466</v>
      </c>
      <c r="AM14">
        <v>0</v>
      </c>
      <c r="AN14" t="s">
        <v>64</v>
      </c>
      <c r="AO14">
        <v>3</v>
      </c>
      <c r="AP14">
        <v>3</v>
      </c>
      <c r="AQ14">
        <v>100</v>
      </c>
      <c r="AR14">
        <v>255.66669999999999</v>
      </c>
      <c r="AS14">
        <v>276</v>
      </c>
      <c r="AT14" s="68" t="str">
        <f>VLOOKUP(A14,'[2]SU List with Assignment Master'!$F$2:$G$128,2,FALSE)</f>
        <v>South 5</v>
      </c>
      <c r="AU14" s="68" t="s">
        <v>132</v>
      </c>
      <c r="AV14" s="68" t="s">
        <v>24</v>
      </c>
    </row>
    <row r="15" spans="1:48" customFormat="1" ht="19.95" customHeight="1" x14ac:dyDescent="0.25">
      <c r="A15" s="68" t="s">
        <v>133</v>
      </c>
      <c r="B15" s="68">
        <v>40247</v>
      </c>
      <c r="C15" s="68">
        <v>0</v>
      </c>
      <c r="D15" s="1">
        <v>0</v>
      </c>
      <c r="E15" s="1">
        <v>0</v>
      </c>
      <c r="F15" s="1">
        <v>0</v>
      </c>
      <c r="G15" s="1">
        <v>0</v>
      </c>
      <c r="H15" s="90">
        <v>0</v>
      </c>
      <c r="I15" s="69">
        <v>0</v>
      </c>
      <c r="J15" s="91" t="e">
        <v>#DIV/0!</v>
      </c>
      <c r="K15" s="70">
        <v>0</v>
      </c>
      <c r="L15" s="70">
        <v>0</v>
      </c>
      <c r="M15" s="70">
        <v>0</v>
      </c>
      <c r="N15" s="70">
        <v>0</v>
      </c>
      <c r="O15" s="70">
        <v>0</v>
      </c>
      <c r="P15" s="70" t="s">
        <v>64</v>
      </c>
      <c r="Q15" s="70" t="s">
        <v>64</v>
      </c>
      <c r="R15" s="70">
        <v>0</v>
      </c>
      <c r="S15" s="70">
        <v>0</v>
      </c>
      <c r="T15" s="68">
        <v>0</v>
      </c>
      <c r="U15" s="68">
        <v>0</v>
      </c>
      <c r="V15" s="68" t="s">
        <v>64</v>
      </c>
      <c r="W15" s="68" t="s">
        <v>207</v>
      </c>
      <c r="X15" s="68">
        <v>0</v>
      </c>
      <c r="Y15" s="68">
        <v>1</v>
      </c>
      <c r="Z15" s="1">
        <v>1</v>
      </c>
      <c r="AA15" s="1" t="s">
        <v>63</v>
      </c>
      <c r="AB15" s="68">
        <v>0</v>
      </c>
      <c r="AC15" s="68">
        <v>0</v>
      </c>
      <c r="AD15" s="1">
        <v>0</v>
      </c>
      <c r="AE15" s="68">
        <v>0</v>
      </c>
      <c r="AF15" s="69">
        <v>0</v>
      </c>
      <c r="AG15" s="1">
        <v>0</v>
      </c>
      <c r="AH15" s="70">
        <v>0</v>
      </c>
      <c r="AI15" s="70">
        <v>0</v>
      </c>
      <c r="AJ15">
        <v>0</v>
      </c>
      <c r="AK15">
        <v>0</v>
      </c>
      <c r="AL15">
        <v>0</v>
      </c>
      <c r="AN15" t="s">
        <v>64</v>
      </c>
      <c r="AO15">
        <v>2</v>
      </c>
      <c r="AP15">
        <v>0</v>
      </c>
      <c r="AQ15">
        <v>0</v>
      </c>
      <c r="AR15">
        <v>0</v>
      </c>
      <c r="AS15">
        <v>0</v>
      </c>
      <c r="AT15" s="68" t="str">
        <f>VLOOKUP(A15,'[2]SU List with Assignment Master'!$F$2:$G$128,2,FALSE)</f>
        <v>South 5</v>
      </c>
      <c r="AU15" s="68" t="s">
        <v>132</v>
      </c>
      <c r="AV15" s="68" t="s">
        <v>60</v>
      </c>
    </row>
    <row r="16" spans="1:48" customFormat="1" ht="19.95" customHeight="1" x14ac:dyDescent="0.25">
      <c r="A16" s="68" t="s">
        <v>133</v>
      </c>
      <c r="B16" s="68">
        <v>40249</v>
      </c>
      <c r="C16" s="68">
        <v>4</v>
      </c>
      <c r="D16" s="1">
        <v>2196</v>
      </c>
      <c r="E16" s="1">
        <v>106</v>
      </c>
      <c r="F16" s="1">
        <v>7</v>
      </c>
      <c r="G16" s="1">
        <v>2309</v>
      </c>
      <c r="H16" s="90">
        <v>2302</v>
      </c>
      <c r="I16" s="69">
        <v>577.25</v>
      </c>
      <c r="J16" s="91">
        <v>575.5</v>
      </c>
      <c r="K16" s="70">
        <v>11838</v>
      </c>
      <c r="L16" s="70">
        <v>1500.85</v>
      </c>
      <c r="M16" s="70">
        <v>0</v>
      </c>
      <c r="N16" s="70">
        <v>0</v>
      </c>
      <c r="O16" s="70">
        <v>46.18</v>
      </c>
      <c r="P16" s="70" t="s">
        <v>64</v>
      </c>
      <c r="Q16" s="70" t="s">
        <v>63</v>
      </c>
      <c r="R16" s="70">
        <v>1547.03</v>
      </c>
      <c r="S16" s="70">
        <v>10290.969999999999</v>
      </c>
      <c r="T16" s="68">
        <v>10290.969999999999</v>
      </c>
      <c r="U16" s="68">
        <v>0</v>
      </c>
      <c r="V16" s="68" t="s">
        <v>64</v>
      </c>
      <c r="W16" s="68" t="s">
        <v>208</v>
      </c>
      <c r="X16" s="68">
        <v>1</v>
      </c>
      <c r="Y16" s="68">
        <v>0</v>
      </c>
      <c r="Z16" s="1">
        <v>1</v>
      </c>
      <c r="AA16" s="1" t="s">
        <v>63</v>
      </c>
      <c r="AB16" s="68">
        <v>4</v>
      </c>
      <c r="AC16" s="68">
        <v>0</v>
      </c>
      <c r="AD16" s="1">
        <v>50</v>
      </c>
      <c r="AE16" s="68">
        <v>0</v>
      </c>
      <c r="AF16" s="69">
        <v>7</v>
      </c>
      <c r="AG16" s="1">
        <v>7</v>
      </c>
      <c r="AH16" s="70">
        <v>552</v>
      </c>
      <c r="AI16" s="70">
        <v>152.25</v>
      </c>
      <c r="AJ16">
        <v>609</v>
      </c>
      <c r="AK16">
        <v>3109</v>
      </c>
      <c r="AL16">
        <v>3109</v>
      </c>
      <c r="AN16" t="s">
        <v>64</v>
      </c>
      <c r="AO16">
        <v>4</v>
      </c>
      <c r="AP16">
        <v>4</v>
      </c>
      <c r="AQ16">
        <v>100</v>
      </c>
      <c r="AR16">
        <v>577.25</v>
      </c>
      <c r="AS16">
        <v>549</v>
      </c>
      <c r="AT16" s="68" t="str">
        <f>VLOOKUP(A16,'[2]SU List with Assignment Master'!$F$2:$G$128,2,FALSE)</f>
        <v>South 5</v>
      </c>
      <c r="AU16" s="68" t="s">
        <v>132</v>
      </c>
      <c r="AV16" s="68" t="s">
        <v>60</v>
      </c>
    </row>
    <row r="17" spans="1:48" customFormat="1" ht="19.95" customHeight="1" x14ac:dyDescent="0.25">
      <c r="A17" s="68" t="s">
        <v>133</v>
      </c>
      <c r="B17" s="68">
        <v>40601</v>
      </c>
      <c r="C17" s="68">
        <v>4</v>
      </c>
      <c r="D17" s="1">
        <v>1128</v>
      </c>
      <c r="E17" s="1">
        <v>-419</v>
      </c>
      <c r="F17" s="1">
        <v>0</v>
      </c>
      <c r="G17" s="1">
        <v>709</v>
      </c>
      <c r="H17" s="90">
        <v>709</v>
      </c>
      <c r="I17" s="69">
        <v>177.25</v>
      </c>
      <c r="J17" s="91">
        <v>177.3</v>
      </c>
      <c r="K17" s="70">
        <v>3619</v>
      </c>
      <c r="L17" s="70">
        <v>460.85</v>
      </c>
      <c r="M17" s="70">
        <v>0</v>
      </c>
      <c r="N17" s="70">
        <v>0</v>
      </c>
      <c r="O17" s="70">
        <v>14.18</v>
      </c>
      <c r="P17" s="70" t="s">
        <v>64</v>
      </c>
      <c r="Q17" s="70" t="s">
        <v>63</v>
      </c>
      <c r="R17" s="70">
        <v>475.03</v>
      </c>
      <c r="S17" s="70">
        <v>3143.97</v>
      </c>
      <c r="T17" s="68">
        <v>3143.97</v>
      </c>
      <c r="U17" s="68">
        <v>0</v>
      </c>
      <c r="V17" s="68" t="s">
        <v>64</v>
      </c>
      <c r="W17" s="68" t="s">
        <v>209</v>
      </c>
      <c r="X17" s="68">
        <v>1</v>
      </c>
      <c r="Y17" s="68">
        <v>0</v>
      </c>
      <c r="Z17" s="1">
        <v>1</v>
      </c>
      <c r="AA17" s="1" t="s">
        <v>63</v>
      </c>
      <c r="AB17" s="68">
        <v>1</v>
      </c>
      <c r="AC17" s="68">
        <v>0</v>
      </c>
      <c r="AD17" s="1">
        <v>0</v>
      </c>
      <c r="AE17" s="68">
        <v>0</v>
      </c>
      <c r="AF17" s="69">
        <v>0</v>
      </c>
      <c r="AG17" s="1">
        <v>0</v>
      </c>
      <c r="AH17" s="70">
        <v>46</v>
      </c>
      <c r="AI17" s="70">
        <v>46</v>
      </c>
      <c r="AJ17">
        <v>46</v>
      </c>
      <c r="AK17">
        <v>234</v>
      </c>
      <c r="AL17">
        <v>234</v>
      </c>
      <c r="AN17" t="s">
        <v>64</v>
      </c>
      <c r="AO17">
        <v>5</v>
      </c>
      <c r="AP17">
        <v>4</v>
      </c>
      <c r="AQ17">
        <v>80</v>
      </c>
      <c r="AR17">
        <v>141.80000000000001</v>
      </c>
      <c r="AS17">
        <v>282</v>
      </c>
      <c r="AT17" s="68" t="str">
        <f>VLOOKUP(A17,'[2]SU List with Assignment Master'!$F$2:$G$128,2,FALSE)</f>
        <v>South 5</v>
      </c>
      <c r="AU17" s="68" t="s">
        <v>132</v>
      </c>
      <c r="AV17" s="68" t="s">
        <v>18</v>
      </c>
    </row>
    <row r="18" spans="1:48" customFormat="1" ht="19.95" customHeight="1" x14ac:dyDescent="0.25">
      <c r="A18" s="68" t="s">
        <v>133</v>
      </c>
      <c r="B18" s="68">
        <v>40740</v>
      </c>
      <c r="C18" s="68">
        <v>6</v>
      </c>
      <c r="D18" s="1">
        <v>2172</v>
      </c>
      <c r="E18" s="1">
        <v>622</v>
      </c>
      <c r="F18" s="1">
        <v>65</v>
      </c>
      <c r="G18" s="1">
        <v>2859</v>
      </c>
      <c r="H18" s="90">
        <v>2794</v>
      </c>
      <c r="I18" s="69">
        <v>476.5</v>
      </c>
      <c r="J18" s="91">
        <v>465.7</v>
      </c>
      <c r="K18" s="70">
        <v>14607</v>
      </c>
      <c r="L18" s="70">
        <v>1858.35</v>
      </c>
      <c r="M18" s="70">
        <v>0</v>
      </c>
      <c r="N18" s="70">
        <v>0</v>
      </c>
      <c r="O18" s="70">
        <v>0</v>
      </c>
      <c r="P18" s="70" t="s">
        <v>64</v>
      </c>
      <c r="Q18" s="70" t="s">
        <v>64</v>
      </c>
      <c r="R18" s="70">
        <v>1858.35</v>
      </c>
      <c r="S18" s="70">
        <v>12748.65</v>
      </c>
      <c r="T18" s="68">
        <v>12748.65</v>
      </c>
      <c r="U18" s="68">
        <v>0</v>
      </c>
      <c r="V18" s="68" t="s">
        <v>64</v>
      </c>
      <c r="W18" s="68" t="s">
        <v>210</v>
      </c>
      <c r="X18" s="68">
        <v>1</v>
      </c>
      <c r="Y18" s="68">
        <v>0</v>
      </c>
      <c r="Z18" s="1">
        <v>1</v>
      </c>
      <c r="AA18" s="1" t="s">
        <v>63</v>
      </c>
      <c r="AB18" s="68">
        <v>3</v>
      </c>
      <c r="AC18" s="68">
        <v>0</v>
      </c>
      <c r="AD18" s="1">
        <v>108</v>
      </c>
      <c r="AE18" s="68">
        <v>0</v>
      </c>
      <c r="AF18" s="69">
        <v>41</v>
      </c>
      <c r="AG18" s="1">
        <v>41</v>
      </c>
      <c r="AH18" s="70">
        <v>248</v>
      </c>
      <c r="AI18" s="70">
        <v>132.33330000000001</v>
      </c>
      <c r="AJ18">
        <v>397</v>
      </c>
      <c r="AK18">
        <v>2030</v>
      </c>
      <c r="AL18">
        <v>2030</v>
      </c>
      <c r="AN18" t="s">
        <v>64</v>
      </c>
      <c r="AO18">
        <v>6</v>
      </c>
      <c r="AP18">
        <v>6</v>
      </c>
      <c r="AQ18">
        <v>100</v>
      </c>
      <c r="AR18">
        <v>476.5</v>
      </c>
      <c r="AS18">
        <v>362</v>
      </c>
      <c r="AT18" s="68" t="str">
        <f>VLOOKUP(A18,'[2]SU List with Assignment Master'!$F$2:$G$128,2,FALSE)</f>
        <v>South 5</v>
      </c>
      <c r="AU18" s="68" t="s">
        <v>132</v>
      </c>
      <c r="AV18" s="68" t="s">
        <v>60</v>
      </c>
    </row>
    <row r="19" spans="1:48" customFormat="1" ht="19.95" customHeight="1" x14ac:dyDescent="0.25">
      <c r="A19" s="68" t="s">
        <v>133</v>
      </c>
      <c r="B19" s="68">
        <v>40749</v>
      </c>
      <c r="C19" s="68">
        <v>8</v>
      </c>
      <c r="D19" s="1">
        <v>2508</v>
      </c>
      <c r="E19" s="1">
        <v>495</v>
      </c>
      <c r="F19" s="1">
        <v>25</v>
      </c>
      <c r="G19" s="1">
        <v>3028</v>
      </c>
      <c r="H19" s="90">
        <v>3003</v>
      </c>
      <c r="I19" s="69">
        <v>378.5</v>
      </c>
      <c r="J19" s="91">
        <v>375.4</v>
      </c>
      <c r="K19" s="70">
        <v>15631</v>
      </c>
      <c r="L19" s="70">
        <v>1968.2</v>
      </c>
      <c r="M19" s="70">
        <v>0</v>
      </c>
      <c r="N19" s="70">
        <v>0</v>
      </c>
      <c r="O19" s="70">
        <v>60.56</v>
      </c>
      <c r="P19" s="70" t="s">
        <v>64</v>
      </c>
      <c r="Q19" s="70" t="s">
        <v>63</v>
      </c>
      <c r="R19" s="70">
        <v>2028.76</v>
      </c>
      <c r="S19" s="70">
        <v>13602.24</v>
      </c>
      <c r="T19" s="68">
        <v>13602.24</v>
      </c>
      <c r="U19" s="68">
        <v>0</v>
      </c>
      <c r="V19" s="68" t="s">
        <v>64</v>
      </c>
      <c r="W19" s="68" t="s">
        <v>211</v>
      </c>
      <c r="X19" s="68">
        <v>1</v>
      </c>
      <c r="Y19" s="68">
        <v>0</v>
      </c>
      <c r="Z19" s="1">
        <v>1</v>
      </c>
      <c r="AA19" s="1" t="s">
        <v>63</v>
      </c>
      <c r="AB19" s="68">
        <v>5</v>
      </c>
      <c r="AC19" s="68">
        <v>0</v>
      </c>
      <c r="AD19" s="1">
        <v>97</v>
      </c>
      <c r="AE19" s="68">
        <v>0</v>
      </c>
      <c r="AF19" s="69">
        <v>25</v>
      </c>
      <c r="AG19" s="1">
        <v>25</v>
      </c>
      <c r="AH19" s="70">
        <v>493</v>
      </c>
      <c r="AI19" s="70">
        <v>123</v>
      </c>
      <c r="AJ19">
        <v>615</v>
      </c>
      <c r="AK19">
        <v>3158</v>
      </c>
      <c r="AL19">
        <v>3158</v>
      </c>
      <c r="AN19" t="s">
        <v>64</v>
      </c>
      <c r="AO19">
        <v>9</v>
      </c>
      <c r="AP19">
        <v>7</v>
      </c>
      <c r="AQ19">
        <v>88.888888888888886</v>
      </c>
      <c r="AR19">
        <v>336.44439999999997</v>
      </c>
      <c r="AS19">
        <v>358.28570000000002</v>
      </c>
      <c r="AT19" s="68" t="str">
        <f>VLOOKUP(A19,'[2]SU List with Assignment Master'!$F$2:$G$128,2,FALSE)</f>
        <v>South 5</v>
      </c>
      <c r="AU19" s="68" t="s">
        <v>132</v>
      </c>
      <c r="AV19" s="68" t="s">
        <v>20</v>
      </c>
    </row>
    <row r="20" spans="1:48" customFormat="1" ht="19.95" customHeight="1" x14ac:dyDescent="0.25">
      <c r="A20" s="68" t="s">
        <v>133</v>
      </c>
      <c r="B20" s="68">
        <v>40904</v>
      </c>
      <c r="C20" s="68">
        <v>2</v>
      </c>
      <c r="D20" s="1">
        <v>1332</v>
      </c>
      <c r="E20" s="1">
        <v>143</v>
      </c>
      <c r="F20" s="1">
        <v>1</v>
      </c>
      <c r="G20" s="1">
        <v>1476</v>
      </c>
      <c r="H20" s="90">
        <v>1475</v>
      </c>
      <c r="I20" s="69">
        <v>738</v>
      </c>
      <c r="J20" s="91">
        <v>737.5</v>
      </c>
      <c r="K20" s="70">
        <v>7490</v>
      </c>
      <c r="L20" s="70">
        <v>959.4</v>
      </c>
      <c r="M20" s="70">
        <v>0</v>
      </c>
      <c r="N20" s="70">
        <v>0</v>
      </c>
      <c r="O20" s="70">
        <v>0</v>
      </c>
      <c r="P20" s="70" t="s">
        <v>64</v>
      </c>
      <c r="Q20" s="70" t="s">
        <v>64</v>
      </c>
      <c r="R20" s="70">
        <v>959.4</v>
      </c>
      <c r="S20" s="70">
        <v>6530.6</v>
      </c>
      <c r="T20" s="68">
        <v>6530.6</v>
      </c>
      <c r="U20" s="68">
        <v>0</v>
      </c>
      <c r="V20" s="68" t="s">
        <v>64</v>
      </c>
      <c r="W20" s="68" t="s">
        <v>212</v>
      </c>
      <c r="X20" s="68">
        <v>1</v>
      </c>
      <c r="Y20" s="68">
        <v>0</v>
      </c>
      <c r="Z20" s="1">
        <v>1</v>
      </c>
      <c r="AA20" s="1" t="s">
        <v>63</v>
      </c>
      <c r="AB20" s="68">
        <v>2</v>
      </c>
      <c r="AC20" s="68">
        <v>0</v>
      </c>
      <c r="AD20" s="1">
        <v>0</v>
      </c>
      <c r="AE20" s="68">
        <v>0</v>
      </c>
      <c r="AF20" s="69">
        <v>1</v>
      </c>
      <c r="AG20" s="1">
        <v>1</v>
      </c>
      <c r="AH20" s="70">
        <v>93</v>
      </c>
      <c r="AI20" s="70">
        <v>47</v>
      </c>
      <c r="AJ20">
        <v>94</v>
      </c>
      <c r="AK20">
        <v>476</v>
      </c>
      <c r="AL20">
        <v>476</v>
      </c>
      <c r="AN20" t="s">
        <v>64</v>
      </c>
      <c r="AO20">
        <v>6</v>
      </c>
      <c r="AP20">
        <v>2</v>
      </c>
      <c r="AQ20">
        <v>33.333333333333343</v>
      </c>
      <c r="AR20">
        <v>246</v>
      </c>
      <c r="AS20">
        <v>666</v>
      </c>
      <c r="AT20" s="68" t="str">
        <f>VLOOKUP(A20,'[2]SU List with Assignment Master'!$F$2:$G$128,2,FALSE)</f>
        <v>South 5</v>
      </c>
      <c r="AU20" s="68" t="s">
        <v>132</v>
      </c>
      <c r="AV20" s="68" t="s">
        <v>60</v>
      </c>
    </row>
    <row r="21" spans="1:48" customFormat="1" ht="19.95" customHeight="1" x14ac:dyDescent="0.25">
      <c r="A21" s="68" t="s">
        <v>133</v>
      </c>
      <c r="B21" s="68">
        <v>41214</v>
      </c>
      <c r="C21" s="68">
        <v>4</v>
      </c>
      <c r="D21" s="1">
        <v>0</v>
      </c>
      <c r="E21" s="1">
        <v>512</v>
      </c>
      <c r="F21" s="1">
        <v>3</v>
      </c>
      <c r="G21" s="1">
        <v>515</v>
      </c>
      <c r="H21" s="90">
        <v>512</v>
      </c>
      <c r="I21" s="69">
        <v>128.75</v>
      </c>
      <c r="J21" s="91">
        <v>128</v>
      </c>
      <c r="K21" s="70">
        <v>2637</v>
      </c>
      <c r="L21" s="70">
        <v>334.75</v>
      </c>
      <c r="M21" s="70">
        <v>0</v>
      </c>
      <c r="N21" s="70">
        <v>0</v>
      </c>
      <c r="O21" s="70">
        <v>0</v>
      </c>
      <c r="P21" s="70" t="s">
        <v>64</v>
      </c>
      <c r="Q21" s="70" t="s">
        <v>64</v>
      </c>
      <c r="R21" s="70">
        <v>334.75</v>
      </c>
      <c r="S21" s="70">
        <v>2302.25</v>
      </c>
      <c r="T21" s="68">
        <v>2302.25</v>
      </c>
      <c r="U21" s="68">
        <v>0</v>
      </c>
      <c r="V21" s="68" t="s">
        <v>64</v>
      </c>
      <c r="W21" s="68" t="s">
        <v>213</v>
      </c>
      <c r="X21" s="68">
        <v>1</v>
      </c>
      <c r="Y21" s="68">
        <v>0</v>
      </c>
      <c r="Z21" s="1">
        <v>1</v>
      </c>
      <c r="AA21" s="1" t="s">
        <v>63</v>
      </c>
      <c r="AB21" s="68">
        <v>0</v>
      </c>
      <c r="AC21" s="68">
        <v>0</v>
      </c>
      <c r="AD21" s="1">
        <v>0</v>
      </c>
      <c r="AE21" s="68">
        <v>0</v>
      </c>
      <c r="AF21" s="69">
        <v>0</v>
      </c>
      <c r="AG21" s="1">
        <v>0</v>
      </c>
      <c r="AH21" s="70">
        <v>0</v>
      </c>
      <c r="AI21" s="70">
        <v>0</v>
      </c>
      <c r="AJ21">
        <v>0</v>
      </c>
      <c r="AK21">
        <v>0</v>
      </c>
      <c r="AL21">
        <v>0</v>
      </c>
      <c r="AN21" t="s">
        <v>64</v>
      </c>
      <c r="AO21">
        <v>10</v>
      </c>
      <c r="AP21">
        <v>0</v>
      </c>
      <c r="AQ21">
        <v>40</v>
      </c>
      <c r="AR21">
        <v>51.5</v>
      </c>
      <c r="AS21">
        <v>0</v>
      </c>
      <c r="AT21" s="68" t="str">
        <f>VLOOKUP(A21,'[2]SU List with Assignment Master'!$F$2:$G$128,2,FALSE)</f>
        <v>South 5</v>
      </c>
      <c r="AU21" s="68" t="s">
        <v>132</v>
      </c>
      <c r="AV21" s="68" t="s">
        <v>60</v>
      </c>
    </row>
    <row r="22" spans="1:48" customFormat="1" ht="19.95" customHeight="1" x14ac:dyDescent="0.25">
      <c r="A22" s="68" t="s">
        <v>133</v>
      </c>
      <c r="B22" s="68">
        <v>41219</v>
      </c>
      <c r="C22" s="68">
        <v>8</v>
      </c>
      <c r="D22" s="1">
        <v>2208</v>
      </c>
      <c r="E22" s="1">
        <v>1477</v>
      </c>
      <c r="F22" s="1">
        <v>77</v>
      </c>
      <c r="G22" s="1">
        <v>3762</v>
      </c>
      <c r="H22" s="90">
        <v>3685</v>
      </c>
      <c r="I22" s="69">
        <v>470.25</v>
      </c>
      <c r="J22" s="91">
        <v>460.6</v>
      </c>
      <c r="K22" s="70">
        <v>19240</v>
      </c>
      <c r="L22" s="70">
        <v>2445.3000000000002</v>
      </c>
      <c r="M22" s="70">
        <v>0</v>
      </c>
      <c r="N22" s="70">
        <v>0</v>
      </c>
      <c r="O22" s="70">
        <v>75.239999999999995</v>
      </c>
      <c r="P22" s="70" t="s">
        <v>64</v>
      </c>
      <c r="Q22" s="70" t="s">
        <v>63</v>
      </c>
      <c r="R22" s="70">
        <v>2520.54</v>
      </c>
      <c r="S22" s="70">
        <v>16719.46</v>
      </c>
      <c r="T22" s="68">
        <v>16719.46</v>
      </c>
      <c r="U22" s="68">
        <v>0</v>
      </c>
      <c r="V22" s="68" t="s">
        <v>64</v>
      </c>
      <c r="W22" s="68" t="s">
        <v>214</v>
      </c>
      <c r="X22" s="68">
        <v>1</v>
      </c>
      <c r="Y22" s="68">
        <v>0</v>
      </c>
      <c r="Z22" s="1">
        <v>1</v>
      </c>
      <c r="AA22" s="1" t="s">
        <v>63</v>
      </c>
      <c r="AB22" s="68">
        <v>5</v>
      </c>
      <c r="AC22" s="68">
        <v>0</v>
      </c>
      <c r="AD22" s="1">
        <v>66</v>
      </c>
      <c r="AE22" s="68">
        <v>0</v>
      </c>
      <c r="AF22" s="69">
        <v>28</v>
      </c>
      <c r="AG22" s="1">
        <v>28</v>
      </c>
      <c r="AH22" s="70">
        <v>919</v>
      </c>
      <c r="AI22" s="70">
        <v>202.6</v>
      </c>
      <c r="AJ22">
        <v>1013</v>
      </c>
      <c r="AK22">
        <v>5183</v>
      </c>
      <c r="AL22">
        <v>5183</v>
      </c>
      <c r="AN22" t="s">
        <v>64</v>
      </c>
      <c r="AO22">
        <v>12</v>
      </c>
      <c r="AP22">
        <v>8</v>
      </c>
      <c r="AQ22">
        <v>66.666666666666671</v>
      </c>
      <c r="AR22">
        <v>313.5</v>
      </c>
      <c r="AS22">
        <v>276</v>
      </c>
      <c r="AT22" s="68" t="str">
        <f>VLOOKUP(A22,'[2]SU List with Assignment Master'!$F$2:$G$128,2,FALSE)</f>
        <v>South 5</v>
      </c>
      <c r="AU22" s="68" t="s">
        <v>132</v>
      </c>
      <c r="AV22" s="68" t="s">
        <v>60</v>
      </c>
    </row>
    <row r="23" spans="1:48" customFormat="1" ht="19.95" customHeight="1" x14ac:dyDescent="0.25">
      <c r="A23" s="68" t="s">
        <v>133</v>
      </c>
      <c r="B23" s="68">
        <v>41312</v>
      </c>
      <c r="C23" s="68">
        <v>4</v>
      </c>
      <c r="D23" s="1">
        <v>768</v>
      </c>
      <c r="E23" s="1">
        <v>876</v>
      </c>
      <c r="F23" s="1">
        <v>2</v>
      </c>
      <c r="G23" s="1">
        <v>1646</v>
      </c>
      <c r="H23" s="90">
        <v>1644</v>
      </c>
      <c r="I23" s="69">
        <v>411.5</v>
      </c>
      <c r="J23" s="91">
        <v>411</v>
      </c>
      <c r="K23" s="70">
        <v>8399</v>
      </c>
      <c r="L23" s="70">
        <v>1069.9000000000001</v>
      </c>
      <c r="M23" s="70">
        <v>0</v>
      </c>
      <c r="N23" s="70">
        <v>0</v>
      </c>
      <c r="O23" s="70">
        <v>0</v>
      </c>
      <c r="P23" s="70" t="s">
        <v>64</v>
      </c>
      <c r="Q23" s="70" t="s">
        <v>64</v>
      </c>
      <c r="R23" s="70">
        <v>1069.9000000000001</v>
      </c>
      <c r="S23" s="70">
        <v>7329.1</v>
      </c>
      <c r="T23" s="68">
        <v>7329.1</v>
      </c>
      <c r="U23" s="68">
        <v>0</v>
      </c>
      <c r="V23" s="68" t="s">
        <v>64</v>
      </c>
      <c r="W23" s="68" t="s">
        <v>209</v>
      </c>
      <c r="X23" s="68">
        <v>1</v>
      </c>
      <c r="Y23" s="68">
        <v>0</v>
      </c>
      <c r="Z23" s="1">
        <v>1</v>
      </c>
      <c r="AA23" s="1" t="s">
        <v>63</v>
      </c>
      <c r="AB23" s="68">
        <v>2</v>
      </c>
      <c r="AC23" s="68">
        <v>0</v>
      </c>
      <c r="AD23" s="1">
        <v>52</v>
      </c>
      <c r="AE23" s="68">
        <v>0</v>
      </c>
      <c r="AF23" s="69">
        <v>2</v>
      </c>
      <c r="AG23" s="1">
        <v>2</v>
      </c>
      <c r="AH23" s="70">
        <v>89</v>
      </c>
      <c r="AI23" s="70">
        <v>71.5</v>
      </c>
      <c r="AJ23">
        <v>143</v>
      </c>
      <c r="AK23">
        <v>732</v>
      </c>
      <c r="AL23">
        <v>732</v>
      </c>
      <c r="AM23">
        <v>0</v>
      </c>
      <c r="AN23" t="s">
        <v>64</v>
      </c>
      <c r="AO23">
        <v>6</v>
      </c>
      <c r="AP23">
        <v>4</v>
      </c>
      <c r="AQ23">
        <v>66.666666666666671</v>
      </c>
      <c r="AR23">
        <v>274.33330000000001</v>
      </c>
      <c r="AS23">
        <v>192</v>
      </c>
      <c r="AT23" s="68" t="str">
        <f>VLOOKUP(A23,'[2]SU List with Assignment Master'!$F$2:$G$128,2,FALSE)</f>
        <v>South 5</v>
      </c>
      <c r="AU23" s="68" t="s">
        <v>132</v>
      </c>
      <c r="AV23" s="68" t="s">
        <v>19</v>
      </c>
    </row>
    <row r="24" spans="1:48" customFormat="1" ht="19.95" customHeight="1" x14ac:dyDescent="0.25">
      <c r="A24" s="68" t="s">
        <v>133</v>
      </c>
      <c r="B24" s="68">
        <v>41318</v>
      </c>
      <c r="C24" s="68">
        <v>0</v>
      </c>
      <c r="D24" s="1">
        <v>0</v>
      </c>
      <c r="E24" s="1">
        <v>0</v>
      </c>
      <c r="F24" s="1">
        <v>0</v>
      </c>
      <c r="G24" s="1">
        <v>0</v>
      </c>
      <c r="H24" s="90">
        <v>0</v>
      </c>
      <c r="I24" s="69">
        <v>0</v>
      </c>
      <c r="J24" s="91" t="e">
        <v>#DIV/0!</v>
      </c>
      <c r="K24" s="70">
        <v>0</v>
      </c>
      <c r="L24" s="70">
        <v>0</v>
      </c>
      <c r="M24" s="70">
        <v>0</v>
      </c>
      <c r="N24" s="70">
        <v>0</v>
      </c>
      <c r="O24" s="70">
        <v>0</v>
      </c>
      <c r="P24" s="70" t="s">
        <v>64</v>
      </c>
      <c r="Q24" s="70" t="s">
        <v>64</v>
      </c>
      <c r="R24" s="70">
        <v>0</v>
      </c>
      <c r="S24" s="70">
        <v>0</v>
      </c>
      <c r="T24" s="68">
        <v>0</v>
      </c>
      <c r="U24" s="68">
        <v>0</v>
      </c>
      <c r="V24" s="68" t="s">
        <v>64</v>
      </c>
      <c r="W24" s="68" t="s">
        <v>215</v>
      </c>
      <c r="X24" s="68">
        <v>0</v>
      </c>
      <c r="Y24" s="68">
        <v>1</v>
      </c>
      <c r="Z24" s="1">
        <v>1</v>
      </c>
      <c r="AA24" s="1" t="s">
        <v>63</v>
      </c>
      <c r="AB24" s="68">
        <v>0</v>
      </c>
      <c r="AC24" s="68">
        <v>0</v>
      </c>
      <c r="AD24" s="1">
        <v>0</v>
      </c>
      <c r="AE24" s="68">
        <v>0</v>
      </c>
      <c r="AF24" s="69">
        <v>0</v>
      </c>
      <c r="AG24" s="1">
        <v>0</v>
      </c>
      <c r="AH24" s="70">
        <v>0</v>
      </c>
      <c r="AI24" s="70">
        <v>0</v>
      </c>
      <c r="AJ24">
        <v>0</v>
      </c>
      <c r="AK24">
        <v>0</v>
      </c>
      <c r="AL24">
        <v>0</v>
      </c>
      <c r="AN24" t="s">
        <v>64</v>
      </c>
      <c r="AO24">
        <v>2</v>
      </c>
      <c r="AP24">
        <v>0</v>
      </c>
      <c r="AQ24">
        <v>0</v>
      </c>
      <c r="AR24">
        <v>0</v>
      </c>
      <c r="AS24">
        <v>0</v>
      </c>
      <c r="AT24" s="68" t="str">
        <f>VLOOKUP(A24,'[2]SU List with Assignment Master'!$F$2:$G$128,2,FALSE)</f>
        <v>South 5</v>
      </c>
      <c r="AU24" s="68" t="s">
        <v>132</v>
      </c>
      <c r="AV24" s="68" t="s">
        <v>18</v>
      </c>
    </row>
    <row r="25" spans="1:48" customFormat="1" ht="19.95" customHeight="1" x14ac:dyDescent="0.25">
      <c r="A25" s="68" t="s">
        <v>133</v>
      </c>
      <c r="B25" s="68">
        <v>50710</v>
      </c>
      <c r="C25" s="68">
        <v>12</v>
      </c>
      <c r="D25" s="1">
        <v>1032</v>
      </c>
      <c r="E25" s="1">
        <v>1351</v>
      </c>
      <c r="F25" s="1">
        <v>22</v>
      </c>
      <c r="G25" s="1">
        <v>2405</v>
      </c>
      <c r="H25" s="90">
        <v>2383</v>
      </c>
      <c r="I25" s="69">
        <v>200.41669999999999</v>
      </c>
      <c r="J25" s="91">
        <v>198.6</v>
      </c>
      <c r="K25" s="70">
        <v>12344</v>
      </c>
      <c r="L25" s="70">
        <v>1563.25</v>
      </c>
      <c r="M25" s="70">
        <v>0</v>
      </c>
      <c r="N25" s="70">
        <v>0</v>
      </c>
      <c r="O25" s="70">
        <v>48.1</v>
      </c>
      <c r="P25" s="70" t="s">
        <v>64</v>
      </c>
      <c r="Q25" s="70" t="s">
        <v>63</v>
      </c>
      <c r="R25" s="70">
        <v>1611.35</v>
      </c>
      <c r="S25" s="70">
        <v>10732.65</v>
      </c>
      <c r="T25" s="68">
        <v>10732.65</v>
      </c>
      <c r="U25" s="68">
        <v>0</v>
      </c>
      <c r="V25" s="68" t="s">
        <v>64</v>
      </c>
      <c r="W25" s="68" t="s">
        <v>216</v>
      </c>
      <c r="X25" s="68">
        <v>1</v>
      </c>
      <c r="Y25" s="68">
        <v>0</v>
      </c>
      <c r="Z25" s="1">
        <v>1</v>
      </c>
      <c r="AA25" s="1" t="s">
        <v>63</v>
      </c>
      <c r="AB25" s="68">
        <v>8</v>
      </c>
      <c r="AC25" s="68">
        <v>0</v>
      </c>
      <c r="AD25" s="1">
        <v>43</v>
      </c>
      <c r="AE25" s="68">
        <v>0</v>
      </c>
      <c r="AF25" s="69">
        <v>22</v>
      </c>
      <c r="AG25" s="1">
        <v>22</v>
      </c>
      <c r="AH25" s="70">
        <v>487</v>
      </c>
      <c r="AI25" s="70">
        <v>69</v>
      </c>
      <c r="AJ25">
        <v>552</v>
      </c>
      <c r="AK25">
        <v>2853</v>
      </c>
      <c r="AL25">
        <v>2853</v>
      </c>
      <c r="AM25">
        <v>1769</v>
      </c>
      <c r="AN25" t="s">
        <v>64</v>
      </c>
      <c r="AO25">
        <v>13</v>
      </c>
      <c r="AP25">
        <v>8</v>
      </c>
      <c r="AQ25">
        <v>92.307692307692307</v>
      </c>
      <c r="AR25">
        <v>185</v>
      </c>
      <c r="AS25">
        <v>129</v>
      </c>
      <c r="AT25" s="68" t="str">
        <f>VLOOKUP(A25,'[2]SU List with Assignment Master'!$F$2:$G$128,2,FALSE)</f>
        <v>South 5</v>
      </c>
      <c r="AU25" s="68" t="s">
        <v>132</v>
      </c>
      <c r="AV25" s="68" t="s">
        <v>60</v>
      </c>
    </row>
    <row r="26" spans="1:48" customFormat="1" ht="19.95" customHeight="1" x14ac:dyDescent="0.25">
      <c r="A26" s="68" t="s">
        <v>133</v>
      </c>
      <c r="B26" s="68">
        <v>50716</v>
      </c>
      <c r="C26" s="68">
        <v>6</v>
      </c>
      <c r="D26" s="1">
        <v>456</v>
      </c>
      <c r="E26" s="1">
        <v>1291</v>
      </c>
      <c r="F26" s="1">
        <v>17</v>
      </c>
      <c r="G26" s="1">
        <v>1764</v>
      </c>
      <c r="H26" s="90">
        <v>1747</v>
      </c>
      <c r="I26" s="69">
        <v>294</v>
      </c>
      <c r="J26" s="91">
        <v>291.2</v>
      </c>
      <c r="K26" s="70">
        <v>9004</v>
      </c>
      <c r="L26" s="70">
        <v>1146.5999999999999</v>
      </c>
      <c r="M26" s="70">
        <v>0</v>
      </c>
      <c r="N26" s="70">
        <v>0</v>
      </c>
      <c r="O26" s="70">
        <v>0</v>
      </c>
      <c r="P26" s="70" t="s">
        <v>64</v>
      </c>
      <c r="Q26" s="70" t="s">
        <v>64</v>
      </c>
      <c r="R26" s="70">
        <v>1146.5999999999999</v>
      </c>
      <c r="S26" s="70">
        <v>7857.4</v>
      </c>
      <c r="T26" s="68">
        <v>7857.4</v>
      </c>
      <c r="U26" s="68">
        <v>0</v>
      </c>
      <c r="V26" s="68" t="s">
        <v>64</v>
      </c>
      <c r="W26" s="68" t="s">
        <v>217</v>
      </c>
      <c r="X26" s="68">
        <v>1</v>
      </c>
      <c r="Y26" s="68">
        <v>0</v>
      </c>
      <c r="Z26" s="1">
        <v>1</v>
      </c>
      <c r="AA26" s="1" t="s">
        <v>63</v>
      </c>
      <c r="AB26" s="68">
        <v>3</v>
      </c>
      <c r="AC26" s="68">
        <v>0</v>
      </c>
      <c r="AD26" s="1">
        <v>79</v>
      </c>
      <c r="AE26" s="68">
        <v>0</v>
      </c>
      <c r="AF26" s="69">
        <v>14</v>
      </c>
      <c r="AG26" s="1">
        <v>14</v>
      </c>
      <c r="AH26" s="70">
        <v>238</v>
      </c>
      <c r="AI26" s="70">
        <v>110.33329999999999</v>
      </c>
      <c r="AJ26">
        <v>331</v>
      </c>
      <c r="AK26">
        <v>1673</v>
      </c>
      <c r="AL26">
        <v>1673</v>
      </c>
      <c r="AN26" t="s">
        <v>64</v>
      </c>
      <c r="AO26">
        <v>8</v>
      </c>
      <c r="AP26">
        <v>4</v>
      </c>
      <c r="AQ26">
        <v>75</v>
      </c>
      <c r="AR26">
        <v>220.5</v>
      </c>
      <c r="AS26">
        <v>114</v>
      </c>
      <c r="AT26" s="68" t="str">
        <f>VLOOKUP(A26,'[2]SU List with Assignment Master'!$F$2:$G$128,2,FALSE)</f>
        <v>South 5</v>
      </c>
      <c r="AU26" s="68" t="s">
        <v>132</v>
      </c>
      <c r="AV26" s="68" t="s">
        <v>19</v>
      </c>
    </row>
    <row r="27" spans="1:48" customFormat="1" ht="19.95" customHeight="1" x14ac:dyDescent="0.25">
      <c r="A27" s="68" t="s">
        <v>133</v>
      </c>
      <c r="B27" s="68">
        <v>50718</v>
      </c>
      <c r="C27" s="68">
        <v>5</v>
      </c>
      <c r="D27" s="1">
        <v>1044</v>
      </c>
      <c r="E27" s="1">
        <v>87</v>
      </c>
      <c r="F27" s="1">
        <v>6</v>
      </c>
      <c r="G27" s="1">
        <v>1137</v>
      </c>
      <c r="H27" s="90">
        <v>1131</v>
      </c>
      <c r="I27" s="69">
        <v>227.4</v>
      </c>
      <c r="J27" s="91">
        <v>226.2</v>
      </c>
      <c r="K27" s="70">
        <v>5807</v>
      </c>
      <c r="L27" s="70">
        <v>739.05</v>
      </c>
      <c r="M27" s="70">
        <v>0</v>
      </c>
      <c r="N27" s="70">
        <v>0</v>
      </c>
      <c r="O27" s="70">
        <v>22.74</v>
      </c>
      <c r="P27" s="70" t="s">
        <v>64</v>
      </c>
      <c r="Q27" s="70" t="s">
        <v>63</v>
      </c>
      <c r="R27" s="70">
        <v>761.79</v>
      </c>
      <c r="S27" s="70">
        <v>5045.21</v>
      </c>
      <c r="T27" s="68">
        <v>5045.21</v>
      </c>
      <c r="U27" s="68">
        <v>0</v>
      </c>
      <c r="V27" s="68" t="s">
        <v>64</v>
      </c>
      <c r="W27" s="68" t="s">
        <v>218</v>
      </c>
      <c r="X27" s="68">
        <v>1</v>
      </c>
      <c r="Y27" s="68">
        <v>0</v>
      </c>
      <c r="Z27" s="1">
        <v>1</v>
      </c>
      <c r="AA27" s="1" t="s">
        <v>63</v>
      </c>
      <c r="AB27" s="68">
        <v>4</v>
      </c>
      <c r="AC27" s="68">
        <v>0</v>
      </c>
      <c r="AD27" s="1">
        <v>18</v>
      </c>
      <c r="AE27" s="68">
        <v>0</v>
      </c>
      <c r="AF27" s="69">
        <v>6</v>
      </c>
      <c r="AG27" s="1">
        <v>6</v>
      </c>
      <c r="AH27" s="70">
        <v>277</v>
      </c>
      <c r="AI27" s="70">
        <v>75.25</v>
      </c>
      <c r="AJ27">
        <v>301</v>
      </c>
      <c r="AK27">
        <v>1548</v>
      </c>
      <c r="AL27">
        <v>1548</v>
      </c>
      <c r="AM27">
        <v>200</v>
      </c>
      <c r="AN27" t="s">
        <v>64</v>
      </c>
      <c r="AO27">
        <v>6</v>
      </c>
      <c r="AP27">
        <v>5</v>
      </c>
      <c r="AQ27">
        <v>83.333333333333329</v>
      </c>
      <c r="AR27">
        <v>189.5</v>
      </c>
      <c r="AS27">
        <v>208.8</v>
      </c>
      <c r="AT27" s="68" t="str">
        <f>VLOOKUP(A27,'[2]SU List with Assignment Master'!$F$2:$G$128,2,FALSE)</f>
        <v>South 5</v>
      </c>
      <c r="AU27" s="68" t="s">
        <v>132</v>
      </c>
      <c r="AV27" s="68" t="s">
        <v>60</v>
      </c>
    </row>
    <row r="28" spans="1:48" s="172" customFormat="1" ht="19.95" customHeight="1" x14ac:dyDescent="0.25">
      <c r="A28" s="166" t="s">
        <v>133</v>
      </c>
      <c r="B28" s="166">
        <v>50719</v>
      </c>
      <c r="C28" s="166">
        <v>6</v>
      </c>
      <c r="D28" s="167">
        <v>1284</v>
      </c>
      <c r="E28" s="167">
        <v>-412</v>
      </c>
      <c r="F28" s="167">
        <v>1</v>
      </c>
      <c r="G28" s="167">
        <v>873</v>
      </c>
      <c r="H28" s="168">
        <v>872</v>
      </c>
      <c r="I28" s="169">
        <v>145.5</v>
      </c>
      <c r="J28" s="170">
        <v>145.30000000000001</v>
      </c>
      <c r="K28" s="171">
        <v>4497</v>
      </c>
      <c r="L28" s="171">
        <v>567.45000000000005</v>
      </c>
      <c r="M28" s="171">
        <v>0</v>
      </c>
      <c r="N28" s="171">
        <v>0</v>
      </c>
      <c r="O28" s="171">
        <v>0</v>
      </c>
      <c r="P28" s="171" t="s">
        <v>64</v>
      </c>
      <c r="Q28" s="171" t="s">
        <v>64</v>
      </c>
      <c r="R28" s="171">
        <v>567.45000000000005</v>
      </c>
      <c r="S28" s="171">
        <v>3929.55</v>
      </c>
      <c r="T28" s="166">
        <v>3929.55</v>
      </c>
      <c r="U28" s="166">
        <v>0</v>
      </c>
      <c r="V28" s="166" t="s">
        <v>64</v>
      </c>
      <c r="W28" s="166" t="s">
        <v>219</v>
      </c>
      <c r="X28" s="166">
        <v>1</v>
      </c>
      <c r="Y28" s="166">
        <v>0</v>
      </c>
      <c r="Z28" s="167">
        <v>1</v>
      </c>
      <c r="AA28" s="167" t="s">
        <v>63</v>
      </c>
      <c r="AB28" s="166">
        <v>6</v>
      </c>
      <c r="AC28" s="166">
        <v>0</v>
      </c>
      <c r="AD28" s="167">
        <v>18</v>
      </c>
      <c r="AE28" s="166">
        <v>0</v>
      </c>
      <c r="AF28" s="169">
        <v>0</v>
      </c>
      <c r="AG28" s="167">
        <v>0</v>
      </c>
      <c r="AH28" s="171">
        <v>111</v>
      </c>
      <c r="AI28" s="171">
        <v>21.5</v>
      </c>
      <c r="AJ28" s="172">
        <v>129</v>
      </c>
      <c r="AK28" s="172">
        <v>661</v>
      </c>
      <c r="AL28" s="172">
        <v>661</v>
      </c>
      <c r="AN28" s="172" t="s">
        <v>64</v>
      </c>
      <c r="AO28" s="172">
        <v>6</v>
      </c>
      <c r="AP28" s="172">
        <v>6</v>
      </c>
      <c r="AQ28" s="172">
        <v>100</v>
      </c>
      <c r="AR28" s="172">
        <v>145.5</v>
      </c>
      <c r="AS28" s="172">
        <v>214</v>
      </c>
      <c r="AT28" s="68" t="str">
        <f>VLOOKUP(A28,'[2]SU List with Assignment Master'!$F$2:$G$128,2,FALSE)</f>
        <v>South 5</v>
      </c>
      <c r="AU28" s="166" t="s">
        <v>132</v>
      </c>
      <c r="AV28" s="166" t="s">
        <v>60</v>
      </c>
    </row>
    <row r="29" spans="1:48" x14ac:dyDescent="0.25">
      <c r="A29" s="55" t="s">
        <v>133</v>
      </c>
      <c r="B29" s="55">
        <v>50726</v>
      </c>
      <c r="C29" s="55">
        <v>13</v>
      </c>
      <c r="D29" s="55">
        <v>0</v>
      </c>
      <c r="E29" s="55">
        <v>1939</v>
      </c>
      <c r="F29" s="55">
        <v>67</v>
      </c>
      <c r="G29" s="56">
        <v>2006</v>
      </c>
      <c r="H29" s="59">
        <v>1939</v>
      </c>
      <c r="I29" s="55">
        <v>154.30770000000001</v>
      </c>
      <c r="J29" s="59">
        <v>149.19999999999999</v>
      </c>
      <c r="K29" s="55">
        <v>10200</v>
      </c>
      <c r="L29" s="55">
        <v>1303.9000000000001</v>
      </c>
      <c r="M29" s="55">
        <v>0</v>
      </c>
      <c r="N29" s="55">
        <v>0</v>
      </c>
      <c r="O29" s="55">
        <v>40.119999999999997</v>
      </c>
      <c r="P29" s="55" t="s">
        <v>64</v>
      </c>
      <c r="Q29" s="55" t="s">
        <v>63</v>
      </c>
      <c r="R29" s="55">
        <v>1344.02</v>
      </c>
      <c r="S29" s="55">
        <v>8855.98</v>
      </c>
      <c r="T29" s="55">
        <v>8855.98</v>
      </c>
      <c r="U29" s="55">
        <v>0</v>
      </c>
      <c r="V29" s="55" t="s">
        <v>64</v>
      </c>
      <c r="W29" s="55" t="s">
        <v>220</v>
      </c>
      <c r="X29" s="55">
        <v>1</v>
      </c>
      <c r="Y29" s="55">
        <v>0</v>
      </c>
      <c r="Z29" s="55">
        <v>1</v>
      </c>
      <c r="AA29" s="55" t="s">
        <v>63</v>
      </c>
      <c r="AB29" s="55">
        <v>3</v>
      </c>
      <c r="AC29" s="55">
        <v>0</v>
      </c>
      <c r="AD29" s="55">
        <v>56</v>
      </c>
      <c r="AE29" s="55">
        <v>0</v>
      </c>
      <c r="AF29" s="55">
        <v>45</v>
      </c>
      <c r="AG29" s="56">
        <v>45</v>
      </c>
      <c r="AH29" s="55">
        <v>94</v>
      </c>
      <c r="AI29" s="55">
        <v>65</v>
      </c>
      <c r="AJ29" s="55">
        <v>195</v>
      </c>
      <c r="AK29" s="55">
        <v>987</v>
      </c>
      <c r="AL29" s="55">
        <v>987</v>
      </c>
      <c r="AN29" s="55" t="s">
        <v>64</v>
      </c>
      <c r="AO29" s="55">
        <v>13</v>
      </c>
      <c r="AP29" s="55">
        <v>0</v>
      </c>
      <c r="AQ29" s="55">
        <v>100</v>
      </c>
      <c r="AR29" s="55">
        <v>154.30770000000001</v>
      </c>
      <c r="AS29" s="55">
        <v>0</v>
      </c>
      <c r="AT29" s="68" t="str">
        <f>VLOOKUP(A29,'[2]SU List with Assignment Master'!$F$2:$G$128,2,FALSE)</f>
        <v>South 5</v>
      </c>
      <c r="AU29" s="55" t="s">
        <v>132</v>
      </c>
      <c r="AV29" s="55" t="s">
        <v>60</v>
      </c>
    </row>
    <row r="30" spans="1:48" x14ac:dyDescent="0.25">
      <c r="A30" s="55" t="s">
        <v>133</v>
      </c>
      <c r="B30" s="55">
        <v>50727</v>
      </c>
      <c r="C30" s="55">
        <v>8</v>
      </c>
      <c r="D30" s="55">
        <v>0</v>
      </c>
      <c r="E30" s="55">
        <v>759</v>
      </c>
      <c r="F30" s="55">
        <v>4</v>
      </c>
      <c r="G30" s="56">
        <v>763</v>
      </c>
      <c r="H30" s="59">
        <v>759</v>
      </c>
      <c r="I30" s="55">
        <v>95.375</v>
      </c>
      <c r="J30" s="59">
        <v>94.9</v>
      </c>
      <c r="K30" s="55">
        <v>3887</v>
      </c>
      <c r="L30" s="55">
        <v>495.95</v>
      </c>
      <c r="M30" s="55">
        <v>0</v>
      </c>
      <c r="N30" s="55">
        <v>0</v>
      </c>
      <c r="O30" s="55">
        <v>0</v>
      </c>
      <c r="P30" s="55" t="s">
        <v>64</v>
      </c>
      <c r="Q30" s="55" t="s">
        <v>64</v>
      </c>
      <c r="R30" s="55">
        <v>495.95</v>
      </c>
      <c r="S30" s="55">
        <v>3391.05</v>
      </c>
      <c r="T30" s="55">
        <v>3887</v>
      </c>
      <c r="U30" s="55">
        <v>-495.95</v>
      </c>
      <c r="V30" s="55" t="s">
        <v>64</v>
      </c>
      <c r="W30" s="55" t="s">
        <v>204</v>
      </c>
      <c r="X30" s="55">
        <v>1</v>
      </c>
      <c r="Y30" s="55">
        <v>0</v>
      </c>
      <c r="Z30" s="55">
        <v>1</v>
      </c>
      <c r="AA30" s="55" t="s">
        <v>63</v>
      </c>
      <c r="AB30" s="55">
        <v>2</v>
      </c>
      <c r="AC30" s="55">
        <v>0</v>
      </c>
      <c r="AD30" s="55">
        <v>12</v>
      </c>
      <c r="AE30" s="55">
        <v>0</v>
      </c>
      <c r="AF30" s="55">
        <v>0</v>
      </c>
      <c r="AG30" s="56">
        <v>0</v>
      </c>
      <c r="AH30" s="55">
        <v>43</v>
      </c>
      <c r="AI30" s="55">
        <v>27.5</v>
      </c>
      <c r="AJ30" s="55">
        <v>55</v>
      </c>
      <c r="AK30" s="55">
        <v>282</v>
      </c>
      <c r="AL30" s="55">
        <v>282</v>
      </c>
      <c r="AM30" s="55">
        <v>0</v>
      </c>
      <c r="AN30" s="55" t="s">
        <v>64</v>
      </c>
      <c r="AO30" s="55">
        <v>19</v>
      </c>
      <c r="AP30" s="55">
        <v>0</v>
      </c>
      <c r="AQ30" s="55">
        <v>42.10526315789474</v>
      </c>
      <c r="AR30" s="55">
        <v>40.157899999999998</v>
      </c>
      <c r="AS30" s="55">
        <v>0</v>
      </c>
      <c r="AT30" s="68" t="str">
        <f>VLOOKUP(A30,'[2]SU List with Assignment Master'!$F$2:$G$128,2,FALSE)</f>
        <v>South 5</v>
      </c>
      <c r="AU30" s="55" t="s">
        <v>132</v>
      </c>
      <c r="AV30" s="55" t="s">
        <v>60</v>
      </c>
    </row>
    <row r="31" spans="1:48" x14ac:dyDescent="0.25">
      <c r="A31" s="55" t="s">
        <v>133</v>
      </c>
      <c r="B31" s="55">
        <v>50730</v>
      </c>
      <c r="C31" s="55">
        <v>8</v>
      </c>
      <c r="D31" s="55">
        <v>1836</v>
      </c>
      <c r="E31" s="55">
        <v>0</v>
      </c>
      <c r="F31" s="55">
        <v>0</v>
      </c>
      <c r="G31" s="56">
        <v>1836</v>
      </c>
      <c r="H31" s="59">
        <v>1836</v>
      </c>
      <c r="I31" s="55">
        <v>229.5</v>
      </c>
      <c r="J31" s="59">
        <v>229.5</v>
      </c>
      <c r="K31" s="55">
        <v>9420</v>
      </c>
      <c r="L31" s="55">
        <v>1193.4000000000001</v>
      </c>
      <c r="M31" s="55">
        <v>0</v>
      </c>
      <c r="N31" s="55">
        <v>0</v>
      </c>
      <c r="O31" s="55">
        <v>0</v>
      </c>
      <c r="P31" s="55" t="s">
        <v>64</v>
      </c>
      <c r="Q31" s="55" t="s">
        <v>64</v>
      </c>
      <c r="R31" s="55">
        <v>1193.4000000000001</v>
      </c>
      <c r="S31" s="55">
        <v>8226.6</v>
      </c>
      <c r="T31" s="55">
        <v>8226.6</v>
      </c>
      <c r="U31" s="55">
        <v>0</v>
      </c>
      <c r="V31" s="55" t="s">
        <v>64</v>
      </c>
      <c r="W31" s="55" t="s">
        <v>221</v>
      </c>
      <c r="X31" s="55">
        <v>1</v>
      </c>
      <c r="Y31" s="55">
        <v>0</v>
      </c>
      <c r="Z31" s="55">
        <v>1</v>
      </c>
      <c r="AA31" s="55" t="s">
        <v>63</v>
      </c>
      <c r="AB31" s="55">
        <v>1</v>
      </c>
      <c r="AC31" s="55">
        <v>0</v>
      </c>
      <c r="AD31" s="55">
        <v>0</v>
      </c>
      <c r="AE31" s="55">
        <v>0</v>
      </c>
      <c r="AF31" s="55">
        <v>0</v>
      </c>
      <c r="AG31" s="56">
        <v>0</v>
      </c>
      <c r="AH31" s="55">
        <v>109</v>
      </c>
      <c r="AI31" s="55">
        <v>109</v>
      </c>
      <c r="AJ31" s="55">
        <v>109</v>
      </c>
      <c r="AK31" s="55">
        <v>560</v>
      </c>
      <c r="AL31" s="55">
        <v>560</v>
      </c>
      <c r="AN31" s="55" t="s">
        <v>64</v>
      </c>
      <c r="AO31" s="55">
        <v>9</v>
      </c>
      <c r="AP31" s="55">
        <v>8</v>
      </c>
      <c r="AQ31" s="55">
        <v>88.888888888888886</v>
      </c>
      <c r="AR31" s="55">
        <v>204</v>
      </c>
      <c r="AS31" s="55">
        <v>229.5</v>
      </c>
      <c r="AT31" s="68" t="str">
        <f>VLOOKUP(A31,'[2]SU List with Assignment Master'!$F$2:$G$128,2,FALSE)</f>
        <v>South 5</v>
      </c>
      <c r="AU31" s="55" t="s">
        <v>132</v>
      </c>
      <c r="AV31" s="55" t="s">
        <v>19</v>
      </c>
    </row>
    <row r="32" spans="1:48" x14ac:dyDescent="0.25">
      <c r="A32" s="55" t="s">
        <v>133</v>
      </c>
      <c r="B32" s="55">
        <v>50731</v>
      </c>
      <c r="C32" s="55">
        <v>11</v>
      </c>
      <c r="D32" s="55">
        <v>2136</v>
      </c>
      <c r="E32" s="55">
        <v>402</v>
      </c>
      <c r="F32" s="55">
        <v>3</v>
      </c>
      <c r="G32" s="56">
        <v>2541</v>
      </c>
      <c r="H32" s="59">
        <v>2538</v>
      </c>
      <c r="I32" s="55">
        <v>231</v>
      </c>
      <c r="J32" s="59">
        <v>230.7</v>
      </c>
      <c r="K32" s="55">
        <v>13019</v>
      </c>
      <c r="L32" s="55">
        <v>1651.65</v>
      </c>
      <c r="M32" s="55">
        <v>0</v>
      </c>
      <c r="N32" s="55">
        <v>0</v>
      </c>
      <c r="O32" s="55">
        <v>50.82</v>
      </c>
      <c r="P32" s="55" t="s">
        <v>64</v>
      </c>
      <c r="Q32" s="55" t="s">
        <v>63</v>
      </c>
      <c r="R32" s="55">
        <v>1702.47</v>
      </c>
      <c r="S32" s="55">
        <v>11316.53</v>
      </c>
      <c r="T32" s="55">
        <v>11316.53</v>
      </c>
      <c r="U32" s="55">
        <v>0</v>
      </c>
      <c r="V32" s="55" t="s">
        <v>64</v>
      </c>
      <c r="W32" s="55" t="s">
        <v>222</v>
      </c>
      <c r="X32" s="55">
        <v>1</v>
      </c>
      <c r="Y32" s="55">
        <v>0</v>
      </c>
      <c r="Z32" s="55">
        <v>1</v>
      </c>
      <c r="AA32" s="55" t="s">
        <v>63</v>
      </c>
      <c r="AB32" s="55">
        <v>6</v>
      </c>
      <c r="AC32" s="55">
        <v>0</v>
      </c>
      <c r="AD32" s="55">
        <v>42</v>
      </c>
      <c r="AE32" s="55">
        <v>0</v>
      </c>
      <c r="AF32" s="55">
        <v>3</v>
      </c>
      <c r="AG32" s="56">
        <v>3</v>
      </c>
      <c r="AH32" s="55">
        <v>127</v>
      </c>
      <c r="AI32" s="55">
        <v>28.666699999999999</v>
      </c>
      <c r="AJ32" s="55">
        <v>172</v>
      </c>
      <c r="AK32" s="55">
        <v>878</v>
      </c>
      <c r="AL32" s="55">
        <v>878</v>
      </c>
      <c r="AN32" s="55" t="s">
        <v>64</v>
      </c>
      <c r="AO32" s="55">
        <v>12</v>
      </c>
      <c r="AP32" s="55">
        <v>11</v>
      </c>
      <c r="AQ32" s="55">
        <v>91.666666666666671</v>
      </c>
      <c r="AR32" s="55">
        <v>211.75</v>
      </c>
      <c r="AS32" s="55">
        <v>194.18180000000001</v>
      </c>
      <c r="AT32" s="68" t="str">
        <f>VLOOKUP(A32,'[2]SU List with Assignment Master'!$F$2:$G$128,2,FALSE)</f>
        <v>South 5</v>
      </c>
      <c r="AU32" s="55" t="s">
        <v>132</v>
      </c>
      <c r="AV32" s="55" t="s">
        <v>60</v>
      </c>
    </row>
    <row r="33" spans="1:48" x14ac:dyDescent="0.25">
      <c r="A33" s="55" t="s">
        <v>133</v>
      </c>
      <c r="B33" s="55">
        <v>50740</v>
      </c>
      <c r="C33" s="55">
        <v>13</v>
      </c>
      <c r="D33" s="55">
        <v>3312</v>
      </c>
      <c r="E33" s="55">
        <v>959</v>
      </c>
      <c r="F33" s="55">
        <v>62</v>
      </c>
      <c r="G33" s="56">
        <v>4333</v>
      </c>
      <c r="H33" s="59">
        <v>4271</v>
      </c>
      <c r="I33" s="55">
        <v>333.30770000000001</v>
      </c>
      <c r="J33" s="59">
        <v>328.5</v>
      </c>
      <c r="K33" s="55">
        <v>22209</v>
      </c>
      <c r="L33" s="55">
        <v>2816.45</v>
      </c>
      <c r="M33" s="55">
        <v>0</v>
      </c>
      <c r="N33" s="55">
        <v>0</v>
      </c>
      <c r="O33" s="55">
        <v>86.66</v>
      </c>
      <c r="P33" s="55" t="s">
        <v>64</v>
      </c>
      <c r="Q33" s="55" t="s">
        <v>63</v>
      </c>
      <c r="R33" s="55">
        <v>2903.11</v>
      </c>
      <c r="S33" s="55">
        <v>19305.89</v>
      </c>
      <c r="T33" s="55">
        <v>19660.89</v>
      </c>
      <c r="U33" s="55">
        <v>-355</v>
      </c>
      <c r="V33" s="55" t="s">
        <v>64</v>
      </c>
      <c r="W33" s="55" t="s">
        <v>223</v>
      </c>
      <c r="X33" s="55">
        <v>1</v>
      </c>
      <c r="Y33" s="55">
        <v>0</v>
      </c>
      <c r="Z33" s="55">
        <v>1</v>
      </c>
      <c r="AA33" s="55" t="s">
        <v>63</v>
      </c>
      <c r="AB33" s="55">
        <v>13</v>
      </c>
      <c r="AC33" s="55">
        <v>0</v>
      </c>
      <c r="AD33" s="55">
        <v>168</v>
      </c>
      <c r="AE33" s="55">
        <v>0</v>
      </c>
      <c r="AF33" s="55">
        <v>9</v>
      </c>
      <c r="AG33" s="56">
        <v>9</v>
      </c>
      <c r="AH33" s="55">
        <v>1015</v>
      </c>
      <c r="AI33" s="55">
        <v>91.692300000000003</v>
      </c>
      <c r="AJ33" s="55">
        <v>1192</v>
      </c>
      <c r="AK33" s="55">
        <v>6119</v>
      </c>
      <c r="AL33" s="55">
        <v>6119</v>
      </c>
      <c r="AM33" s="55">
        <v>0</v>
      </c>
      <c r="AN33" s="55" t="s">
        <v>64</v>
      </c>
      <c r="AO33" s="55">
        <v>14</v>
      </c>
      <c r="AP33" s="55">
        <v>12</v>
      </c>
      <c r="AQ33" s="55">
        <v>92.857142857142861</v>
      </c>
      <c r="AR33" s="55">
        <v>309.5</v>
      </c>
      <c r="AS33" s="55">
        <v>276</v>
      </c>
      <c r="AT33" s="68" t="str">
        <f>VLOOKUP(A33,'[2]SU List with Assignment Master'!$F$2:$G$128,2,FALSE)</f>
        <v>South 5</v>
      </c>
      <c r="AU33" s="55" t="s">
        <v>132</v>
      </c>
      <c r="AV33" s="55" t="s">
        <v>22</v>
      </c>
    </row>
    <row r="34" spans="1:48" x14ac:dyDescent="0.25">
      <c r="A34" s="55" t="s">
        <v>133</v>
      </c>
      <c r="B34" s="55">
        <v>90402</v>
      </c>
      <c r="C34" s="55">
        <v>1</v>
      </c>
      <c r="D34" s="55">
        <v>276</v>
      </c>
      <c r="E34" s="55">
        <v>42</v>
      </c>
      <c r="F34" s="55">
        <v>0</v>
      </c>
      <c r="G34" s="56">
        <v>318</v>
      </c>
      <c r="H34" s="59">
        <v>318</v>
      </c>
      <c r="I34" s="55">
        <v>318</v>
      </c>
      <c r="J34" s="59">
        <v>318</v>
      </c>
      <c r="K34" s="55">
        <v>1626</v>
      </c>
      <c r="L34" s="55">
        <v>206.7</v>
      </c>
      <c r="M34" s="55">
        <v>0</v>
      </c>
      <c r="N34" s="55">
        <v>0</v>
      </c>
      <c r="O34" s="55">
        <v>-206.7</v>
      </c>
      <c r="P34" s="55" t="s">
        <v>63</v>
      </c>
      <c r="Q34" s="55" t="s">
        <v>64</v>
      </c>
      <c r="R34" s="55">
        <v>0</v>
      </c>
      <c r="S34" s="55">
        <v>1626</v>
      </c>
      <c r="T34" s="55">
        <v>1626</v>
      </c>
      <c r="U34" s="55">
        <v>0</v>
      </c>
      <c r="V34" s="55" t="s">
        <v>64</v>
      </c>
      <c r="W34" s="55" t="s">
        <v>204</v>
      </c>
      <c r="X34" s="55">
        <v>1</v>
      </c>
      <c r="Y34" s="55">
        <v>0</v>
      </c>
      <c r="Z34" s="55">
        <v>1</v>
      </c>
      <c r="AA34" s="55" t="s">
        <v>63</v>
      </c>
      <c r="AB34" s="55">
        <v>1</v>
      </c>
      <c r="AC34" s="55">
        <v>0</v>
      </c>
      <c r="AD34" s="55">
        <v>0</v>
      </c>
      <c r="AE34" s="55">
        <v>0</v>
      </c>
      <c r="AF34" s="55">
        <v>0</v>
      </c>
      <c r="AG34" s="56">
        <v>0</v>
      </c>
      <c r="AH34" s="55">
        <v>30</v>
      </c>
      <c r="AI34" s="55">
        <v>30</v>
      </c>
      <c r="AJ34" s="55">
        <v>30</v>
      </c>
      <c r="AK34" s="55">
        <v>156</v>
      </c>
      <c r="AL34" s="55">
        <v>156</v>
      </c>
      <c r="AN34" s="55" t="s">
        <v>64</v>
      </c>
      <c r="AO34" s="55">
        <v>2</v>
      </c>
      <c r="AP34" s="55">
        <v>1</v>
      </c>
      <c r="AQ34" s="55">
        <v>50</v>
      </c>
      <c r="AR34" s="55">
        <v>159</v>
      </c>
      <c r="AS34" s="55">
        <v>276</v>
      </c>
      <c r="AT34" s="68" t="str">
        <f>VLOOKUP(A34,'[2]SU List with Assignment Master'!$F$2:$G$128,2,FALSE)</f>
        <v>South 5</v>
      </c>
      <c r="AU34" s="55" t="s">
        <v>132</v>
      </c>
      <c r="AV34" s="55" t="s">
        <v>202</v>
      </c>
    </row>
    <row r="35" spans="1:48" x14ac:dyDescent="0.25">
      <c r="A35" s="55" t="s">
        <v>224</v>
      </c>
      <c r="B35" s="55">
        <v>30042</v>
      </c>
      <c r="C35" s="55">
        <v>1</v>
      </c>
      <c r="D35" s="55">
        <v>276</v>
      </c>
      <c r="E35" s="55">
        <v>323</v>
      </c>
      <c r="F35" s="55">
        <v>1</v>
      </c>
      <c r="G35" s="56">
        <v>600</v>
      </c>
      <c r="H35" s="59">
        <v>599</v>
      </c>
      <c r="I35" s="55">
        <v>600</v>
      </c>
      <c r="J35" s="59">
        <v>599</v>
      </c>
      <c r="K35" s="55">
        <v>3051</v>
      </c>
      <c r="L35" s="55">
        <v>390</v>
      </c>
      <c r="M35" s="55">
        <v>0</v>
      </c>
      <c r="N35" s="55">
        <v>0</v>
      </c>
      <c r="O35" s="55">
        <v>0</v>
      </c>
      <c r="P35" s="55" t="s">
        <v>64</v>
      </c>
      <c r="Q35" s="55" t="s">
        <v>64</v>
      </c>
      <c r="R35" s="55">
        <v>390</v>
      </c>
      <c r="S35" s="55">
        <v>2661</v>
      </c>
      <c r="T35" s="55">
        <v>2661</v>
      </c>
      <c r="U35" s="55">
        <v>0</v>
      </c>
      <c r="V35" s="55" t="s">
        <v>64</v>
      </c>
      <c r="W35" s="55" t="s">
        <v>225</v>
      </c>
      <c r="X35" s="55">
        <v>1</v>
      </c>
      <c r="Y35" s="55">
        <v>0</v>
      </c>
      <c r="Z35" s="55">
        <v>1</v>
      </c>
      <c r="AA35" s="55" t="s">
        <v>63</v>
      </c>
      <c r="AB35" s="55">
        <v>1</v>
      </c>
      <c r="AC35" s="55">
        <v>0</v>
      </c>
      <c r="AD35" s="55">
        <v>17</v>
      </c>
      <c r="AE35" s="55">
        <v>0</v>
      </c>
      <c r="AF35" s="55">
        <v>1</v>
      </c>
      <c r="AG35" s="56">
        <v>1</v>
      </c>
      <c r="AH35" s="55">
        <v>172</v>
      </c>
      <c r="AI35" s="55">
        <v>190</v>
      </c>
      <c r="AJ35" s="55">
        <v>190</v>
      </c>
      <c r="AK35" s="55">
        <v>961</v>
      </c>
      <c r="AL35" s="55">
        <v>961</v>
      </c>
      <c r="AM35" s="55">
        <v>0</v>
      </c>
      <c r="AN35" s="55" t="s">
        <v>64</v>
      </c>
      <c r="AO35" s="55">
        <v>1</v>
      </c>
      <c r="AP35" s="55">
        <v>1</v>
      </c>
      <c r="AQ35" s="55">
        <v>100</v>
      </c>
      <c r="AR35" s="55">
        <v>600</v>
      </c>
      <c r="AS35" s="55">
        <v>276</v>
      </c>
      <c r="AT35" s="68" t="str">
        <f>VLOOKUP(A35,'[2]SU List with Assignment Master'!$F$2:$G$128,2,FALSE)</f>
        <v>North 3</v>
      </c>
      <c r="AU35" s="55" t="s">
        <v>90</v>
      </c>
      <c r="AV35" s="55" t="s">
        <v>60</v>
      </c>
    </row>
    <row r="36" spans="1:48" x14ac:dyDescent="0.25">
      <c r="A36" s="55" t="s">
        <v>224</v>
      </c>
      <c r="B36" s="55">
        <v>30131</v>
      </c>
      <c r="C36" s="55">
        <v>0</v>
      </c>
      <c r="D36" s="55">
        <v>0</v>
      </c>
      <c r="E36" s="55">
        <v>0</v>
      </c>
      <c r="F36" s="55">
        <v>0</v>
      </c>
      <c r="G36" s="56">
        <v>0</v>
      </c>
      <c r="H36" s="59">
        <v>0</v>
      </c>
      <c r="I36" s="55">
        <v>0</v>
      </c>
      <c r="J36" s="59" t="e">
        <v>#DIV/0!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 t="s">
        <v>64</v>
      </c>
      <c r="Q36" s="55" t="s">
        <v>64</v>
      </c>
      <c r="R36" s="55">
        <v>0</v>
      </c>
      <c r="S36" s="55">
        <v>0</v>
      </c>
      <c r="T36" s="55">
        <v>0</v>
      </c>
      <c r="U36" s="55">
        <v>0</v>
      </c>
      <c r="V36" s="55" t="s">
        <v>64</v>
      </c>
      <c r="W36" s="55" t="s">
        <v>226</v>
      </c>
      <c r="X36" s="55">
        <v>0</v>
      </c>
      <c r="Y36" s="55">
        <v>1</v>
      </c>
      <c r="Z36" s="55">
        <v>1</v>
      </c>
      <c r="AA36" s="55" t="s">
        <v>63</v>
      </c>
      <c r="AB36" s="55">
        <v>0</v>
      </c>
      <c r="AC36" s="55">
        <v>0</v>
      </c>
      <c r="AD36" s="55">
        <v>0</v>
      </c>
      <c r="AE36" s="55">
        <v>0</v>
      </c>
      <c r="AF36" s="55">
        <v>0</v>
      </c>
      <c r="AG36" s="56">
        <v>0</v>
      </c>
      <c r="AH36" s="55">
        <v>0</v>
      </c>
      <c r="AI36" s="55">
        <v>0</v>
      </c>
      <c r="AJ36" s="55">
        <v>0</v>
      </c>
      <c r="AK36" s="55">
        <v>0</v>
      </c>
      <c r="AL36" s="55">
        <v>0</v>
      </c>
      <c r="AN36" s="55" t="s">
        <v>64</v>
      </c>
      <c r="AO36" s="55">
        <v>2</v>
      </c>
      <c r="AP36" s="55">
        <v>0</v>
      </c>
      <c r="AQ36" s="55">
        <v>0</v>
      </c>
      <c r="AR36" s="55">
        <v>0</v>
      </c>
      <c r="AS36" s="55">
        <v>0</v>
      </c>
      <c r="AT36" s="68" t="str">
        <f>VLOOKUP(A36,'[2]SU List with Assignment Master'!$F$2:$G$128,2,FALSE)</f>
        <v>North 3</v>
      </c>
      <c r="AU36" s="55" t="s">
        <v>90</v>
      </c>
      <c r="AV36" s="55" t="s">
        <v>21</v>
      </c>
    </row>
    <row r="37" spans="1:48" x14ac:dyDescent="0.25">
      <c r="A37" s="55" t="s">
        <v>224</v>
      </c>
      <c r="B37" s="55">
        <v>30153</v>
      </c>
      <c r="C37" s="55">
        <v>0</v>
      </c>
      <c r="D37" s="55">
        <v>0</v>
      </c>
      <c r="E37" s="55">
        <v>0</v>
      </c>
      <c r="F37" s="55">
        <v>0</v>
      </c>
      <c r="G37" s="56">
        <v>0</v>
      </c>
      <c r="H37" s="59">
        <v>0</v>
      </c>
      <c r="I37" s="55">
        <v>0</v>
      </c>
      <c r="J37" s="59" t="e">
        <v>#DIV/0!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5" t="s">
        <v>64</v>
      </c>
      <c r="Q37" s="55" t="s">
        <v>64</v>
      </c>
      <c r="R37" s="55">
        <v>0</v>
      </c>
      <c r="S37" s="55">
        <v>0</v>
      </c>
      <c r="T37" s="55">
        <v>0</v>
      </c>
      <c r="U37" s="55">
        <v>0</v>
      </c>
      <c r="V37" s="55" t="s">
        <v>64</v>
      </c>
      <c r="W37" s="55" t="s">
        <v>227</v>
      </c>
      <c r="X37" s="55">
        <v>0</v>
      </c>
      <c r="Y37" s="55">
        <v>1</v>
      </c>
      <c r="Z37" s="55">
        <v>1</v>
      </c>
      <c r="AA37" s="55" t="s">
        <v>63</v>
      </c>
      <c r="AB37" s="55">
        <v>0</v>
      </c>
      <c r="AC37" s="55">
        <v>0</v>
      </c>
      <c r="AD37" s="55">
        <v>0</v>
      </c>
      <c r="AE37" s="55">
        <v>0</v>
      </c>
      <c r="AF37" s="55">
        <v>0</v>
      </c>
      <c r="AG37" s="56">
        <v>0</v>
      </c>
      <c r="AH37" s="55">
        <v>0</v>
      </c>
      <c r="AI37" s="55">
        <v>0</v>
      </c>
      <c r="AJ37" s="55">
        <v>0</v>
      </c>
      <c r="AK37" s="55">
        <v>0</v>
      </c>
      <c r="AL37" s="55">
        <v>0</v>
      </c>
      <c r="AN37" s="55" t="s">
        <v>64</v>
      </c>
      <c r="AO37" s="55">
        <v>6</v>
      </c>
      <c r="AP37" s="55">
        <v>0</v>
      </c>
      <c r="AQ37" s="55">
        <v>0</v>
      </c>
      <c r="AR37" s="55">
        <v>0</v>
      </c>
      <c r="AS37" s="55">
        <v>0</v>
      </c>
      <c r="AT37" s="68" t="str">
        <f>VLOOKUP(A37,'[2]SU List with Assignment Master'!$F$2:$G$128,2,FALSE)</f>
        <v>North 3</v>
      </c>
      <c r="AU37" s="55" t="s">
        <v>90</v>
      </c>
      <c r="AV37" s="55" t="s">
        <v>24</v>
      </c>
    </row>
    <row r="38" spans="1:48" x14ac:dyDescent="0.25">
      <c r="A38" s="55" t="s">
        <v>224</v>
      </c>
      <c r="B38" s="55">
        <v>30211</v>
      </c>
      <c r="C38" s="55">
        <v>0</v>
      </c>
      <c r="D38" s="55">
        <v>0</v>
      </c>
      <c r="E38" s="55">
        <v>0</v>
      </c>
      <c r="F38" s="55">
        <v>0</v>
      </c>
      <c r="G38" s="56">
        <v>0</v>
      </c>
      <c r="H38" s="59">
        <v>0</v>
      </c>
      <c r="I38" s="55">
        <v>0</v>
      </c>
      <c r="J38" s="59" t="e">
        <v>#DIV/0!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 t="s">
        <v>64</v>
      </c>
      <c r="Q38" s="55" t="s">
        <v>64</v>
      </c>
      <c r="R38" s="55">
        <v>0</v>
      </c>
      <c r="S38" s="55">
        <v>0</v>
      </c>
      <c r="T38" s="55">
        <v>0</v>
      </c>
      <c r="U38" s="55">
        <v>0</v>
      </c>
      <c r="V38" s="55" t="s">
        <v>64</v>
      </c>
      <c r="W38" s="55" t="s">
        <v>228</v>
      </c>
      <c r="X38" s="55">
        <v>0</v>
      </c>
      <c r="Y38" s="55">
        <v>1</v>
      </c>
      <c r="Z38" s="55">
        <v>1</v>
      </c>
      <c r="AA38" s="55" t="s">
        <v>63</v>
      </c>
      <c r="AB38" s="55">
        <v>0</v>
      </c>
      <c r="AC38" s="55">
        <v>0</v>
      </c>
      <c r="AD38" s="55">
        <v>0</v>
      </c>
      <c r="AE38" s="55">
        <v>0</v>
      </c>
      <c r="AF38" s="55">
        <v>0</v>
      </c>
      <c r="AG38" s="56">
        <v>0</v>
      </c>
      <c r="AH38" s="55">
        <v>0</v>
      </c>
      <c r="AI38" s="55">
        <v>0</v>
      </c>
      <c r="AJ38" s="55">
        <v>0</v>
      </c>
      <c r="AK38" s="55">
        <v>0</v>
      </c>
      <c r="AL38" s="55">
        <v>0</v>
      </c>
      <c r="AN38" s="55" t="s">
        <v>64</v>
      </c>
      <c r="AO38" s="55">
        <v>1</v>
      </c>
      <c r="AP38" s="55">
        <v>0</v>
      </c>
      <c r="AQ38" s="55">
        <v>0</v>
      </c>
      <c r="AR38" s="55">
        <v>0</v>
      </c>
      <c r="AS38" s="55">
        <v>0</v>
      </c>
      <c r="AT38" s="68" t="str">
        <f>VLOOKUP(A38,'[2]SU List with Assignment Master'!$F$2:$G$128,2,FALSE)</f>
        <v>North 3</v>
      </c>
      <c r="AU38" s="55" t="s">
        <v>90</v>
      </c>
      <c r="AV38" s="55" t="s">
        <v>24</v>
      </c>
    </row>
    <row r="39" spans="1:48" x14ac:dyDescent="0.25">
      <c r="A39" s="55" t="s">
        <v>224</v>
      </c>
      <c r="B39" s="55">
        <v>30293</v>
      </c>
      <c r="C39" s="55">
        <v>3</v>
      </c>
      <c r="D39" s="55">
        <v>924</v>
      </c>
      <c r="E39" s="55">
        <v>253</v>
      </c>
      <c r="F39" s="55">
        <v>12</v>
      </c>
      <c r="G39" s="56">
        <v>1189</v>
      </c>
      <c r="H39" s="59">
        <v>1177</v>
      </c>
      <c r="I39" s="55">
        <v>396.33330000000001</v>
      </c>
      <c r="J39" s="59">
        <v>392.3</v>
      </c>
      <c r="K39" s="55">
        <v>6122</v>
      </c>
      <c r="L39" s="55">
        <v>772.85</v>
      </c>
      <c r="M39" s="55">
        <v>0</v>
      </c>
      <c r="N39" s="55">
        <v>0</v>
      </c>
      <c r="O39" s="55">
        <v>23.78</v>
      </c>
      <c r="P39" s="55" t="s">
        <v>64</v>
      </c>
      <c r="Q39" s="55" t="s">
        <v>63</v>
      </c>
      <c r="R39" s="55">
        <v>796.63</v>
      </c>
      <c r="S39" s="55">
        <v>5325.37</v>
      </c>
      <c r="T39" s="55">
        <v>5325.37</v>
      </c>
      <c r="U39" s="55">
        <v>0</v>
      </c>
      <c r="V39" s="55" t="s">
        <v>64</v>
      </c>
      <c r="W39" s="55" t="s">
        <v>229</v>
      </c>
      <c r="X39" s="55">
        <v>1</v>
      </c>
      <c r="Y39" s="55">
        <v>0</v>
      </c>
      <c r="Z39" s="55">
        <v>1</v>
      </c>
      <c r="AA39" s="55" t="s">
        <v>63</v>
      </c>
      <c r="AB39" s="55">
        <v>3</v>
      </c>
      <c r="AC39" s="55">
        <v>0</v>
      </c>
      <c r="AD39" s="55">
        <v>26</v>
      </c>
      <c r="AE39" s="55">
        <v>0</v>
      </c>
      <c r="AF39" s="55">
        <v>12</v>
      </c>
      <c r="AG39" s="56">
        <v>12</v>
      </c>
      <c r="AH39" s="55">
        <v>185</v>
      </c>
      <c r="AI39" s="55">
        <v>74.333299999999994</v>
      </c>
      <c r="AJ39" s="55">
        <v>223</v>
      </c>
      <c r="AK39" s="55">
        <v>1134</v>
      </c>
      <c r="AL39" s="55">
        <v>1134</v>
      </c>
      <c r="AM39" s="55">
        <v>0</v>
      </c>
      <c r="AN39" s="55" t="s">
        <v>64</v>
      </c>
      <c r="AO39" s="55">
        <v>4</v>
      </c>
      <c r="AP39" s="55">
        <v>3</v>
      </c>
      <c r="AQ39" s="55">
        <v>75</v>
      </c>
      <c r="AR39" s="55">
        <v>297.25</v>
      </c>
      <c r="AS39" s="55">
        <v>308</v>
      </c>
      <c r="AT39" s="68" t="str">
        <f>VLOOKUP(A39,'[2]SU List with Assignment Master'!$F$2:$G$128,2,FALSE)</f>
        <v>North 3</v>
      </c>
      <c r="AU39" s="55" t="s">
        <v>90</v>
      </c>
      <c r="AV39" s="55" t="s">
        <v>24</v>
      </c>
    </row>
    <row r="40" spans="1:48" x14ac:dyDescent="0.25">
      <c r="A40" s="55" t="s">
        <v>224</v>
      </c>
      <c r="B40" s="55">
        <v>30393</v>
      </c>
      <c r="C40" s="55">
        <v>5</v>
      </c>
      <c r="D40" s="55">
        <v>1296</v>
      </c>
      <c r="E40" s="55">
        <v>143</v>
      </c>
      <c r="F40" s="55">
        <v>37</v>
      </c>
      <c r="G40" s="56">
        <v>1476</v>
      </c>
      <c r="H40" s="59">
        <v>1439</v>
      </c>
      <c r="I40" s="55">
        <v>295.2</v>
      </c>
      <c r="J40" s="59">
        <v>287.8</v>
      </c>
      <c r="K40" s="55">
        <v>7539</v>
      </c>
      <c r="L40" s="55">
        <v>959.4</v>
      </c>
      <c r="M40" s="55">
        <v>0</v>
      </c>
      <c r="N40" s="55">
        <v>0</v>
      </c>
      <c r="O40" s="55">
        <v>0</v>
      </c>
      <c r="P40" s="55" t="s">
        <v>64</v>
      </c>
      <c r="Q40" s="55" t="s">
        <v>64</v>
      </c>
      <c r="R40" s="55">
        <v>959.4</v>
      </c>
      <c r="S40" s="55">
        <v>6579.6</v>
      </c>
      <c r="T40" s="55">
        <v>6579.6</v>
      </c>
      <c r="U40" s="55">
        <v>0</v>
      </c>
      <c r="V40" s="55" t="s">
        <v>64</v>
      </c>
      <c r="W40" s="55" t="s">
        <v>230</v>
      </c>
      <c r="X40" s="55">
        <v>1</v>
      </c>
      <c r="Y40" s="55">
        <v>0</v>
      </c>
      <c r="Z40" s="55">
        <v>1</v>
      </c>
      <c r="AA40" s="55" t="s">
        <v>63</v>
      </c>
      <c r="AB40" s="55">
        <v>2</v>
      </c>
      <c r="AC40" s="55">
        <v>0</v>
      </c>
      <c r="AD40" s="55">
        <v>8</v>
      </c>
      <c r="AE40" s="55">
        <v>0</v>
      </c>
      <c r="AF40" s="55">
        <v>37</v>
      </c>
      <c r="AG40" s="56">
        <v>37</v>
      </c>
      <c r="AH40" s="55">
        <v>190</v>
      </c>
      <c r="AI40" s="55">
        <v>117.5</v>
      </c>
      <c r="AJ40" s="55">
        <v>235</v>
      </c>
      <c r="AK40" s="55">
        <v>1197</v>
      </c>
      <c r="AL40" s="55">
        <v>1197</v>
      </c>
      <c r="AN40" s="55" t="s">
        <v>64</v>
      </c>
      <c r="AO40" s="55">
        <v>5</v>
      </c>
      <c r="AP40" s="55">
        <v>5</v>
      </c>
      <c r="AQ40" s="55">
        <v>100</v>
      </c>
      <c r="AR40" s="55">
        <v>295.2</v>
      </c>
      <c r="AS40" s="55">
        <v>259.2</v>
      </c>
      <c r="AT40" s="68" t="str">
        <f>VLOOKUP(A40,'[2]SU List with Assignment Master'!$F$2:$G$128,2,FALSE)</f>
        <v>North 3</v>
      </c>
      <c r="AU40" s="55" t="s">
        <v>90</v>
      </c>
      <c r="AV40" s="55" t="s">
        <v>21</v>
      </c>
    </row>
    <row r="41" spans="1:48" x14ac:dyDescent="0.25">
      <c r="A41" s="55" t="s">
        <v>224</v>
      </c>
      <c r="B41" s="55">
        <v>30415</v>
      </c>
      <c r="C41" s="55">
        <v>2</v>
      </c>
      <c r="D41" s="55">
        <v>660</v>
      </c>
      <c r="E41" s="55">
        <v>428</v>
      </c>
      <c r="F41" s="55">
        <v>13</v>
      </c>
      <c r="G41" s="56">
        <v>1101</v>
      </c>
      <c r="H41" s="59">
        <v>1088</v>
      </c>
      <c r="I41" s="55">
        <v>550.5</v>
      </c>
      <c r="J41" s="59">
        <v>544</v>
      </c>
      <c r="K41" s="55">
        <v>5632</v>
      </c>
      <c r="L41" s="55">
        <v>715.65</v>
      </c>
      <c r="M41" s="55">
        <v>0</v>
      </c>
      <c r="N41" s="55">
        <v>0</v>
      </c>
      <c r="O41" s="55">
        <v>22.02</v>
      </c>
      <c r="P41" s="55" t="s">
        <v>64</v>
      </c>
      <c r="Q41" s="55" t="s">
        <v>63</v>
      </c>
      <c r="R41" s="55">
        <v>737.67</v>
      </c>
      <c r="S41" s="55">
        <v>4894.33</v>
      </c>
      <c r="T41" s="55">
        <v>4894.33</v>
      </c>
      <c r="U41" s="55">
        <v>0</v>
      </c>
      <c r="V41" s="55" t="s">
        <v>64</v>
      </c>
      <c r="W41" s="55" t="s">
        <v>231</v>
      </c>
      <c r="X41" s="55">
        <v>1</v>
      </c>
      <c r="Y41" s="55">
        <v>0</v>
      </c>
      <c r="Z41" s="55">
        <v>1</v>
      </c>
      <c r="AA41" s="55" t="s">
        <v>63</v>
      </c>
      <c r="AB41" s="55">
        <v>2</v>
      </c>
      <c r="AC41" s="55">
        <v>0</v>
      </c>
      <c r="AD41" s="55">
        <v>9</v>
      </c>
      <c r="AE41" s="55">
        <v>0</v>
      </c>
      <c r="AF41" s="55">
        <v>0</v>
      </c>
      <c r="AG41" s="56">
        <v>0</v>
      </c>
      <c r="AH41" s="55">
        <v>257</v>
      </c>
      <c r="AI41" s="55">
        <v>133</v>
      </c>
      <c r="AJ41" s="55">
        <v>266</v>
      </c>
      <c r="AK41" s="55">
        <v>1354</v>
      </c>
      <c r="AL41" s="55">
        <v>1354</v>
      </c>
      <c r="AN41" s="55" t="s">
        <v>64</v>
      </c>
      <c r="AO41" s="55">
        <v>4</v>
      </c>
      <c r="AP41" s="55">
        <v>2</v>
      </c>
      <c r="AQ41" s="55">
        <v>50</v>
      </c>
      <c r="AR41" s="55">
        <v>275.25</v>
      </c>
      <c r="AS41" s="55">
        <v>330</v>
      </c>
      <c r="AT41" s="68" t="str">
        <f>VLOOKUP(A41,'[2]SU List with Assignment Master'!$F$2:$G$128,2,FALSE)</f>
        <v>North 3</v>
      </c>
      <c r="AU41" s="55" t="s">
        <v>90</v>
      </c>
      <c r="AV41" s="55" t="s">
        <v>24</v>
      </c>
    </row>
    <row r="42" spans="1:48" x14ac:dyDescent="0.25">
      <c r="A42" s="55" t="s">
        <v>224</v>
      </c>
      <c r="B42" s="55">
        <v>30475</v>
      </c>
      <c r="C42" s="55">
        <v>1</v>
      </c>
      <c r="D42" s="55">
        <v>108</v>
      </c>
      <c r="E42" s="55">
        <v>317</v>
      </c>
      <c r="F42" s="55">
        <v>0</v>
      </c>
      <c r="G42" s="56">
        <v>425</v>
      </c>
      <c r="H42" s="59">
        <v>425</v>
      </c>
      <c r="I42" s="55">
        <v>425</v>
      </c>
      <c r="J42" s="59">
        <v>425</v>
      </c>
      <c r="K42" s="55">
        <v>2143</v>
      </c>
      <c r="L42" s="55">
        <v>276.25</v>
      </c>
      <c r="M42" s="55">
        <v>0</v>
      </c>
      <c r="N42" s="55">
        <v>0</v>
      </c>
      <c r="O42" s="55">
        <v>8.5</v>
      </c>
      <c r="P42" s="55" t="s">
        <v>64</v>
      </c>
      <c r="Q42" s="55" t="s">
        <v>63</v>
      </c>
      <c r="R42" s="55">
        <v>284.75</v>
      </c>
      <c r="S42" s="55">
        <v>1858.25</v>
      </c>
      <c r="T42" s="55">
        <v>1858.25</v>
      </c>
      <c r="U42" s="55">
        <v>0</v>
      </c>
      <c r="V42" s="55" t="s">
        <v>64</v>
      </c>
      <c r="W42" s="55" t="s">
        <v>232</v>
      </c>
      <c r="X42" s="55">
        <v>1</v>
      </c>
      <c r="Y42" s="55">
        <v>0</v>
      </c>
      <c r="Z42" s="55">
        <v>1</v>
      </c>
      <c r="AA42" s="55" t="s">
        <v>63</v>
      </c>
      <c r="AB42" s="55">
        <v>1</v>
      </c>
      <c r="AC42" s="55">
        <v>0</v>
      </c>
      <c r="AD42" s="55">
        <v>0</v>
      </c>
      <c r="AE42" s="55">
        <v>0</v>
      </c>
      <c r="AF42" s="55">
        <v>0</v>
      </c>
      <c r="AG42" s="56">
        <v>0</v>
      </c>
      <c r="AH42" s="55">
        <v>227</v>
      </c>
      <c r="AI42" s="55">
        <v>227</v>
      </c>
      <c r="AJ42" s="55">
        <v>227</v>
      </c>
      <c r="AK42" s="55">
        <v>1152</v>
      </c>
      <c r="AL42" s="55">
        <v>1152</v>
      </c>
      <c r="AN42" s="55" t="s">
        <v>64</v>
      </c>
      <c r="AO42" s="55">
        <v>7</v>
      </c>
      <c r="AP42" s="55">
        <v>1</v>
      </c>
      <c r="AQ42" s="55">
        <v>14.28571428571429</v>
      </c>
      <c r="AR42" s="55">
        <v>60.714300000000001</v>
      </c>
      <c r="AS42" s="55">
        <v>108</v>
      </c>
      <c r="AT42" s="68" t="str">
        <f>VLOOKUP(A42,'[2]SU List with Assignment Master'!$F$2:$G$128,2,FALSE)</f>
        <v>North 3</v>
      </c>
      <c r="AU42" s="55" t="s">
        <v>90</v>
      </c>
      <c r="AV42" s="55" t="s">
        <v>21</v>
      </c>
    </row>
    <row r="43" spans="1:48" x14ac:dyDescent="0.25">
      <c r="A43" s="55" t="s">
        <v>224</v>
      </c>
      <c r="B43" s="55">
        <v>30480</v>
      </c>
      <c r="C43" s="55">
        <v>5</v>
      </c>
      <c r="D43" s="55">
        <v>1512</v>
      </c>
      <c r="E43" s="55">
        <v>536</v>
      </c>
      <c r="F43" s="55">
        <v>4</v>
      </c>
      <c r="G43" s="56">
        <v>2052</v>
      </c>
      <c r="H43" s="59">
        <v>2048</v>
      </c>
      <c r="I43" s="55">
        <v>410.4</v>
      </c>
      <c r="J43" s="59">
        <v>409.6</v>
      </c>
      <c r="K43" s="55">
        <v>10472</v>
      </c>
      <c r="L43" s="55">
        <v>1333.8</v>
      </c>
      <c r="M43" s="55">
        <v>0</v>
      </c>
      <c r="N43" s="55">
        <v>0</v>
      </c>
      <c r="O43" s="55">
        <v>41.04</v>
      </c>
      <c r="P43" s="55" t="s">
        <v>64</v>
      </c>
      <c r="Q43" s="55" t="s">
        <v>63</v>
      </c>
      <c r="R43" s="55">
        <v>1374.84</v>
      </c>
      <c r="S43" s="55">
        <v>9097.16</v>
      </c>
      <c r="T43" s="55">
        <v>9097.16</v>
      </c>
      <c r="U43" s="55">
        <v>0</v>
      </c>
      <c r="V43" s="55" t="s">
        <v>64</v>
      </c>
      <c r="W43" s="55" t="s">
        <v>233</v>
      </c>
      <c r="X43" s="55">
        <v>1</v>
      </c>
      <c r="Y43" s="55">
        <v>0</v>
      </c>
      <c r="Z43" s="55">
        <v>1</v>
      </c>
      <c r="AA43" s="55" t="s">
        <v>63</v>
      </c>
      <c r="AB43" s="55">
        <v>3</v>
      </c>
      <c r="AC43" s="55">
        <v>0</v>
      </c>
      <c r="AD43" s="55">
        <v>6</v>
      </c>
      <c r="AE43" s="55">
        <v>0</v>
      </c>
      <c r="AF43" s="55">
        <v>4</v>
      </c>
      <c r="AG43" s="56">
        <v>4</v>
      </c>
      <c r="AH43" s="55">
        <v>171</v>
      </c>
      <c r="AI43" s="55">
        <v>60.333300000000001</v>
      </c>
      <c r="AJ43" s="55">
        <v>181</v>
      </c>
      <c r="AK43" s="55">
        <v>918</v>
      </c>
      <c r="AL43" s="55">
        <v>918</v>
      </c>
      <c r="AN43" s="55" t="s">
        <v>64</v>
      </c>
      <c r="AO43" s="55">
        <v>8</v>
      </c>
      <c r="AP43" s="55">
        <v>5</v>
      </c>
      <c r="AQ43" s="55">
        <v>62.5</v>
      </c>
      <c r="AR43" s="55">
        <v>256.5</v>
      </c>
      <c r="AS43" s="55">
        <v>302.39999999999998</v>
      </c>
      <c r="AT43" s="68" t="str">
        <f>VLOOKUP(A43,'[2]SU List with Assignment Master'!$F$2:$G$128,2,FALSE)</f>
        <v>North 3</v>
      </c>
      <c r="AU43" s="55" t="s">
        <v>90</v>
      </c>
      <c r="AV43" s="55" t="s">
        <v>18</v>
      </c>
    </row>
    <row r="44" spans="1:48" x14ac:dyDescent="0.25">
      <c r="A44" s="55" t="s">
        <v>224</v>
      </c>
      <c r="B44" s="55">
        <v>30492</v>
      </c>
      <c r="C44" s="55">
        <v>5</v>
      </c>
      <c r="D44" s="55">
        <v>2244</v>
      </c>
      <c r="E44" s="55">
        <v>213</v>
      </c>
      <c r="F44" s="55">
        <v>15</v>
      </c>
      <c r="G44" s="56">
        <v>2472</v>
      </c>
      <c r="H44" s="59">
        <v>2457</v>
      </c>
      <c r="I44" s="55">
        <v>494.4</v>
      </c>
      <c r="J44" s="59">
        <v>491.4</v>
      </c>
      <c r="K44" s="55">
        <v>12646</v>
      </c>
      <c r="L44" s="55">
        <v>1606.8</v>
      </c>
      <c r="M44" s="55">
        <v>0</v>
      </c>
      <c r="N44" s="55">
        <v>0</v>
      </c>
      <c r="O44" s="55">
        <v>49.44</v>
      </c>
      <c r="P44" s="55" t="s">
        <v>64</v>
      </c>
      <c r="Q44" s="55" t="s">
        <v>63</v>
      </c>
      <c r="R44" s="55">
        <v>1656.24</v>
      </c>
      <c r="S44" s="55">
        <v>10989.76</v>
      </c>
      <c r="T44" s="55">
        <v>10989.76</v>
      </c>
      <c r="U44" s="55">
        <v>0</v>
      </c>
      <c r="V44" s="55" t="s">
        <v>64</v>
      </c>
      <c r="W44" s="55" t="s">
        <v>234</v>
      </c>
      <c r="X44" s="55">
        <v>1</v>
      </c>
      <c r="Y44" s="55">
        <v>0</v>
      </c>
      <c r="Z44" s="55">
        <v>1</v>
      </c>
      <c r="AA44" s="55" t="s">
        <v>63</v>
      </c>
      <c r="AB44" s="55">
        <v>4</v>
      </c>
      <c r="AC44" s="55">
        <v>0</v>
      </c>
      <c r="AD44" s="55">
        <v>90</v>
      </c>
      <c r="AE44" s="55">
        <v>0</v>
      </c>
      <c r="AF44" s="55">
        <v>2</v>
      </c>
      <c r="AG44" s="56">
        <v>2</v>
      </c>
      <c r="AH44" s="55">
        <v>467</v>
      </c>
      <c r="AI44" s="55">
        <v>139.75</v>
      </c>
      <c r="AJ44" s="55">
        <v>559</v>
      </c>
      <c r="AK44" s="55">
        <v>2880</v>
      </c>
      <c r="AL44" s="55">
        <v>2880</v>
      </c>
      <c r="AN44" s="55" t="s">
        <v>64</v>
      </c>
      <c r="AO44" s="55">
        <v>6</v>
      </c>
      <c r="AP44" s="55">
        <v>5</v>
      </c>
      <c r="AQ44" s="55">
        <v>83.333333333333329</v>
      </c>
      <c r="AR44" s="55">
        <v>412</v>
      </c>
      <c r="AS44" s="55">
        <v>448.8</v>
      </c>
      <c r="AT44" s="68" t="str">
        <f>VLOOKUP(A44,'[2]SU List with Assignment Master'!$F$2:$G$128,2,FALSE)</f>
        <v>North 3</v>
      </c>
      <c r="AU44" s="55" t="s">
        <v>90</v>
      </c>
      <c r="AV44" s="55" t="s">
        <v>24</v>
      </c>
    </row>
    <row r="45" spans="1:48" x14ac:dyDescent="0.25">
      <c r="A45" s="55" t="s">
        <v>224</v>
      </c>
      <c r="B45" s="55">
        <v>30676</v>
      </c>
      <c r="C45" s="55">
        <v>3</v>
      </c>
      <c r="D45" s="55">
        <v>1032</v>
      </c>
      <c r="E45" s="55">
        <v>378</v>
      </c>
      <c r="F45" s="55">
        <v>17</v>
      </c>
      <c r="G45" s="56">
        <v>1427</v>
      </c>
      <c r="H45" s="59">
        <v>1410</v>
      </c>
      <c r="I45" s="55">
        <v>475.66669999999999</v>
      </c>
      <c r="J45" s="59">
        <v>470</v>
      </c>
      <c r="K45" s="55">
        <v>7320</v>
      </c>
      <c r="L45" s="55">
        <v>927.55</v>
      </c>
      <c r="M45" s="55">
        <v>0</v>
      </c>
      <c r="N45" s="55">
        <v>0</v>
      </c>
      <c r="O45" s="55">
        <v>0</v>
      </c>
      <c r="P45" s="55" t="s">
        <v>64</v>
      </c>
      <c r="Q45" s="55" t="s">
        <v>64</v>
      </c>
      <c r="R45" s="55">
        <v>927.55</v>
      </c>
      <c r="S45" s="55">
        <v>6392.45</v>
      </c>
      <c r="T45" s="55">
        <v>6392.45</v>
      </c>
      <c r="U45" s="55">
        <v>0</v>
      </c>
      <c r="V45" s="55" t="s">
        <v>64</v>
      </c>
      <c r="W45" s="55" t="s">
        <v>235</v>
      </c>
      <c r="X45" s="55">
        <v>1</v>
      </c>
      <c r="Y45" s="55">
        <v>0</v>
      </c>
      <c r="Z45" s="55">
        <v>1</v>
      </c>
      <c r="AA45" s="55" t="s">
        <v>63</v>
      </c>
      <c r="AB45" s="55">
        <v>2</v>
      </c>
      <c r="AC45" s="55">
        <v>0</v>
      </c>
      <c r="AD45" s="55">
        <v>168</v>
      </c>
      <c r="AE45" s="55">
        <v>0</v>
      </c>
      <c r="AF45" s="55">
        <v>12</v>
      </c>
      <c r="AG45" s="56">
        <v>12</v>
      </c>
      <c r="AH45" s="55">
        <v>288</v>
      </c>
      <c r="AI45" s="55">
        <v>234</v>
      </c>
      <c r="AJ45" s="55">
        <v>468</v>
      </c>
      <c r="AK45" s="55">
        <v>2400</v>
      </c>
      <c r="AL45" s="55">
        <v>2400</v>
      </c>
      <c r="AN45" s="55" t="s">
        <v>64</v>
      </c>
      <c r="AO45" s="55">
        <v>6</v>
      </c>
      <c r="AP45" s="55">
        <v>3</v>
      </c>
      <c r="AQ45" s="55">
        <v>50</v>
      </c>
      <c r="AR45" s="55">
        <v>237.83330000000001</v>
      </c>
      <c r="AS45" s="55">
        <v>344</v>
      </c>
      <c r="AT45" s="68" t="str">
        <f>VLOOKUP(A45,'[2]SU List with Assignment Master'!$F$2:$G$128,2,FALSE)</f>
        <v>North 3</v>
      </c>
      <c r="AU45" s="55" t="s">
        <v>90</v>
      </c>
      <c r="AV45" s="55" t="s">
        <v>60</v>
      </c>
    </row>
    <row r="46" spans="1:48" x14ac:dyDescent="0.25">
      <c r="A46" s="55" t="s">
        <v>224</v>
      </c>
      <c r="B46" s="55">
        <v>30684</v>
      </c>
      <c r="C46" s="55">
        <v>4</v>
      </c>
      <c r="D46" s="55">
        <v>828</v>
      </c>
      <c r="E46" s="55">
        <v>371</v>
      </c>
      <c r="F46" s="55">
        <v>25</v>
      </c>
      <c r="G46" s="56">
        <v>1224</v>
      </c>
      <c r="H46" s="59">
        <v>1199</v>
      </c>
      <c r="I46" s="55">
        <v>306</v>
      </c>
      <c r="J46" s="59">
        <v>299.8</v>
      </c>
      <c r="K46" s="55">
        <v>6290</v>
      </c>
      <c r="L46" s="55">
        <v>795.6</v>
      </c>
      <c r="M46" s="55">
        <v>0</v>
      </c>
      <c r="N46" s="55">
        <v>0</v>
      </c>
      <c r="O46" s="55">
        <v>24.48</v>
      </c>
      <c r="P46" s="55" t="s">
        <v>64</v>
      </c>
      <c r="Q46" s="55" t="s">
        <v>63</v>
      </c>
      <c r="R46" s="55">
        <v>820.08</v>
      </c>
      <c r="S46" s="55">
        <v>5469.92</v>
      </c>
      <c r="T46" s="55">
        <v>5469.92</v>
      </c>
      <c r="U46" s="55">
        <v>0</v>
      </c>
      <c r="V46" s="55" t="s">
        <v>64</v>
      </c>
      <c r="W46" s="55" t="s">
        <v>236</v>
      </c>
      <c r="X46" s="55">
        <v>1</v>
      </c>
      <c r="Y46" s="55">
        <v>0</v>
      </c>
      <c r="Z46" s="55">
        <v>1</v>
      </c>
      <c r="AA46" s="55" t="s">
        <v>63</v>
      </c>
      <c r="AB46" s="55">
        <v>2</v>
      </c>
      <c r="AC46" s="55">
        <v>0</v>
      </c>
      <c r="AD46" s="55">
        <v>39</v>
      </c>
      <c r="AE46" s="55">
        <v>0</v>
      </c>
      <c r="AF46" s="55">
        <v>17</v>
      </c>
      <c r="AG46" s="56">
        <v>17</v>
      </c>
      <c r="AH46" s="55">
        <v>257</v>
      </c>
      <c r="AI46" s="55">
        <v>156.5</v>
      </c>
      <c r="AJ46" s="55">
        <v>313</v>
      </c>
      <c r="AK46" s="55">
        <v>1633</v>
      </c>
      <c r="AL46" s="55">
        <v>1633</v>
      </c>
      <c r="AN46" s="55" t="s">
        <v>64</v>
      </c>
      <c r="AO46" s="55">
        <v>4</v>
      </c>
      <c r="AP46" s="55">
        <v>4</v>
      </c>
      <c r="AQ46" s="55">
        <v>100</v>
      </c>
      <c r="AR46" s="55">
        <v>306</v>
      </c>
      <c r="AS46" s="55">
        <v>207</v>
      </c>
      <c r="AT46" s="68" t="str">
        <f>VLOOKUP(A46,'[2]SU List with Assignment Master'!$F$2:$G$128,2,FALSE)</f>
        <v>North 3</v>
      </c>
      <c r="AU46" s="55" t="s">
        <v>90</v>
      </c>
      <c r="AV46" s="55" t="s">
        <v>18</v>
      </c>
    </row>
    <row r="47" spans="1:48" x14ac:dyDescent="0.25">
      <c r="A47" s="55" t="s">
        <v>224</v>
      </c>
      <c r="B47" s="55">
        <v>30707</v>
      </c>
      <c r="C47" s="55">
        <v>3</v>
      </c>
      <c r="D47" s="55">
        <v>1128</v>
      </c>
      <c r="E47" s="55">
        <v>132</v>
      </c>
      <c r="F47" s="55">
        <v>1</v>
      </c>
      <c r="G47" s="56">
        <v>1261</v>
      </c>
      <c r="H47" s="59">
        <v>1260</v>
      </c>
      <c r="I47" s="55">
        <v>420.33330000000001</v>
      </c>
      <c r="J47" s="59">
        <v>420</v>
      </c>
      <c r="K47" s="55">
        <v>6469</v>
      </c>
      <c r="L47" s="55">
        <v>819.65</v>
      </c>
      <c r="M47" s="55">
        <v>0</v>
      </c>
      <c r="N47" s="55">
        <v>0</v>
      </c>
      <c r="O47" s="55">
        <v>0</v>
      </c>
      <c r="P47" s="55" t="s">
        <v>64</v>
      </c>
      <c r="Q47" s="55" t="s">
        <v>64</v>
      </c>
      <c r="R47" s="55">
        <v>819.65</v>
      </c>
      <c r="S47" s="55">
        <v>5649.35</v>
      </c>
      <c r="T47" s="55">
        <v>5649.35</v>
      </c>
      <c r="U47" s="55">
        <v>0</v>
      </c>
      <c r="V47" s="55" t="s">
        <v>64</v>
      </c>
      <c r="W47" s="55" t="s">
        <v>227</v>
      </c>
      <c r="X47" s="55">
        <v>1</v>
      </c>
      <c r="Y47" s="55">
        <v>0</v>
      </c>
      <c r="Z47" s="55">
        <v>1</v>
      </c>
      <c r="AA47" s="55" t="s">
        <v>63</v>
      </c>
      <c r="AB47" s="55">
        <v>3</v>
      </c>
      <c r="AC47" s="55">
        <v>0</v>
      </c>
      <c r="AD47" s="55">
        <v>33</v>
      </c>
      <c r="AE47" s="55">
        <v>0</v>
      </c>
      <c r="AF47" s="55">
        <v>1</v>
      </c>
      <c r="AG47" s="56">
        <v>1</v>
      </c>
      <c r="AH47" s="55">
        <v>318</v>
      </c>
      <c r="AI47" s="55">
        <v>117.33329999999999</v>
      </c>
      <c r="AJ47" s="55">
        <v>352</v>
      </c>
      <c r="AK47" s="55">
        <v>1814</v>
      </c>
      <c r="AL47" s="55">
        <v>1814</v>
      </c>
      <c r="AM47" s="55">
        <v>0</v>
      </c>
      <c r="AN47" s="55" t="s">
        <v>64</v>
      </c>
      <c r="AO47" s="55">
        <v>4</v>
      </c>
      <c r="AP47" s="55">
        <v>4</v>
      </c>
      <c r="AQ47" s="55">
        <v>75</v>
      </c>
      <c r="AR47" s="55">
        <v>315.25</v>
      </c>
      <c r="AS47" s="55">
        <v>282</v>
      </c>
      <c r="AT47" s="68" t="str">
        <f>VLOOKUP(A47,'[2]SU List with Assignment Master'!$F$2:$G$128,2,FALSE)</f>
        <v>North 3</v>
      </c>
      <c r="AU47" s="55" t="s">
        <v>90</v>
      </c>
      <c r="AV47" s="55" t="s">
        <v>60</v>
      </c>
    </row>
    <row r="48" spans="1:48" x14ac:dyDescent="0.25">
      <c r="A48" s="55" t="s">
        <v>224</v>
      </c>
      <c r="B48" s="55">
        <v>30718</v>
      </c>
      <c r="C48" s="55">
        <v>7</v>
      </c>
      <c r="D48" s="55">
        <v>1944</v>
      </c>
      <c r="E48" s="55">
        <v>1699</v>
      </c>
      <c r="F48" s="55">
        <v>14</v>
      </c>
      <c r="G48" s="56">
        <v>3657</v>
      </c>
      <c r="H48" s="59">
        <v>3643</v>
      </c>
      <c r="I48" s="55">
        <v>522.42859999999996</v>
      </c>
      <c r="J48" s="59">
        <v>520.4</v>
      </c>
      <c r="K48" s="55">
        <v>18602</v>
      </c>
      <c r="L48" s="55">
        <v>2377.0500000000002</v>
      </c>
      <c r="M48" s="55">
        <v>0</v>
      </c>
      <c r="N48" s="55">
        <v>0</v>
      </c>
      <c r="O48" s="55">
        <v>73.14</v>
      </c>
      <c r="P48" s="55" t="s">
        <v>64</v>
      </c>
      <c r="Q48" s="55" t="s">
        <v>63</v>
      </c>
      <c r="R48" s="55">
        <v>2450.19</v>
      </c>
      <c r="S48" s="55">
        <v>16151.81</v>
      </c>
      <c r="T48" s="55">
        <v>16151.81</v>
      </c>
      <c r="U48" s="55">
        <v>0</v>
      </c>
      <c r="V48" s="55" t="s">
        <v>64</v>
      </c>
      <c r="W48" s="55" t="s">
        <v>237</v>
      </c>
      <c r="X48" s="55">
        <v>1</v>
      </c>
      <c r="Y48" s="55">
        <v>0</v>
      </c>
      <c r="Z48" s="55">
        <v>1</v>
      </c>
      <c r="AA48" s="55" t="s">
        <v>63</v>
      </c>
      <c r="AB48" s="55">
        <v>6</v>
      </c>
      <c r="AC48" s="55">
        <v>0</v>
      </c>
      <c r="AD48" s="55">
        <v>103</v>
      </c>
      <c r="AE48" s="55">
        <v>0</v>
      </c>
      <c r="AF48" s="55">
        <v>14</v>
      </c>
      <c r="AG48" s="56">
        <v>14</v>
      </c>
      <c r="AH48" s="55">
        <v>879</v>
      </c>
      <c r="AI48" s="55">
        <v>166</v>
      </c>
      <c r="AJ48" s="55">
        <v>996</v>
      </c>
      <c r="AK48" s="55">
        <v>5083</v>
      </c>
      <c r="AL48" s="55">
        <v>5083</v>
      </c>
      <c r="AN48" s="55" t="s">
        <v>64</v>
      </c>
      <c r="AO48" s="55">
        <v>7</v>
      </c>
      <c r="AP48" s="55">
        <v>7</v>
      </c>
      <c r="AQ48" s="55">
        <v>100</v>
      </c>
      <c r="AR48" s="55">
        <v>522.42859999999996</v>
      </c>
      <c r="AS48" s="55">
        <v>277.71429999999998</v>
      </c>
      <c r="AT48" s="68" t="str">
        <f>VLOOKUP(A48,'[2]SU List with Assignment Master'!$F$2:$G$128,2,FALSE)</f>
        <v>North 3</v>
      </c>
      <c r="AU48" s="55" t="s">
        <v>90</v>
      </c>
      <c r="AV48" s="55" t="s">
        <v>20</v>
      </c>
    </row>
    <row r="49" spans="1:48" x14ac:dyDescent="0.25">
      <c r="A49" s="55" t="s">
        <v>224</v>
      </c>
      <c r="B49" s="55">
        <v>30818</v>
      </c>
      <c r="C49" s="55">
        <v>2</v>
      </c>
      <c r="D49" s="55">
        <v>336</v>
      </c>
      <c r="E49" s="55">
        <v>342</v>
      </c>
      <c r="F49" s="55">
        <v>3</v>
      </c>
      <c r="G49" s="56">
        <v>681</v>
      </c>
      <c r="H49" s="59">
        <v>678</v>
      </c>
      <c r="I49" s="55">
        <v>340.5</v>
      </c>
      <c r="J49" s="59">
        <v>339</v>
      </c>
      <c r="K49" s="55">
        <v>3498</v>
      </c>
      <c r="L49" s="55">
        <v>442.65</v>
      </c>
      <c r="M49" s="55">
        <v>0</v>
      </c>
      <c r="N49" s="55">
        <v>0</v>
      </c>
      <c r="O49" s="55">
        <v>0</v>
      </c>
      <c r="P49" s="55" t="s">
        <v>64</v>
      </c>
      <c r="Q49" s="55" t="s">
        <v>64</v>
      </c>
      <c r="R49" s="55">
        <v>442.65</v>
      </c>
      <c r="S49" s="55">
        <v>3055.35</v>
      </c>
      <c r="T49" s="55">
        <v>3055.35</v>
      </c>
      <c r="U49" s="55">
        <v>0</v>
      </c>
      <c r="V49" s="55" t="s">
        <v>64</v>
      </c>
      <c r="W49" s="55" t="s">
        <v>238</v>
      </c>
      <c r="X49" s="55">
        <v>1</v>
      </c>
      <c r="Y49" s="55">
        <v>0</v>
      </c>
      <c r="Z49" s="55">
        <v>1</v>
      </c>
      <c r="AA49" s="55" t="s">
        <v>63</v>
      </c>
      <c r="AB49" s="55">
        <v>1</v>
      </c>
      <c r="AC49" s="55">
        <v>0</v>
      </c>
      <c r="AD49" s="55">
        <v>9</v>
      </c>
      <c r="AE49" s="55">
        <v>0</v>
      </c>
      <c r="AF49" s="55">
        <v>2</v>
      </c>
      <c r="AG49" s="56">
        <v>2</v>
      </c>
      <c r="AH49" s="55">
        <v>74</v>
      </c>
      <c r="AI49" s="55">
        <v>85</v>
      </c>
      <c r="AJ49" s="55">
        <v>85</v>
      </c>
      <c r="AK49" s="55">
        <v>444</v>
      </c>
      <c r="AL49" s="55">
        <v>444</v>
      </c>
      <c r="AM49" s="55">
        <v>0</v>
      </c>
      <c r="AN49" s="55" t="s">
        <v>64</v>
      </c>
      <c r="AO49" s="55">
        <v>2</v>
      </c>
      <c r="AP49" s="55">
        <v>1</v>
      </c>
      <c r="AQ49" s="55">
        <v>100</v>
      </c>
      <c r="AR49" s="55">
        <v>340.5</v>
      </c>
      <c r="AS49" s="55">
        <v>336</v>
      </c>
      <c r="AT49" s="68" t="str">
        <f>VLOOKUP(A49,'[2]SU List with Assignment Master'!$F$2:$G$128,2,FALSE)</f>
        <v>North 3</v>
      </c>
      <c r="AU49" s="55" t="s">
        <v>90</v>
      </c>
      <c r="AV49" s="55" t="s">
        <v>22</v>
      </c>
    </row>
    <row r="50" spans="1:48" x14ac:dyDescent="0.25">
      <c r="A50" s="55" t="s">
        <v>224</v>
      </c>
      <c r="B50" s="55">
        <v>31028</v>
      </c>
      <c r="C50" s="55">
        <v>5</v>
      </c>
      <c r="D50" s="55">
        <v>1956</v>
      </c>
      <c r="E50" s="55">
        <v>552</v>
      </c>
      <c r="F50" s="55">
        <v>69</v>
      </c>
      <c r="G50" s="56">
        <v>2577</v>
      </c>
      <c r="H50" s="59">
        <v>2508</v>
      </c>
      <c r="I50" s="55">
        <v>515.4</v>
      </c>
      <c r="J50" s="59">
        <v>501.6</v>
      </c>
      <c r="K50" s="55">
        <v>13127</v>
      </c>
      <c r="L50" s="55">
        <v>1675.05</v>
      </c>
      <c r="M50" s="55">
        <v>0</v>
      </c>
      <c r="N50" s="55">
        <v>0</v>
      </c>
      <c r="O50" s="55">
        <v>51.54</v>
      </c>
      <c r="P50" s="55" t="s">
        <v>64</v>
      </c>
      <c r="Q50" s="55" t="s">
        <v>63</v>
      </c>
      <c r="R50" s="55">
        <v>1726.59</v>
      </c>
      <c r="S50" s="55">
        <v>11400.41</v>
      </c>
      <c r="T50" s="55">
        <v>11400.41</v>
      </c>
      <c r="U50" s="55">
        <v>0</v>
      </c>
      <c r="V50" s="55" t="s">
        <v>64</v>
      </c>
      <c r="W50" s="55" t="s">
        <v>239</v>
      </c>
      <c r="X50" s="55">
        <v>1</v>
      </c>
      <c r="Y50" s="55">
        <v>0</v>
      </c>
      <c r="Z50" s="55">
        <v>1</v>
      </c>
      <c r="AA50" s="55" t="s">
        <v>63</v>
      </c>
      <c r="AB50" s="55">
        <v>4</v>
      </c>
      <c r="AC50" s="55">
        <v>0</v>
      </c>
      <c r="AD50" s="55">
        <v>120</v>
      </c>
      <c r="AE50" s="55">
        <v>0</v>
      </c>
      <c r="AF50" s="55">
        <v>65</v>
      </c>
      <c r="AG50" s="56">
        <v>65</v>
      </c>
      <c r="AH50" s="55">
        <v>1560</v>
      </c>
      <c r="AI50" s="55">
        <v>436.25</v>
      </c>
      <c r="AJ50" s="55">
        <v>1745</v>
      </c>
      <c r="AK50" s="55">
        <v>8889</v>
      </c>
      <c r="AL50" s="55">
        <v>8889</v>
      </c>
      <c r="AM50" s="55">
        <v>0</v>
      </c>
      <c r="AN50" s="55" t="s">
        <v>64</v>
      </c>
      <c r="AO50" s="55">
        <v>7</v>
      </c>
      <c r="AP50" s="55">
        <v>6</v>
      </c>
      <c r="AQ50" s="55">
        <v>71.428571428571431</v>
      </c>
      <c r="AR50" s="55">
        <v>368.1429</v>
      </c>
      <c r="AS50" s="55">
        <v>326</v>
      </c>
      <c r="AT50" s="68" t="str">
        <f>VLOOKUP(A50,'[2]SU List with Assignment Master'!$F$2:$G$128,2,FALSE)</f>
        <v>North 3</v>
      </c>
      <c r="AU50" s="55" t="s">
        <v>90</v>
      </c>
      <c r="AV50" s="55" t="s">
        <v>20</v>
      </c>
    </row>
    <row r="51" spans="1:48" x14ac:dyDescent="0.25">
      <c r="A51" s="55" t="s">
        <v>224</v>
      </c>
      <c r="B51" s="55">
        <v>33000</v>
      </c>
      <c r="C51" s="55">
        <v>0</v>
      </c>
      <c r="D51" s="55">
        <v>0</v>
      </c>
      <c r="E51" s="55">
        <v>0</v>
      </c>
      <c r="F51" s="55">
        <v>0</v>
      </c>
      <c r="G51" s="56">
        <v>0</v>
      </c>
      <c r="H51" s="59">
        <v>0</v>
      </c>
      <c r="I51" s="55">
        <v>0</v>
      </c>
      <c r="J51" s="59" t="e">
        <v>#DIV/0!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55" t="s">
        <v>64</v>
      </c>
      <c r="Q51" s="55" t="s">
        <v>64</v>
      </c>
      <c r="R51" s="55">
        <v>0</v>
      </c>
      <c r="S51" s="55">
        <v>0</v>
      </c>
      <c r="T51" s="55">
        <v>0</v>
      </c>
      <c r="U51" s="55">
        <v>0</v>
      </c>
      <c r="V51" s="55" t="s">
        <v>64</v>
      </c>
      <c r="W51" s="55" t="s">
        <v>240</v>
      </c>
      <c r="X51" s="55">
        <v>0</v>
      </c>
      <c r="Y51" s="55">
        <v>1</v>
      </c>
      <c r="Z51" s="55">
        <v>1</v>
      </c>
      <c r="AA51" s="55" t="s">
        <v>63</v>
      </c>
      <c r="AB51" s="55">
        <v>0</v>
      </c>
      <c r="AC51" s="55">
        <v>0</v>
      </c>
      <c r="AD51" s="55">
        <v>0</v>
      </c>
      <c r="AE51" s="55">
        <v>0</v>
      </c>
      <c r="AF51" s="55">
        <v>0</v>
      </c>
      <c r="AG51" s="56">
        <v>0</v>
      </c>
      <c r="AH51" s="55">
        <v>0</v>
      </c>
      <c r="AI51" s="55">
        <v>0</v>
      </c>
      <c r="AJ51" s="55">
        <v>0</v>
      </c>
      <c r="AK51" s="55">
        <v>0</v>
      </c>
      <c r="AL51" s="55">
        <v>0</v>
      </c>
      <c r="AN51" s="55" t="s">
        <v>64</v>
      </c>
      <c r="AO51" s="55">
        <v>1</v>
      </c>
      <c r="AP51" s="55">
        <v>0</v>
      </c>
      <c r="AQ51" s="55">
        <v>0</v>
      </c>
      <c r="AR51" s="55">
        <v>0</v>
      </c>
      <c r="AS51" s="55">
        <v>0</v>
      </c>
      <c r="AT51" s="68" t="str">
        <f>VLOOKUP(A51,'[2]SU List with Assignment Master'!$F$2:$G$128,2,FALSE)</f>
        <v>North 3</v>
      </c>
      <c r="AU51" s="55" t="s">
        <v>90</v>
      </c>
      <c r="AV51" s="55" t="s">
        <v>18</v>
      </c>
    </row>
    <row r="52" spans="1:48" x14ac:dyDescent="0.25">
      <c r="A52" s="55" t="s">
        <v>224</v>
      </c>
      <c r="B52" s="55">
        <v>33008</v>
      </c>
      <c r="C52" s="55">
        <v>12</v>
      </c>
      <c r="D52" s="55">
        <v>5424</v>
      </c>
      <c r="E52" s="55">
        <v>999</v>
      </c>
      <c r="F52" s="55">
        <v>24</v>
      </c>
      <c r="G52" s="56">
        <v>6447</v>
      </c>
      <c r="H52" s="59">
        <v>6423</v>
      </c>
      <c r="I52" s="55">
        <v>537.25</v>
      </c>
      <c r="J52" s="59">
        <v>535.29999999999995</v>
      </c>
      <c r="K52" s="55">
        <v>32917</v>
      </c>
      <c r="L52" s="55">
        <v>4190.55</v>
      </c>
      <c r="M52" s="55">
        <v>0</v>
      </c>
      <c r="N52" s="55">
        <v>0</v>
      </c>
      <c r="O52" s="55">
        <v>128.94</v>
      </c>
      <c r="P52" s="55" t="s">
        <v>64</v>
      </c>
      <c r="Q52" s="55" t="s">
        <v>63</v>
      </c>
      <c r="R52" s="55">
        <v>4319.49</v>
      </c>
      <c r="S52" s="55">
        <v>28597.51</v>
      </c>
      <c r="T52" s="55">
        <v>28597.51</v>
      </c>
      <c r="U52" s="55">
        <v>0</v>
      </c>
      <c r="V52" s="55" t="s">
        <v>64</v>
      </c>
      <c r="W52" s="55" t="s">
        <v>241</v>
      </c>
      <c r="X52" s="55">
        <v>1</v>
      </c>
      <c r="Y52" s="55">
        <v>0</v>
      </c>
      <c r="Z52" s="55">
        <v>1</v>
      </c>
      <c r="AA52" s="55" t="s">
        <v>63</v>
      </c>
      <c r="AB52" s="55">
        <v>10</v>
      </c>
      <c r="AC52" s="55">
        <v>0</v>
      </c>
      <c r="AD52" s="55">
        <v>176</v>
      </c>
      <c r="AE52" s="55">
        <v>0</v>
      </c>
      <c r="AF52" s="55">
        <v>24</v>
      </c>
      <c r="AG52" s="56">
        <v>24</v>
      </c>
      <c r="AH52" s="55">
        <v>1868</v>
      </c>
      <c r="AI52" s="55">
        <v>206.8</v>
      </c>
      <c r="AJ52" s="55">
        <v>2068</v>
      </c>
      <c r="AK52" s="55">
        <v>10558</v>
      </c>
      <c r="AL52" s="55">
        <v>10558</v>
      </c>
      <c r="AN52" s="55" t="s">
        <v>64</v>
      </c>
      <c r="AO52" s="55">
        <v>17</v>
      </c>
      <c r="AP52" s="55">
        <v>12</v>
      </c>
      <c r="AQ52" s="55">
        <v>70.588235294117652</v>
      </c>
      <c r="AR52" s="55">
        <v>379.2353</v>
      </c>
      <c r="AS52" s="55">
        <v>452</v>
      </c>
      <c r="AT52" s="68" t="str">
        <f>VLOOKUP(A52,'[2]SU List with Assignment Master'!$F$2:$G$128,2,FALSE)</f>
        <v>North 3</v>
      </c>
      <c r="AU52" s="55" t="s">
        <v>90</v>
      </c>
      <c r="AV52" s="55" t="s">
        <v>60</v>
      </c>
    </row>
    <row r="53" spans="1:48" x14ac:dyDescent="0.25">
      <c r="A53" s="55" t="s">
        <v>224</v>
      </c>
      <c r="B53" s="55">
        <v>33012</v>
      </c>
      <c r="C53" s="55">
        <v>4</v>
      </c>
      <c r="D53" s="55">
        <v>1032</v>
      </c>
      <c r="E53" s="55">
        <v>727</v>
      </c>
      <c r="F53" s="55">
        <v>93</v>
      </c>
      <c r="G53" s="56">
        <v>1852</v>
      </c>
      <c r="H53" s="59">
        <v>1759</v>
      </c>
      <c r="I53" s="55">
        <v>463</v>
      </c>
      <c r="J53" s="59">
        <v>439.8</v>
      </c>
      <c r="K53" s="55">
        <v>9443</v>
      </c>
      <c r="L53" s="55">
        <v>1203.8</v>
      </c>
      <c r="M53" s="55">
        <v>0</v>
      </c>
      <c r="N53" s="55">
        <v>0</v>
      </c>
      <c r="O53" s="55">
        <v>0</v>
      </c>
      <c r="P53" s="55" t="s">
        <v>64</v>
      </c>
      <c r="Q53" s="55" t="s">
        <v>64</v>
      </c>
      <c r="R53" s="55">
        <v>1203.8</v>
      </c>
      <c r="S53" s="55">
        <v>8239.2000000000007</v>
      </c>
      <c r="T53" s="55">
        <v>8239.2000000000007</v>
      </c>
      <c r="U53" s="55">
        <v>0</v>
      </c>
      <c r="V53" s="55" t="s">
        <v>64</v>
      </c>
      <c r="W53" s="55" t="s">
        <v>242</v>
      </c>
      <c r="X53" s="55">
        <v>1</v>
      </c>
      <c r="Y53" s="55">
        <v>0</v>
      </c>
      <c r="Z53" s="55">
        <v>1</v>
      </c>
      <c r="AA53" s="55" t="s">
        <v>63</v>
      </c>
      <c r="AB53" s="55">
        <v>4</v>
      </c>
      <c r="AC53" s="55">
        <v>0</v>
      </c>
      <c r="AD53" s="55">
        <v>31</v>
      </c>
      <c r="AE53" s="55">
        <v>0</v>
      </c>
      <c r="AF53" s="55">
        <v>57</v>
      </c>
      <c r="AG53" s="56">
        <v>57</v>
      </c>
      <c r="AH53" s="55">
        <v>648</v>
      </c>
      <c r="AI53" s="55">
        <v>184</v>
      </c>
      <c r="AJ53" s="55">
        <v>736</v>
      </c>
      <c r="AK53" s="55">
        <v>3759</v>
      </c>
      <c r="AL53" s="55">
        <v>3759</v>
      </c>
      <c r="AM53" s="55">
        <v>1500</v>
      </c>
      <c r="AN53" s="55" t="s">
        <v>64</v>
      </c>
      <c r="AO53" s="55">
        <v>4</v>
      </c>
      <c r="AP53" s="55">
        <v>2</v>
      </c>
      <c r="AQ53" s="55">
        <v>100</v>
      </c>
      <c r="AR53" s="55">
        <v>463</v>
      </c>
      <c r="AS53" s="55">
        <v>516</v>
      </c>
      <c r="AT53" s="68" t="str">
        <f>VLOOKUP(A53,'[2]SU List with Assignment Master'!$F$2:$G$128,2,FALSE)</f>
        <v>North 3</v>
      </c>
      <c r="AU53" s="55" t="s">
        <v>90</v>
      </c>
      <c r="AV53" s="55" t="s">
        <v>19</v>
      </c>
    </row>
    <row r="54" spans="1:48" x14ac:dyDescent="0.25">
      <c r="A54" s="55" t="s">
        <v>224</v>
      </c>
      <c r="B54" s="55">
        <v>33022</v>
      </c>
      <c r="C54" s="55">
        <v>21</v>
      </c>
      <c r="D54" s="55">
        <v>5400</v>
      </c>
      <c r="E54" s="55">
        <v>3795</v>
      </c>
      <c r="F54" s="55">
        <v>60</v>
      </c>
      <c r="G54" s="56">
        <v>9255</v>
      </c>
      <c r="H54" s="59">
        <v>9195</v>
      </c>
      <c r="I54" s="55">
        <v>440.71429999999998</v>
      </c>
      <c r="J54" s="59">
        <v>437.9</v>
      </c>
      <c r="K54" s="55">
        <v>47245</v>
      </c>
      <c r="L54" s="55">
        <v>6015.75</v>
      </c>
      <c r="M54" s="55">
        <v>0</v>
      </c>
      <c r="N54" s="55">
        <v>0</v>
      </c>
      <c r="O54" s="55">
        <v>185.1</v>
      </c>
      <c r="P54" s="55" t="s">
        <v>64</v>
      </c>
      <c r="Q54" s="55" t="s">
        <v>63</v>
      </c>
      <c r="R54" s="55">
        <v>6200.85</v>
      </c>
      <c r="S54" s="55">
        <v>41044.15</v>
      </c>
      <c r="T54" s="55">
        <v>41044.15</v>
      </c>
      <c r="U54" s="55">
        <v>0</v>
      </c>
      <c r="V54" s="55" t="s">
        <v>64</v>
      </c>
      <c r="W54" s="55" t="s">
        <v>243</v>
      </c>
      <c r="X54" s="55">
        <v>1</v>
      </c>
      <c r="Y54" s="55">
        <v>0</v>
      </c>
      <c r="Z54" s="55">
        <v>1</v>
      </c>
      <c r="AA54" s="55" t="s">
        <v>63</v>
      </c>
      <c r="AB54" s="55">
        <v>20</v>
      </c>
      <c r="AC54" s="55">
        <v>0</v>
      </c>
      <c r="AD54" s="55">
        <v>395</v>
      </c>
      <c r="AE54" s="55">
        <v>0</v>
      </c>
      <c r="AF54" s="55">
        <v>60</v>
      </c>
      <c r="AG54" s="56">
        <v>60</v>
      </c>
      <c r="AH54" s="55">
        <v>2221</v>
      </c>
      <c r="AI54" s="55">
        <v>133.80000000000001</v>
      </c>
      <c r="AJ54" s="55">
        <v>2676</v>
      </c>
      <c r="AK54" s="55">
        <v>13681</v>
      </c>
      <c r="AL54" s="55">
        <v>13681</v>
      </c>
      <c r="AN54" s="55" t="s">
        <v>64</v>
      </c>
      <c r="AO54" s="55">
        <v>25</v>
      </c>
      <c r="AP54" s="55">
        <v>19</v>
      </c>
      <c r="AQ54" s="55">
        <v>84</v>
      </c>
      <c r="AR54" s="55">
        <v>370.2</v>
      </c>
      <c r="AS54" s="55">
        <v>284.21050000000002</v>
      </c>
      <c r="AT54" s="68" t="str">
        <f>VLOOKUP(A54,'[2]SU List with Assignment Master'!$F$2:$G$128,2,FALSE)</f>
        <v>North 3</v>
      </c>
      <c r="AU54" s="55" t="s">
        <v>90</v>
      </c>
      <c r="AV54" s="55" t="s">
        <v>60</v>
      </c>
    </row>
    <row r="55" spans="1:48" x14ac:dyDescent="0.25">
      <c r="A55" s="55" t="s">
        <v>224</v>
      </c>
      <c r="B55" s="55">
        <v>90308</v>
      </c>
      <c r="C55" s="55">
        <v>0</v>
      </c>
      <c r="D55" s="55">
        <v>0</v>
      </c>
      <c r="E55" s="55">
        <v>0</v>
      </c>
      <c r="F55" s="55">
        <v>0</v>
      </c>
      <c r="G55" s="56">
        <v>0</v>
      </c>
      <c r="H55" s="59">
        <v>0</v>
      </c>
      <c r="I55" s="55">
        <v>0</v>
      </c>
      <c r="J55" s="59" t="e">
        <v>#DIV/0!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55" t="s">
        <v>63</v>
      </c>
      <c r="Q55" s="55" t="s">
        <v>64</v>
      </c>
      <c r="R55" s="55">
        <v>0</v>
      </c>
      <c r="S55" s="55">
        <v>0</v>
      </c>
      <c r="T55" s="55">
        <v>0</v>
      </c>
      <c r="U55" s="55">
        <v>0</v>
      </c>
      <c r="V55" s="55" t="s">
        <v>64</v>
      </c>
      <c r="W55" s="55" t="s">
        <v>237</v>
      </c>
      <c r="X55" s="55">
        <v>0</v>
      </c>
      <c r="Y55" s="55">
        <v>1</v>
      </c>
      <c r="Z55" s="55">
        <v>1</v>
      </c>
      <c r="AA55" s="55" t="s">
        <v>63</v>
      </c>
      <c r="AB55" s="55">
        <v>0</v>
      </c>
      <c r="AC55" s="55">
        <v>0</v>
      </c>
      <c r="AD55" s="55">
        <v>0</v>
      </c>
      <c r="AE55" s="55">
        <v>0</v>
      </c>
      <c r="AF55" s="55">
        <v>0</v>
      </c>
      <c r="AG55" s="56">
        <v>0</v>
      </c>
      <c r="AH55" s="55">
        <v>0</v>
      </c>
      <c r="AI55" s="55">
        <v>0</v>
      </c>
      <c r="AJ55" s="55">
        <v>0</v>
      </c>
      <c r="AK55" s="55">
        <v>0</v>
      </c>
      <c r="AL55" s="55">
        <v>0</v>
      </c>
      <c r="AN55" s="55" t="s">
        <v>64</v>
      </c>
      <c r="AO55" s="55">
        <v>1</v>
      </c>
      <c r="AP55" s="55">
        <v>0</v>
      </c>
      <c r="AQ55" s="55">
        <v>0</v>
      </c>
      <c r="AR55" s="55">
        <v>0</v>
      </c>
      <c r="AS55" s="55">
        <v>0</v>
      </c>
      <c r="AT55" s="68" t="str">
        <f>VLOOKUP(A55,'[2]SU List with Assignment Master'!$F$2:$G$128,2,FALSE)</f>
        <v>North 3</v>
      </c>
      <c r="AU55" s="55" t="s">
        <v>90</v>
      </c>
      <c r="AV55" s="55" t="s">
        <v>202</v>
      </c>
    </row>
    <row r="56" spans="1:48" x14ac:dyDescent="0.25">
      <c r="A56" s="55" t="s">
        <v>131</v>
      </c>
      <c r="B56" s="55">
        <v>30627</v>
      </c>
      <c r="C56" s="55">
        <v>0</v>
      </c>
      <c r="D56" s="55">
        <v>0</v>
      </c>
      <c r="E56" s="55">
        <v>0</v>
      </c>
      <c r="F56" s="55">
        <v>0</v>
      </c>
      <c r="G56" s="56">
        <v>0</v>
      </c>
      <c r="H56" s="59">
        <v>0</v>
      </c>
      <c r="I56" s="55">
        <v>0</v>
      </c>
      <c r="J56" s="59" t="e">
        <v>#DIV/0!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 t="s">
        <v>64</v>
      </c>
      <c r="Q56" s="55" t="s">
        <v>64</v>
      </c>
      <c r="R56" s="55">
        <v>0</v>
      </c>
      <c r="S56" s="55">
        <v>0</v>
      </c>
      <c r="T56" s="55">
        <v>0</v>
      </c>
      <c r="U56" s="55">
        <v>0</v>
      </c>
      <c r="V56" s="55" t="s">
        <v>64</v>
      </c>
      <c r="W56" s="55" t="s">
        <v>244</v>
      </c>
      <c r="X56" s="55">
        <v>0</v>
      </c>
      <c r="Y56" s="55">
        <v>1</v>
      </c>
      <c r="Z56" s="55">
        <v>1</v>
      </c>
      <c r="AA56" s="55" t="s">
        <v>63</v>
      </c>
      <c r="AB56" s="55">
        <v>0</v>
      </c>
      <c r="AC56" s="55">
        <v>0</v>
      </c>
      <c r="AD56" s="55">
        <v>0</v>
      </c>
      <c r="AE56" s="55">
        <v>0</v>
      </c>
      <c r="AF56" s="55">
        <v>0</v>
      </c>
      <c r="AG56" s="56">
        <v>0</v>
      </c>
      <c r="AH56" s="55">
        <v>0</v>
      </c>
      <c r="AI56" s="55">
        <v>0</v>
      </c>
      <c r="AJ56" s="55">
        <v>0</v>
      </c>
      <c r="AK56" s="55">
        <v>0</v>
      </c>
      <c r="AL56" s="55">
        <v>0</v>
      </c>
      <c r="AN56" s="55" t="s">
        <v>64</v>
      </c>
      <c r="AO56" s="55">
        <v>1</v>
      </c>
      <c r="AP56" s="55">
        <v>0</v>
      </c>
      <c r="AQ56" s="55">
        <v>0</v>
      </c>
      <c r="AR56" s="55">
        <v>0</v>
      </c>
      <c r="AS56" s="55">
        <v>0</v>
      </c>
      <c r="AT56" s="68" t="str">
        <f>VLOOKUP(A56,'[2]SU List with Assignment Master'!$F$2:$G$128,2,FALSE)</f>
        <v>North 3</v>
      </c>
      <c r="AU56" s="55" t="s">
        <v>130</v>
      </c>
      <c r="AV56" s="55" t="s">
        <v>18</v>
      </c>
    </row>
    <row r="57" spans="1:48" x14ac:dyDescent="0.25">
      <c r="A57" s="55" t="s">
        <v>131</v>
      </c>
      <c r="B57" s="55">
        <v>31027</v>
      </c>
      <c r="C57" s="55">
        <v>9</v>
      </c>
      <c r="D57" s="55">
        <v>3084</v>
      </c>
      <c r="E57" s="55">
        <v>1794</v>
      </c>
      <c r="F57" s="55">
        <v>20</v>
      </c>
      <c r="G57" s="56">
        <v>4898</v>
      </c>
      <c r="H57" s="59">
        <v>4878</v>
      </c>
      <c r="I57" s="55">
        <v>544.22220000000004</v>
      </c>
      <c r="J57" s="59">
        <v>542</v>
      </c>
      <c r="K57" s="55">
        <v>24966</v>
      </c>
      <c r="L57" s="55">
        <v>3183.7</v>
      </c>
      <c r="M57" s="55">
        <v>0</v>
      </c>
      <c r="N57" s="55">
        <v>0</v>
      </c>
      <c r="O57" s="55">
        <v>97.96</v>
      </c>
      <c r="P57" s="55" t="s">
        <v>64</v>
      </c>
      <c r="Q57" s="55" t="s">
        <v>63</v>
      </c>
      <c r="R57" s="55">
        <v>3281.66</v>
      </c>
      <c r="S57" s="55">
        <v>21684.34</v>
      </c>
      <c r="T57" s="55">
        <v>21684.34</v>
      </c>
      <c r="U57" s="55">
        <v>0</v>
      </c>
      <c r="V57" s="55" t="s">
        <v>64</v>
      </c>
      <c r="W57" s="55" t="s">
        <v>245</v>
      </c>
      <c r="X57" s="55">
        <v>1</v>
      </c>
      <c r="Y57" s="55">
        <v>0</v>
      </c>
      <c r="Z57" s="55">
        <v>1</v>
      </c>
      <c r="AA57" s="55" t="s">
        <v>63</v>
      </c>
      <c r="AB57" s="55">
        <v>7</v>
      </c>
      <c r="AC57" s="55">
        <v>0</v>
      </c>
      <c r="AD57" s="55">
        <v>53</v>
      </c>
      <c r="AE57" s="55">
        <v>0</v>
      </c>
      <c r="AF57" s="55">
        <v>19</v>
      </c>
      <c r="AG57" s="56">
        <v>19</v>
      </c>
      <c r="AH57" s="55">
        <v>325</v>
      </c>
      <c r="AI57" s="55">
        <v>56.714300000000001</v>
      </c>
      <c r="AJ57" s="55">
        <v>397</v>
      </c>
      <c r="AK57" s="55">
        <v>2024</v>
      </c>
      <c r="AL57" s="55">
        <v>2024</v>
      </c>
      <c r="AM57" s="55">
        <v>3000</v>
      </c>
      <c r="AN57" s="55" t="s">
        <v>64</v>
      </c>
      <c r="AO57" s="55">
        <v>10</v>
      </c>
      <c r="AP57" s="55">
        <v>8</v>
      </c>
      <c r="AQ57" s="55">
        <v>90</v>
      </c>
      <c r="AR57" s="55">
        <v>489.8</v>
      </c>
      <c r="AS57" s="55">
        <v>385.5</v>
      </c>
      <c r="AT57" s="68" t="str">
        <f>VLOOKUP(A57,'[2]SU List with Assignment Master'!$F$2:$G$128,2,FALSE)</f>
        <v>North 3</v>
      </c>
      <c r="AU57" s="55" t="s">
        <v>130</v>
      </c>
      <c r="AV57" s="55" t="s">
        <v>60</v>
      </c>
    </row>
    <row r="58" spans="1:48" x14ac:dyDescent="0.25">
      <c r="A58" s="55" t="s">
        <v>131</v>
      </c>
      <c r="B58" s="55">
        <v>33045</v>
      </c>
      <c r="C58" s="55">
        <v>0</v>
      </c>
      <c r="D58" s="55">
        <v>0</v>
      </c>
      <c r="E58" s="55">
        <v>0</v>
      </c>
      <c r="F58" s="55">
        <v>0</v>
      </c>
      <c r="G58" s="56">
        <v>0</v>
      </c>
      <c r="H58" s="59">
        <v>0</v>
      </c>
      <c r="I58" s="55">
        <v>0</v>
      </c>
      <c r="J58" s="59" t="e">
        <v>#DIV/0!</v>
      </c>
      <c r="K58" s="55">
        <v>0</v>
      </c>
      <c r="L58" s="55">
        <v>0</v>
      </c>
      <c r="M58" s="55">
        <v>0</v>
      </c>
      <c r="N58" s="55">
        <v>0</v>
      </c>
      <c r="O58" s="55">
        <v>0</v>
      </c>
      <c r="P58" s="55" t="s">
        <v>64</v>
      </c>
      <c r="Q58" s="55" t="s">
        <v>64</v>
      </c>
      <c r="R58" s="55">
        <v>0</v>
      </c>
      <c r="S58" s="55">
        <v>0</v>
      </c>
      <c r="T58" s="55">
        <v>0</v>
      </c>
      <c r="U58" s="55">
        <v>0</v>
      </c>
      <c r="V58" s="55" t="s">
        <v>64</v>
      </c>
      <c r="X58" s="55">
        <v>0</v>
      </c>
      <c r="Y58" s="55">
        <v>1</v>
      </c>
      <c r="Z58" s="55">
        <v>1</v>
      </c>
      <c r="AA58" s="55" t="s">
        <v>63</v>
      </c>
      <c r="AB58" s="55">
        <v>0</v>
      </c>
      <c r="AC58" s="55">
        <v>0</v>
      </c>
      <c r="AD58" s="55">
        <v>0</v>
      </c>
      <c r="AE58" s="55">
        <v>0</v>
      </c>
      <c r="AF58" s="55">
        <v>0</v>
      </c>
      <c r="AG58" s="56">
        <v>0</v>
      </c>
      <c r="AH58" s="55">
        <v>0</v>
      </c>
      <c r="AI58" s="55">
        <v>0</v>
      </c>
      <c r="AJ58" s="55">
        <v>0</v>
      </c>
      <c r="AK58" s="55">
        <v>0</v>
      </c>
      <c r="AL58" s="55">
        <v>0</v>
      </c>
      <c r="AN58" s="55" t="s">
        <v>64</v>
      </c>
      <c r="AO58" s="55">
        <v>11</v>
      </c>
      <c r="AP58" s="55">
        <v>0</v>
      </c>
      <c r="AQ58" s="55">
        <v>0</v>
      </c>
      <c r="AR58" s="55">
        <v>0</v>
      </c>
      <c r="AS58" s="55">
        <v>0</v>
      </c>
      <c r="AT58" s="68" t="str">
        <f>VLOOKUP(A58,'[2]SU List with Assignment Master'!$F$2:$G$128,2,FALSE)</f>
        <v>North 3</v>
      </c>
      <c r="AU58" s="55" t="s">
        <v>130</v>
      </c>
      <c r="AV58" s="55" t="s">
        <v>60</v>
      </c>
    </row>
    <row r="59" spans="1:48" x14ac:dyDescent="0.25">
      <c r="A59" s="55" t="s">
        <v>131</v>
      </c>
      <c r="B59" s="55">
        <v>90271</v>
      </c>
      <c r="C59" s="55">
        <v>1</v>
      </c>
      <c r="D59" s="55">
        <v>228</v>
      </c>
      <c r="E59" s="55">
        <v>8</v>
      </c>
      <c r="F59" s="55">
        <v>4</v>
      </c>
      <c r="G59" s="56">
        <v>240</v>
      </c>
      <c r="H59" s="59">
        <v>236</v>
      </c>
      <c r="I59" s="55">
        <v>240</v>
      </c>
      <c r="J59" s="59">
        <v>236</v>
      </c>
      <c r="K59" s="55">
        <v>1228</v>
      </c>
      <c r="L59" s="55">
        <v>156</v>
      </c>
      <c r="M59" s="55">
        <v>0</v>
      </c>
      <c r="N59" s="55">
        <v>0</v>
      </c>
      <c r="O59" s="55">
        <v>-156</v>
      </c>
      <c r="P59" s="55" t="s">
        <v>63</v>
      </c>
      <c r="Q59" s="55" t="s">
        <v>64</v>
      </c>
      <c r="R59" s="55">
        <v>0</v>
      </c>
      <c r="S59" s="55">
        <v>1228</v>
      </c>
      <c r="T59" s="55">
        <v>1228</v>
      </c>
      <c r="U59" s="55">
        <v>0</v>
      </c>
      <c r="V59" s="55" t="s">
        <v>64</v>
      </c>
      <c r="X59" s="55">
        <v>1</v>
      </c>
      <c r="Y59" s="55">
        <v>0</v>
      </c>
      <c r="Z59" s="55">
        <v>1</v>
      </c>
      <c r="AA59" s="55" t="s">
        <v>63</v>
      </c>
      <c r="AB59" s="55">
        <v>1</v>
      </c>
      <c r="AC59" s="55">
        <v>0</v>
      </c>
      <c r="AD59" s="55">
        <v>14</v>
      </c>
      <c r="AE59" s="55">
        <v>0</v>
      </c>
      <c r="AF59" s="55">
        <v>4</v>
      </c>
      <c r="AG59" s="56">
        <v>4</v>
      </c>
      <c r="AH59" s="55">
        <v>206</v>
      </c>
      <c r="AI59" s="55">
        <v>224</v>
      </c>
      <c r="AJ59" s="55">
        <v>224</v>
      </c>
      <c r="AK59" s="55">
        <v>1141</v>
      </c>
      <c r="AL59" s="55">
        <v>1141</v>
      </c>
      <c r="AN59" s="55" t="s">
        <v>64</v>
      </c>
      <c r="AO59" s="55">
        <v>1</v>
      </c>
      <c r="AP59" s="55">
        <v>1</v>
      </c>
      <c r="AQ59" s="55">
        <v>100</v>
      </c>
      <c r="AR59" s="55">
        <v>240</v>
      </c>
      <c r="AS59" s="55">
        <v>228</v>
      </c>
      <c r="AT59" s="68" t="str">
        <f>VLOOKUP(A59,'[2]SU List with Assignment Master'!$F$2:$G$128,2,FALSE)</f>
        <v>North 3</v>
      </c>
      <c r="AU59" s="55" t="s">
        <v>130</v>
      </c>
      <c r="AV59" s="55" t="s">
        <v>202</v>
      </c>
    </row>
    <row r="60" spans="1:48" x14ac:dyDescent="0.25">
      <c r="A60" s="55" t="s">
        <v>128</v>
      </c>
      <c r="B60" s="55">
        <v>10026</v>
      </c>
      <c r="C60" s="55">
        <v>0</v>
      </c>
      <c r="D60" s="55">
        <v>0</v>
      </c>
      <c r="E60" s="55">
        <v>0</v>
      </c>
      <c r="F60" s="55">
        <v>0</v>
      </c>
      <c r="G60" s="56">
        <v>0</v>
      </c>
      <c r="H60" s="59">
        <v>0</v>
      </c>
      <c r="I60" s="55">
        <v>0</v>
      </c>
      <c r="J60" s="59" t="e">
        <v>#DIV/0!</v>
      </c>
      <c r="K60" s="55">
        <v>0</v>
      </c>
      <c r="L60" s="55">
        <v>0</v>
      </c>
      <c r="M60" s="55">
        <v>0</v>
      </c>
      <c r="N60" s="55">
        <v>0</v>
      </c>
      <c r="O60" s="55">
        <v>0</v>
      </c>
      <c r="P60" s="55" t="s">
        <v>64</v>
      </c>
      <c r="Q60" s="55" t="s">
        <v>64</v>
      </c>
      <c r="R60" s="55">
        <v>0</v>
      </c>
      <c r="S60" s="55">
        <v>0</v>
      </c>
      <c r="T60" s="55">
        <v>0</v>
      </c>
      <c r="U60" s="55">
        <v>0</v>
      </c>
      <c r="V60" s="55" t="s">
        <v>64</v>
      </c>
      <c r="W60" s="55" t="s">
        <v>246</v>
      </c>
      <c r="X60" s="55">
        <v>0</v>
      </c>
      <c r="Y60" s="55">
        <v>1</v>
      </c>
      <c r="Z60" s="55">
        <v>1</v>
      </c>
      <c r="AA60" s="55" t="s">
        <v>63</v>
      </c>
      <c r="AB60" s="55">
        <v>0</v>
      </c>
      <c r="AC60" s="55">
        <v>0</v>
      </c>
      <c r="AD60" s="55">
        <v>0</v>
      </c>
      <c r="AE60" s="55">
        <v>0</v>
      </c>
      <c r="AF60" s="55">
        <v>0</v>
      </c>
      <c r="AG60" s="56">
        <v>0</v>
      </c>
      <c r="AH60" s="55">
        <v>0</v>
      </c>
      <c r="AI60" s="55">
        <v>0</v>
      </c>
      <c r="AJ60" s="55">
        <v>0</v>
      </c>
      <c r="AK60" s="55">
        <v>0</v>
      </c>
      <c r="AL60" s="55">
        <v>0</v>
      </c>
      <c r="AN60" s="55" t="s">
        <v>64</v>
      </c>
      <c r="AO60" s="55">
        <v>4</v>
      </c>
      <c r="AP60" s="55">
        <v>0</v>
      </c>
      <c r="AQ60" s="55">
        <v>0</v>
      </c>
      <c r="AR60" s="55">
        <v>0</v>
      </c>
      <c r="AS60" s="55">
        <v>0</v>
      </c>
      <c r="AT60" s="68" t="str">
        <f>VLOOKUP(A60,'[2]SU List with Assignment Master'!$F$2:$G$128,2,FALSE)</f>
        <v>North 2</v>
      </c>
      <c r="AU60" s="55" t="s">
        <v>127</v>
      </c>
      <c r="AV60" s="55" t="s">
        <v>60</v>
      </c>
    </row>
    <row r="61" spans="1:48" x14ac:dyDescent="0.25">
      <c r="A61" s="55" t="s">
        <v>128</v>
      </c>
      <c r="B61" s="55">
        <v>10048</v>
      </c>
      <c r="C61" s="55">
        <v>0</v>
      </c>
      <c r="D61" s="55">
        <v>0</v>
      </c>
      <c r="E61" s="55">
        <v>0</v>
      </c>
      <c r="F61" s="55">
        <v>0</v>
      </c>
      <c r="G61" s="56">
        <v>0</v>
      </c>
      <c r="H61" s="59">
        <v>0</v>
      </c>
      <c r="I61" s="55">
        <v>0</v>
      </c>
      <c r="J61" s="59" t="e">
        <v>#DIV/0!</v>
      </c>
      <c r="K61" s="55">
        <v>0</v>
      </c>
      <c r="L61" s="55">
        <v>0</v>
      </c>
      <c r="M61" s="55">
        <v>0</v>
      </c>
      <c r="N61" s="55">
        <v>0</v>
      </c>
      <c r="O61" s="55">
        <v>0</v>
      </c>
      <c r="P61" s="55" t="s">
        <v>64</v>
      </c>
      <c r="Q61" s="55" t="s">
        <v>64</v>
      </c>
      <c r="R61" s="55">
        <v>0</v>
      </c>
      <c r="S61" s="55">
        <v>0</v>
      </c>
      <c r="T61" s="55">
        <v>0</v>
      </c>
      <c r="U61" s="55">
        <v>0</v>
      </c>
      <c r="V61" s="55" t="s">
        <v>64</v>
      </c>
      <c r="W61" s="55" t="s">
        <v>247</v>
      </c>
      <c r="X61" s="55">
        <v>0</v>
      </c>
      <c r="Y61" s="55">
        <v>1</v>
      </c>
      <c r="Z61" s="55">
        <v>1</v>
      </c>
      <c r="AA61" s="55" t="s">
        <v>63</v>
      </c>
      <c r="AB61" s="55">
        <v>0</v>
      </c>
      <c r="AC61" s="55">
        <v>0</v>
      </c>
      <c r="AD61" s="55">
        <v>0</v>
      </c>
      <c r="AE61" s="55">
        <v>0</v>
      </c>
      <c r="AF61" s="55">
        <v>0</v>
      </c>
      <c r="AG61" s="56">
        <v>0</v>
      </c>
      <c r="AH61" s="55">
        <v>0</v>
      </c>
      <c r="AI61" s="55">
        <v>0</v>
      </c>
      <c r="AJ61" s="55">
        <v>0</v>
      </c>
      <c r="AK61" s="55">
        <v>0</v>
      </c>
      <c r="AL61" s="55">
        <v>0</v>
      </c>
      <c r="AN61" s="55" t="s">
        <v>64</v>
      </c>
      <c r="AO61" s="55">
        <v>3</v>
      </c>
      <c r="AP61" s="55">
        <v>0</v>
      </c>
      <c r="AQ61" s="55">
        <v>0</v>
      </c>
      <c r="AR61" s="55">
        <v>0</v>
      </c>
      <c r="AS61" s="55">
        <v>0</v>
      </c>
      <c r="AT61" s="68" t="str">
        <f>VLOOKUP(A61,'[2]SU List with Assignment Master'!$F$2:$G$128,2,FALSE)</f>
        <v>North 2</v>
      </c>
      <c r="AU61" s="55" t="s">
        <v>127</v>
      </c>
      <c r="AV61" s="55" t="s">
        <v>18</v>
      </c>
    </row>
    <row r="62" spans="1:48" x14ac:dyDescent="0.25">
      <c r="A62" s="55" t="s">
        <v>128</v>
      </c>
      <c r="B62" s="55">
        <v>10309</v>
      </c>
      <c r="C62" s="55">
        <v>7</v>
      </c>
      <c r="D62" s="55">
        <v>1236</v>
      </c>
      <c r="E62" s="55">
        <v>0</v>
      </c>
      <c r="F62" s="55">
        <v>0</v>
      </c>
      <c r="G62" s="56">
        <v>1236</v>
      </c>
      <c r="H62" s="59">
        <v>1236</v>
      </c>
      <c r="I62" s="55">
        <v>176.57140000000001</v>
      </c>
      <c r="J62" s="59">
        <v>176.6</v>
      </c>
      <c r="K62" s="55">
        <v>6336</v>
      </c>
      <c r="L62" s="55">
        <v>803.4</v>
      </c>
      <c r="M62" s="55">
        <v>0</v>
      </c>
      <c r="N62" s="55">
        <v>0</v>
      </c>
      <c r="O62" s="55">
        <v>0</v>
      </c>
      <c r="P62" s="55" t="s">
        <v>64</v>
      </c>
      <c r="Q62" s="55" t="s">
        <v>64</v>
      </c>
      <c r="R62" s="55">
        <v>803.4</v>
      </c>
      <c r="S62" s="55">
        <v>5532.6</v>
      </c>
      <c r="T62" s="55">
        <v>5532.6</v>
      </c>
      <c r="U62" s="55">
        <v>0</v>
      </c>
      <c r="V62" s="55" t="s">
        <v>64</v>
      </c>
      <c r="W62" s="55" t="s">
        <v>248</v>
      </c>
      <c r="X62" s="55">
        <v>1</v>
      </c>
      <c r="Y62" s="55">
        <v>0</v>
      </c>
      <c r="Z62" s="55">
        <v>1</v>
      </c>
      <c r="AA62" s="55" t="s">
        <v>63</v>
      </c>
      <c r="AB62" s="55">
        <v>0</v>
      </c>
      <c r="AC62" s="55">
        <v>0</v>
      </c>
      <c r="AD62" s="55">
        <v>0</v>
      </c>
      <c r="AE62" s="55">
        <v>0</v>
      </c>
      <c r="AF62" s="55">
        <v>0</v>
      </c>
      <c r="AG62" s="56">
        <v>0</v>
      </c>
      <c r="AH62" s="55">
        <v>0</v>
      </c>
      <c r="AI62" s="55">
        <v>0</v>
      </c>
      <c r="AJ62" s="55">
        <v>0</v>
      </c>
      <c r="AK62" s="55">
        <v>0</v>
      </c>
      <c r="AL62" s="55">
        <v>0</v>
      </c>
      <c r="AN62" s="55" t="s">
        <v>64</v>
      </c>
      <c r="AO62" s="55">
        <v>9</v>
      </c>
      <c r="AP62" s="55">
        <v>7</v>
      </c>
      <c r="AQ62" s="55">
        <v>77.777777777777771</v>
      </c>
      <c r="AR62" s="55">
        <v>137.33330000000001</v>
      </c>
      <c r="AS62" s="55">
        <v>176.57140000000001</v>
      </c>
      <c r="AT62" s="68" t="str">
        <f>VLOOKUP(A62,'[2]SU List with Assignment Master'!$F$2:$G$128,2,FALSE)</f>
        <v>North 2</v>
      </c>
      <c r="AU62" s="55" t="s">
        <v>127</v>
      </c>
      <c r="AV62" s="55" t="s">
        <v>60</v>
      </c>
    </row>
    <row r="63" spans="1:48" x14ac:dyDescent="0.25">
      <c r="A63" s="55" t="s">
        <v>128</v>
      </c>
      <c r="B63" s="55">
        <v>10325</v>
      </c>
      <c r="C63" s="55">
        <v>6</v>
      </c>
      <c r="D63" s="55">
        <v>960</v>
      </c>
      <c r="E63" s="55">
        <v>76</v>
      </c>
      <c r="F63" s="55">
        <v>4</v>
      </c>
      <c r="G63" s="56">
        <v>1040</v>
      </c>
      <c r="H63" s="59">
        <v>1036</v>
      </c>
      <c r="I63" s="55">
        <v>173.33330000000001</v>
      </c>
      <c r="J63" s="59">
        <v>172.7</v>
      </c>
      <c r="K63" s="55">
        <v>5302</v>
      </c>
      <c r="L63" s="55">
        <v>676</v>
      </c>
      <c r="M63" s="55">
        <v>0</v>
      </c>
      <c r="N63" s="55">
        <v>0</v>
      </c>
      <c r="O63" s="55">
        <v>0</v>
      </c>
      <c r="P63" s="55" t="s">
        <v>64</v>
      </c>
      <c r="Q63" s="55" t="s">
        <v>64</v>
      </c>
      <c r="R63" s="55">
        <v>676</v>
      </c>
      <c r="S63" s="55">
        <v>4626</v>
      </c>
      <c r="T63" s="55">
        <v>4626</v>
      </c>
      <c r="U63" s="55">
        <v>0</v>
      </c>
      <c r="V63" s="55" t="s">
        <v>64</v>
      </c>
      <c r="W63" s="55" t="s">
        <v>247</v>
      </c>
      <c r="X63" s="55">
        <v>1</v>
      </c>
      <c r="Y63" s="55">
        <v>0</v>
      </c>
      <c r="Z63" s="55">
        <v>1</v>
      </c>
      <c r="AA63" s="55" t="s">
        <v>63</v>
      </c>
      <c r="AB63" s="55">
        <v>2</v>
      </c>
      <c r="AC63" s="55">
        <v>0</v>
      </c>
      <c r="AD63" s="55">
        <v>76</v>
      </c>
      <c r="AE63" s="55">
        <v>0</v>
      </c>
      <c r="AF63" s="55">
        <v>4</v>
      </c>
      <c r="AG63" s="56">
        <v>4</v>
      </c>
      <c r="AH63" s="55">
        <v>0</v>
      </c>
      <c r="AI63" s="55">
        <v>40</v>
      </c>
      <c r="AJ63" s="55">
        <v>80</v>
      </c>
      <c r="AK63" s="55">
        <v>406</v>
      </c>
      <c r="AL63" s="55">
        <v>406</v>
      </c>
      <c r="AN63" s="55" t="s">
        <v>64</v>
      </c>
      <c r="AO63" s="55">
        <v>6</v>
      </c>
      <c r="AP63" s="55">
        <v>5</v>
      </c>
      <c r="AQ63" s="55">
        <v>100</v>
      </c>
      <c r="AR63" s="55">
        <v>173.33330000000001</v>
      </c>
      <c r="AS63" s="55">
        <v>192</v>
      </c>
      <c r="AT63" s="68" t="str">
        <f>VLOOKUP(A63,'[2]SU List with Assignment Master'!$F$2:$G$128,2,FALSE)</f>
        <v>North 2</v>
      </c>
      <c r="AU63" s="55" t="s">
        <v>127</v>
      </c>
      <c r="AV63" s="55" t="s">
        <v>22</v>
      </c>
    </row>
    <row r="64" spans="1:48" x14ac:dyDescent="0.25">
      <c r="A64" s="55" t="s">
        <v>128</v>
      </c>
      <c r="B64" s="55">
        <v>90101</v>
      </c>
      <c r="C64" s="55">
        <v>0</v>
      </c>
      <c r="D64" s="55">
        <v>0</v>
      </c>
      <c r="E64" s="55">
        <v>0</v>
      </c>
      <c r="F64" s="55">
        <v>0</v>
      </c>
      <c r="G64" s="56">
        <v>0</v>
      </c>
      <c r="H64" s="59">
        <v>0</v>
      </c>
      <c r="I64" s="55">
        <v>0</v>
      </c>
      <c r="J64" s="59" t="e">
        <v>#DIV/0!</v>
      </c>
      <c r="K64" s="55">
        <v>0</v>
      </c>
      <c r="L64" s="55">
        <v>0</v>
      </c>
      <c r="M64" s="55">
        <v>0</v>
      </c>
      <c r="N64" s="55">
        <v>0</v>
      </c>
      <c r="O64" s="55">
        <v>0</v>
      </c>
      <c r="P64" s="55" t="s">
        <v>63</v>
      </c>
      <c r="Q64" s="55" t="s">
        <v>64</v>
      </c>
      <c r="R64" s="55">
        <v>0</v>
      </c>
      <c r="S64" s="55">
        <v>0</v>
      </c>
      <c r="T64" s="55">
        <v>0</v>
      </c>
      <c r="U64" s="55">
        <v>0</v>
      </c>
      <c r="V64" s="55" t="s">
        <v>64</v>
      </c>
      <c r="W64" s="55" t="s">
        <v>246</v>
      </c>
      <c r="X64" s="55">
        <v>0</v>
      </c>
      <c r="Y64" s="55">
        <v>1</v>
      </c>
      <c r="Z64" s="55">
        <v>1</v>
      </c>
      <c r="AA64" s="55" t="s">
        <v>63</v>
      </c>
      <c r="AB64" s="55">
        <v>0</v>
      </c>
      <c r="AC64" s="55">
        <v>0</v>
      </c>
      <c r="AD64" s="55">
        <v>0</v>
      </c>
      <c r="AE64" s="55">
        <v>0</v>
      </c>
      <c r="AF64" s="55">
        <v>0</v>
      </c>
      <c r="AG64" s="56">
        <v>0</v>
      </c>
      <c r="AH64" s="55">
        <v>0</v>
      </c>
      <c r="AI64" s="55">
        <v>0</v>
      </c>
      <c r="AJ64" s="55">
        <v>0</v>
      </c>
      <c r="AK64" s="55">
        <v>0</v>
      </c>
      <c r="AL64" s="55">
        <v>0</v>
      </c>
      <c r="AN64" s="55" t="s">
        <v>64</v>
      </c>
      <c r="AO64" s="55">
        <v>0</v>
      </c>
      <c r="AP64" s="55">
        <v>0</v>
      </c>
      <c r="AQ64" s="55">
        <v>0</v>
      </c>
      <c r="AR64" s="55">
        <v>0</v>
      </c>
      <c r="AS64" s="55">
        <v>0</v>
      </c>
      <c r="AT64" s="68" t="str">
        <f>VLOOKUP(A64,'[2]SU List with Assignment Master'!$F$2:$G$128,2,FALSE)</f>
        <v>North 2</v>
      </c>
      <c r="AU64" s="55" t="s">
        <v>127</v>
      </c>
      <c r="AV64" s="55" t="s">
        <v>202</v>
      </c>
    </row>
    <row r="65" spans="1:48" x14ac:dyDescent="0.25">
      <c r="A65" s="55" t="s">
        <v>126</v>
      </c>
      <c r="B65" s="55">
        <v>40058</v>
      </c>
      <c r="C65" s="55">
        <v>2</v>
      </c>
      <c r="D65" s="55">
        <v>888</v>
      </c>
      <c r="E65" s="55">
        <v>386</v>
      </c>
      <c r="F65" s="55">
        <v>17</v>
      </c>
      <c r="G65" s="56">
        <v>1291</v>
      </c>
      <c r="H65" s="59">
        <v>1274</v>
      </c>
      <c r="I65" s="55">
        <v>645.5</v>
      </c>
      <c r="J65" s="59">
        <v>637</v>
      </c>
      <c r="K65" s="55">
        <v>6583</v>
      </c>
      <c r="L65" s="55">
        <v>839.15</v>
      </c>
      <c r="M65" s="55">
        <v>0</v>
      </c>
      <c r="N65" s="55">
        <v>0</v>
      </c>
      <c r="O65" s="55">
        <v>0</v>
      </c>
      <c r="P65" s="55" t="s">
        <v>64</v>
      </c>
      <c r="Q65" s="55" t="s">
        <v>64</v>
      </c>
      <c r="R65" s="55">
        <v>839.15</v>
      </c>
      <c r="S65" s="55">
        <v>5743.85</v>
      </c>
      <c r="T65" s="55">
        <v>5743.85</v>
      </c>
      <c r="U65" s="55">
        <v>0</v>
      </c>
      <c r="V65" s="55" t="s">
        <v>64</v>
      </c>
      <c r="W65" s="55" t="s">
        <v>249</v>
      </c>
      <c r="X65" s="55">
        <v>1</v>
      </c>
      <c r="Y65" s="55">
        <v>0</v>
      </c>
      <c r="Z65" s="55">
        <v>1</v>
      </c>
      <c r="AA65" s="55" t="s">
        <v>63</v>
      </c>
      <c r="AB65" s="55">
        <v>2</v>
      </c>
      <c r="AC65" s="55">
        <v>0</v>
      </c>
      <c r="AD65" s="55">
        <v>70</v>
      </c>
      <c r="AE65" s="55">
        <v>0</v>
      </c>
      <c r="AF65" s="55">
        <v>12</v>
      </c>
      <c r="AG65" s="56">
        <v>12</v>
      </c>
      <c r="AH65" s="55">
        <v>567</v>
      </c>
      <c r="AI65" s="55">
        <v>324.5</v>
      </c>
      <c r="AJ65" s="55">
        <v>649</v>
      </c>
      <c r="AK65" s="55">
        <v>3304</v>
      </c>
      <c r="AL65" s="55">
        <v>3304</v>
      </c>
      <c r="AN65" s="55" t="s">
        <v>64</v>
      </c>
      <c r="AO65" s="55">
        <v>2</v>
      </c>
      <c r="AP65" s="55">
        <v>2</v>
      </c>
      <c r="AQ65" s="55">
        <v>100</v>
      </c>
      <c r="AR65" s="55">
        <v>645.5</v>
      </c>
      <c r="AS65" s="55">
        <v>444</v>
      </c>
      <c r="AT65" s="68" t="str">
        <f>VLOOKUP(A65,'[2]SU List with Assignment Master'!$F$2:$G$128,2,FALSE)</f>
        <v>South 6</v>
      </c>
      <c r="AU65" s="55" t="s">
        <v>125</v>
      </c>
      <c r="AV65" s="55" t="s">
        <v>21</v>
      </c>
    </row>
    <row r="66" spans="1:48" x14ac:dyDescent="0.25">
      <c r="A66" s="55" t="s">
        <v>126</v>
      </c>
      <c r="B66" s="55">
        <v>40219</v>
      </c>
      <c r="C66" s="55">
        <v>8</v>
      </c>
      <c r="D66" s="55">
        <v>3420</v>
      </c>
      <c r="E66" s="55">
        <v>1533</v>
      </c>
      <c r="F66" s="55">
        <v>124</v>
      </c>
      <c r="G66" s="56">
        <v>5077</v>
      </c>
      <c r="H66" s="59">
        <v>4953</v>
      </c>
      <c r="I66" s="55">
        <v>634.625</v>
      </c>
      <c r="J66" s="59">
        <v>619.1</v>
      </c>
      <c r="K66" s="55">
        <v>25966</v>
      </c>
      <c r="L66" s="55">
        <v>3300.05</v>
      </c>
      <c r="M66" s="55">
        <v>0</v>
      </c>
      <c r="N66" s="55">
        <v>0</v>
      </c>
      <c r="O66" s="55">
        <v>101.54</v>
      </c>
      <c r="P66" s="55" t="s">
        <v>64</v>
      </c>
      <c r="Q66" s="55" t="s">
        <v>63</v>
      </c>
      <c r="R66" s="55">
        <v>3401.59</v>
      </c>
      <c r="S66" s="55">
        <v>22564.41</v>
      </c>
      <c r="T66" s="55">
        <v>22665.95</v>
      </c>
      <c r="U66" s="55">
        <v>-101.54</v>
      </c>
      <c r="V66" s="55" t="s">
        <v>64</v>
      </c>
      <c r="W66" s="55" t="s">
        <v>250</v>
      </c>
      <c r="X66" s="55">
        <v>1</v>
      </c>
      <c r="Y66" s="55">
        <v>0</v>
      </c>
      <c r="Z66" s="55">
        <v>1</v>
      </c>
      <c r="AA66" s="55" t="s">
        <v>63</v>
      </c>
      <c r="AB66" s="55">
        <v>8</v>
      </c>
      <c r="AC66" s="55">
        <v>0</v>
      </c>
      <c r="AD66" s="55">
        <v>341</v>
      </c>
      <c r="AE66" s="55">
        <v>0</v>
      </c>
      <c r="AF66" s="55">
        <v>93</v>
      </c>
      <c r="AG66" s="56">
        <v>93</v>
      </c>
      <c r="AH66" s="55">
        <v>1773</v>
      </c>
      <c r="AI66" s="55">
        <v>275.875</v>
      </c>
      <c r="AJ66" s="55">
        <v>2207</v>
      </c>
      <c r="AK66" s="55">
        <v>11305</v>
      </c>
      <c r="AL66" s="55">
        <v>11305</v>
      </c>
      <c r="AM66" s="55">
        <v>0</v>
      </c>
      <c r="AN66" s="55" t="s">
        <v>64</v>
      </c>
      <c r="AO66" s="55">
        <v>8</v>
      </c>
      <c r="AP66" s="55">
        <v>8</v>
      </c>
      <c r="AQ66" s="55">
        <v>100</v>
      </c>
      <c r="AR66" s="55">
        <v>634.625</v>
      </c>
      <c r="AS66" s="55">
        <v>427.5</v>
      </c>
      <c r="AT66" s="68" t="str">
        <f>VLOOKUP(A66,'[2]SU List with Assignment Master'!$F$2:$G$128,2,FALSE)</f>
        <v>South 6</v>
      </c>
      <c r="AU66" s="55" t="s">
        <v>125</v>
      </c>
      <c r="AV66" s="55" t="s">
        <v>60</v>
      </c>
    </row>
    <row r="67" spans="1:48" x14ac:dyDescent="0.25">
      <c r="A67" s="55" t="s">
        <v>126</v>
      </c>
      <c r="B67" s="55">
        <v>40243</v>
      </c>
      <c r="C67" s="55">
        <v>7</v>
      </c>
      <c r="D67" s="55">
        <v>1932</v>
      </c>
      <c r="E67" s="55">
        <v>224</v>
      </c>
      <c r="F67" s="55">
        <v>15</v>
      </c>
      <c r="G67" s="56">
        <v>2171</v>
      </c>
      <c r="H67" s="59">
        <v>2156</v>
      </c>
      <c r="I67" s="55">
        <v>310.1429</v>
      </c>
      <c r="J67" s="59">
        <v>308</v>
      </c>
      <c r="K67" s="55">
        <v>11119</v>
      </c>
      <c r="L67" s="55">
        <v>1411.15</v>
      </c>
      <c r="M67" s="55">
        <v>0</v>
      </c>
      <c r="N67" s="55">
        <v>0</v>
      </c>
      <c r="O67" s="55">
        <v>43.42</v>
      </c>
      <c r="P67" s="55" t="s">
        <v>64</v>
      </c>
      <c r="Q67" s="55" t="s">
        <v>63</v>
      </c>
      <c r="R67" s="55">
        <v>1454.57</v>
      </c>
      <c r="S67" s="55">
        <v>9664.43</v>
      </c>
      <c r="T67" s="55">
        <v>9664.43</v>
      </c>
      <c r="U67" s="55">
        <v>0</v>
      </c>
      <c r="V67" s="55" t="s">
        <v>64</v>
      </c>
      <c r="W67" s="55" t="s">
        <v>251</v>
      </c>
      <c r="X67" s="55">
        <v>1</v>
      </c>
      <c r="Y67" s="55">
        <v>0</v>
      </c>
      <c r="Z67" s="55">
        <v>1</v>
      </c>
      <c r="AA67" s="55" t="s">
        <v>63</v>
      </c>
      <c r="AB67" s="55">
        <v>5</v>
      </c>
      <c r="AC67" s="55">
        <v>0</v>
      </c>
      <c r="AD67" s="55">
        <v>37</v>
      </c>
      <c r="AE67" s="55">
        <v>0</v>
      </c>
      <c r="AF67" s="55">
        <v>15</v>
      </c>
      <c r="AG67" s="56">
        <v>15</v>
      </c>
      <c r="AH67" s="55">
        <v>499</v>
      </c>
      <c r="AI67" s="55">
        <v>110.2</v>
      </c>
      <c r="AJ67" s="55">
        <v>551</v>
      </c>
      <c r="AK67" s="55">
        <v>2841</v>
      </c>
      <c r="AL67" s="55">
        <v>2841</v>
      </c>
      <c r="AN67" s="55" t="s">
        <v>64</v>
      </c>
      <c r="AO67" s="55">
        <v>9</v>
      </c>
      <c r="AP67" s="55">
        <v>7</v>
      </c>
      <c r="AQ67" s="55">
        <v>77.777777777777771</v>
      </c>
      <c r="AR67" s="55">
        <v>241.22219999999999</v>
      </c>
      <c r="AS67" s="55">
        <v>276</v>
      </c>
      <c r="AT67" s="68" t="str">
        <f>VLOOKUP(A67,'[2]SU List with Assignment Master'!$F$2:$G$128,2,FALSE)</f>
        <v>South 6</v>
      </c>
      <c r="AU67" s="55" t="s">
        <v>125</v>
      </c>
      <c r="AV67" s="55" t="s">
        <v>18</v>
      </c>
    </row>
    <row r="68" spans="1:48" x14ac:dyDescent="0.25">
      <c r="A68" s="55" t="s">
        <v>126</v>
      </c>
      <c r="B68" s="55">
        <v>40703</v>
      </c>
      <c r="C68" s="55">
        <v>4</v>
      </c>
      <c r="D68" s="55">
        <v>1212</v>
      </c>
      <c r="E68" s="55">
        <v>1258</v>
      </c>
      <c r="F68" s="55">
        <v>0</v>
      </c>
      <c r="G68" s="56">
        <v>2470</v>
      </c>
      <c r="H68" s="59">
        <v>2470</v>
      </c>
      <c r="I68" s="55">
        <v>617.5</v>
      </c>
      <c r="J68" s="59">
        <v>617.5</v>
      </c>
      <c r="K68" s="55">
        <v>12631</v>
      </c>
      <c r="L68" s="55">
        <v>1605.5</v>
      </c>
      <c r="M68" s="55">
        <v>0</v>
      </c>
      <c r="N68" s="55">
        <v>0</v>
      </c>
      <c r="O68" s="55">
        <v>49.4</v>
      </c>
      <c r="P68" s="55" t="s">
        <v>64</v>
      </c>
      <c r="Q68" s="55" t="s">
        <v>63</v>
      </c>
      <c r="R68" s="55">
        <v>1654.9</v>
      </c>
      <c r="S68" s="55">
        <v>10976.1</v>
      </c>
      <c r="T68" s="55">
        <v>10976.1</v>
      </c>
      <c r="U68" s="55">
        <v>0</v>
      </c>
      <c r="V68" s="55" t="s">
        <v>64</v>
      </c>
      <c r="W68" s="55" t="s">
        <v>252</v>
      </c>
      <c r="X68" s="55">
        <v>1</v>
      </c>
      <c r="Y68" s="55">
        <v>0</v>
      </c>
      <c r="Z68" s="55">
        <v>1</v>
      </c>
      <c r="AA68" s="55" t="s">
        <v>63</v>
      </c>
      <c r="AB68" s="55">
        <v>4</v>
      </c>
      <c r="AC68" s="55">
        <v>0</v>
      </c>
      <c r="AD68" s="55">
        <v>18</v>
      </c>
      <c r="AE68" s="55">
        <v>0</v>
      </c>
      <c r="AF68" s="55">
        <v>0</v>
      </c>
      <c r="AG68" s="56">
        <v>0</v>
      </c>
      <c r="AH68" s="55">
        <v>843</v>
      </c>
      <c r="AI68" s="55">
        <v>215.25</v>
      </c>
      <c r="AJ68" s="55">
        <v>861</v>
      </c>
      <c r="AK68" s="55">
        <v>4410</v>
      </c>
      <c r="AL68" s="55">
        <v>4410</v>
      </c>
      <c r="AM68" s="55">
        <v>0</v>
      </c>
      <c r="AN68" s="55" t="s">
        <v>64</v>
      </c>
      <c r="AO68" s="55">
        <v>4</v>
      </c>
      <c r="AP68" s="55">
        <v>4</v>
      </c>
      <c r="AQ68" s="55">
        <v>100</v>
      </c>
      <c r="AR68" s="55">
        <v>617.5</v>
      </c>
      <c r="AS68" s="55">
        <v>303</v>
      </c>
      <c r="AT68" s="68" t="str">
        <f>VLOOKUP(A68,'[2]SU List with Assignment Master'!$F$2:$G$128,2,FALSE)</f>
        <v>South 6</v>
      </c>
      <c r="AU68" s="55" t="s">
        <v>125</v>
      </c>
      <c r="AV68" s="55" t="s">
        <v>18</v>
      </c>
    </row>
    <row r="69" spans="1:48" x14ac:dyDescent="0.25">
      <c r="A69" s="55" t="s">
        <v>126</v>
      </c>
      <c r="B69" s="55">
        <v>40921</v>
      </c>
      <c r="C69" s="55">
        <v>4</v>
      </c>
      <c r="D69" s="55">
        <v>1116</v>
      </c>
      <c r="E69" s="55">
        <v>268</v>
      </c>
      <c r="F69" s="55">
        <v>11</v>
      </c>
      <c r="G69" s="56">
        <v>1395</v>
      </c>
      <c r="H69" s="59">
        <v>1384</v>
      </c>
      <c r="I69" s="55">
        <v>348.75</v>
      </c>
      <c r="J69" s="59">
        <v>346</v>
      </c>
      <c r="K69" s="55">
        <v>7164</v>
      </c>
      <c r="L69" s="55">
        <v>906.75</v>
      </c>
      <c r="M69" s="55">
        <v>0</v>
      </c>
      <c r="N69" s="55">
        <v>0</v>
      </c>
      <c r="O69" s="55">
        <v>0</v>
      </c>
      <c r="P69" s="55" t="s">
        <v>64</v>
      </c>
      <c r="Q69" s="55" t="s">
        <v>64</v>
      </c>
      <c r="R69" s="55">
        <v>906.75</v>
      </c>
      <c r="S69" s="55">
        <v>6257.25</v>
      </c>
      <c r="T69" s="55">
        <v>6257.25</v>
      </c>
      <c r="U69" s="55">
        <v>0</v>
      </c>
      <c r="V69" s="55" t="s">
        <v>64</v>
      </c>
      <c r="W69" s="55" t="s">
        <v>253</v>
      </c>
      <c r="X69" s="55">
        <v>1</v>
      </c>
      <c r="Y69" s="55">
        <v>0</v>
      </c>
      <c r="Z69" s="55">
        <v>1</v>
      </c>
      <c r="AA69" s="55" t="s">
        <v>63</v>
      </c>
      <c r="AB69" s="55">
        <v>3</v>
      </c>
      <c r="AC69" s="55">
        <v>0</v>
      </c>
      <c r="AD69" s="55">
        <v>57</v>
      </c>
      <c r="AE69" s="55">
        <v>0</v>
      </c>
      <c r="AF69" s="55">
        <v>7</v>
      </c>
      <c r="AG69" s="56">
        <v>7</v>
      </c>
      <c r="AH69" s="55">
        <v>339</v>
      </c>
      <c r="AI69" s="55">
        <v>134.33330000000001</v>
      </c>
      <c r="AJ69" s="55">
        <v>403</v>
      </c>
      <c r="AK69" s="55">
        <v>2074</v>
      </c>
      <c r="AL69" s="55">
        <v>2074</v>
      </c>
      <c r="AN69" s="55" t="s">
        <v>64</v>
      </c>
      <c r="AO69" s="55">
        <v>4</v>
      </c>
      <c r="AP69" s="55">
        <v>4</v>
      </c>
      <c r="AQ69" s="55">
        <v>100</v>
      </c>
      <c r="AR69" s="55">
        <v>348.75</v>
      </c>
      <c r="AS69" s="55">
        <v>279</v>
      </c>
      <c r="AT69" s="68" t="str">
        <f>VLOOKUP(A69,'[2]SU List with Assignment Master'!$F$2:$G$128,2,FALSE)</f>
        <v>South 6</v>
      </c>
      <c r="AU69" s="55" t="s">
        <v>125</v>
      </c>
      <c r="AV69" s="55" t="s">
        <v>18</v>
      </c>
    </row>
    <row r="70" spans="1:48" x14ac:dyDescent="0.25">
      <c r="A70" s="55" t="s">
        <v>126</v>
      </c>
      <c r="B70" s="55">
        <v>40938</v>
      </c>
      <c r="C70" s="55">
        <v>7</v>
      </c>
      <c r="D70" s="55">
        <v>2064</v>
      </c>
      <c r="E70" s="55">
        <v>389</v>
      </c>
      <c r="F70" s="55">
        <v>14</v>
      </c>
      <c r="G70" s="56">
        <v>2467</v>
      </c>
      <c r="H70" s="59">
        <v>2453</v>
      </c>
      <c r="I70" s="55">
        <v>352.42860000000002</v>
      </c>
      <c r="J70" s="59">
        <v>350.4</v>
      </c>
      <c r="K70" s="55">
        <v>12624</v>
      </c>
      <c r="L70" s="55">
        <v>1603.55</v>
      </c>
      <c r="M70" s="55">
        <v>0</v>
      </c>
      <c r="N70" s="55">
        <v>0</v>
      </c>
      <c r="O70" s="55">
        <v>0</v>
      </c>
      <c r="P70" s="55" t="s">
        <v>64</v>
      </c>
      <c r="Q70" s="55" t="s">
        <v>64</v>
      </c>
      <c r="R70" s="55">
        <v>1603.55</v>
      </c>
      <c r="S70" s="55">
        <v>11020.45</v>
      </c>
      <c r="T70" s="55">
        <v>11020.45</v>
      </c>
      <c r="U70" s="55">
        <v>0</v>
      </c>
      <c r="V70" s="55" t="s">
        <v>64</v>
      </c>
      <c r="W70" s="55" t="s">
        <v>254</v>
      </c>
      <c r="X70" s="55">
        <v>1</v>
      </c>
      <c r="Y70" s="55">
        <v>0</v>
      </c>
      <c r="Z70" s="55">
        <v>1</v>
      </c>
      <c r="AA70" s="55" t="s">
        <v>63</v>
      </c>
      <c r="AB70" s="55">
        <v>5</v>
      </c>
      <c r="AC70" s="55">
        <v>0</v>
      </c>
      <c r="AD70" s="55">
        <v>69</v>
      </c>
      <c r="AE70" s="55">
        <v>0</v>
      </c>
      <c r="AF70" s="55">
        <v>3</v>
      </c>
      <c r="AG70" s="56">
        <v>3</v>
      </c>
      <c r="AH70" s="55">
        <v>396</v>
      </c>
      <c r="AI70" s="55">
        <v>93.6</v>
      </c>
      <c r="AJ70" s="55">
        <v>468</v>
      </c>
      <c r="AK70" s="55">
        <v>2400</v>
      </c>
      <c r="AL70" s="55">
        <v>2400</v>
      </c>
      <c r="AN70" s="55" t="s">
        <v>64</v>
      </c>
      <c r="AO70" s="55">
        <v>10</v>
      </c>
      <c r="AP70" s="55">
        <v>7</v>
      </c>
      <c r="AQ70" s="55">
        <v>70</v>
      </c>
      <c r="AR70" s="55">
        <v>246.7</v>
      </c>
      <c r="AS70" s="55">
        <v>294.8571</v>
      </c>
      <c r="AT70" s="68" t="str">
        <f>VLOOKUP(A70,'[2]SU List with Assignment Master'!$F$2:$G$128,2,FALSE)</f>
        <v>South 6</v>
      </c>
      <c r="AU70" s="55" t="s">
        <v>125</v>
      </c>
      <c r="AV70" s="55" t="s">
        <v>20</v>
      </c>
    </row>
    <row r="71" spans="1:48" x14ac:dyDescent="0.25">
      <c r="A71" s="55" t="s">
        <v>126</v>
      </c>
      <c r="B71" s="55">
        <v>41203</v>
      </c>
      <c r="C71" s="55">
        <v>8</v>
      </c>
      <c r="D71" s="55">
        <v>1824</v>
      </c>
      <c r="E71" s="55">
        <v>343</v>
      </c>
      <c r="F71" s="55">
        <v>67</v>
      </c>
      <c r="G71" s="56">
        <v>2234</v>
      </c>
      <c r="H71" s="59">
        <v>2167</v>
      </c>
      <c r="I71" s="55">
        <v>279.25</v>
      </c>
      <c r="J71" s="59">
        <v>270.89999999999998</v>
      </c>
      <c r="K71" s="55">
        <v>11390</v>
      </c>
      <c r="L71" s="55">
        <v>1452.1</v>
      </c>
      <c r="M71" s="55">
        <v>0</v>
      </c>
      <c r="N71" s="55">
        <v>0</v>
      </c>
      <c r="O71" s="55">
        <v>44.68</v>
      </c>
      <c r="P71" s="55" t="s">
        <v>64</v>
      </c>
      <c r="Q71" s="55" t="s">
        <v>63</v>
      </c>
      <c r="R71" s="55">
        <v>1496.78</v>
      </c>
      <c r="S71" s="55">
        <v>9893.2199999999993</v>
      </c>
      <c r="T71" s="55">
        <v>9893.2199999999993</v>
      </c>
      <c r="U71" s="55">
        <v>0</v>
      </c>
      <c r="V71" s="55" t="s">
        <v>64</v>
      </c>
      <c r="W71" s="55" t="s">
        <v>255</v>
      </c>
      <c r="X71" s="55">
        <v>1</v>
      </c>
      <c r="Y71" s="55">
        <v>0</v>
      </c>
      <c r="Z71" s="55">
        <v>1</v>
      </c>
      <c r="AA71" s="55" t="s">
        <v>63</v>
      </c>
      <c r="AB71" s="55">
        <v>7</v>
      </c>
      <c r="AC71" s="55">
        <v>0</v>
      </c>
      <c r="AD71" s="55">
        <v>30</v>
      </c>
      <c r="AE71" s="55">
        <v>0</v>
      </c>
      <c r="AF71" s="55">
        <v>64</v>
      </c>
      <c r="AG71" s="56">
        <v>64</v>
      </c>
      <c r="AH71" s="55">
        <v>472</v>
      </c>
      <c r="AI71" s="55">
        <v>80.857100000000003</v>
      </c>
      <c r="AJ71" s="55">
        <v>566</v>
      </c>
      <c r="AK71" s="55">
        <v>2871</v>
      </c>
      <c r="AL71" s="55">
        <v>2871</v>
      </c>
      <c r="AN71" s="55" t="s">
        <v>64</v>
      </c>
      <c r="AO71" s="55">
        <v>10</v>
      </c>
      <c r="AP71" s="55">
        <v>8</v>
      </c>
      <c r="AQ71" s="55">
        <v>80</v>
      </c>
      <c r="AR71" s="55">
        <v>223.4</v>
      </c>
      <c r="AS71" s="55">
        <v>228</v>
      </c>
      <c r="AT71" s="68" t="str">
        <f>VLOOKUP(A71,'[2]SU List with Assignment Master'!$F$2:$G$128,2,FALSE)</f>
        <v>South 6</v>
      </c>
      <c r="AU71" s="55" t="s">
        <v>125</v>
      </c>
      <c r="AV71" s="55" t="s">
        <v>20</v>
      </c>
    </row>
    <row r="72" spans="1:48" x14ac:dyDescent="0.25">
      <c r="A72" s="55" t="s">
        <v>126</v>
      </c>
      <c r="B72" s="55">
        <v>41433</v>
      </c>
      <c r="C72" s="55">
        <v>11</v>
      </c>
      <c r="D72" s="55">
        <v>2136</v>
      </c>
      <c r="E72" s="55">
        <v>761</v>
      </c>
      <c r="F72" s="55">
        <v>80</v>
      </c>
      <c r="G72" s="56">
        <v>2977</v>
      </c>
      <c r="H72" s="59">
        <v>2897</v>
      </c>
      <c r="I72" s="55">
        <v>270.63639999999998</v>
      </c>
      <c r="J72" s="59">
        <v>263.39999999999998</v>
      </c>
      <c r="K72" s="55">
        <v>15208</v>
      </c>
      <c r="L72" s="55">
        <v>1935.05</v>
      </c>
      <c r="M72" s="55">
        <v>0</v>
      </c>
      <c r="N72" s="55">
        <v>0</v>
      </c>
      <c r="O72" s="55">
        <v>0</v>
      </c>
      <c r="P72" s="55" t="s">
        <v>64</v>
      </c>
      <c r="Q72" s="55" t="s">
        <v>64</v>
      </c>
      <c r="R72" s="55">
        <v>1935.05</v>
      </c>
      <c r="S72" s="55">
        <v>13272.95</v>
      </c>
      <c r="T72" s="55">
        <v>13272.95</v>
      </c>
      <c r="U72" s="55">
        <v>0</v>
      </c>
      <c r="V72" s="55" t="s">
        <v>64</v>
      </c>
      <c r="W72" s="55" t="s">
        <v>256</v>
      </c>
      <c r="X72" s="55">
        <v>1</v>
      </c>
      <c r="Y72" s="55">
        <v>0</v>
      </c>
      <c r="Z72" s="55">
        <v>1</v>
      </c>
      <c r="AA72" s="55" t="s">
        <v>63</v>
      </c>
      <c r="AB72" s="55">
        <v>10</v>
      </c>
      <c r="AC72" s="55">
        <v>0</v>
      </c>
      <c r="AD72" s="55">
        <v>172</v>
      </c>
      <c r="AE72" s="55">
        <v>0</v>
      </c>
      <c r="AF72" s="55">
        <v>74</v>
      </c>
      <c r="AG72" s="56">
        <v>74</v>
      </c>
      <c r="AH72" s="55">
        <v>984</v>
      </c>
      <c r="AI72" s="55">
        <v>123</v>
      </c>
      <c r="AJ72" s="55">
        <v>1230</v>
      </c>
      <c r="AK72" s="55">
        <v>6306</v>
      </c>
      <c r="AL72" s="55">
        <v>6306</v>
      </c>
      <c r="AN72" s="55" t="s">
        <v>64</v>
      </c>
      <c r="AO72" s="55">
        <v>12</v>
      </c>
      <c r="AP72" s="55">
        <v>9</v>
      </c>
      <c r="AQ72" s="55">
        <v>91.666666666666671</v>
      </c>
      <c r="AR72" s="55">
        <v>248.08330000000001</v>
      </c>
      <c r="AS72" s="55">
        <v>237.33330000000001</v>
      </c>
      <c r="AT72" s="68" t="str">
        <f>VLOOKUP(A72,'[2]SU List with Assignment Master'!$F$2:$G$128,2,FALSE)</f>
        <v>South 6</v>
      </c>
      <c r="AU72" s="55" t="s">
        <v>125</v>
      </c>
      <c r="AV72" s="55" t="s">
        <v>22</v>
      </c>
    </row>
    <row r="73" spans="1:48" x14ac:dyDescent="0.25">
      <c r="A73" s="55" t="s">
        <v>126</v>
      </c>
      <c r="B73" s="55">
        <v>41435</v>
      </c>
      <c r="C73" s="55">
        <v>10</v>
      </c>
      <c r="D73" s="55">
        <v>2232</v>
      </c>
      <c r="E73" s="55">
        <v>794</v>
      </c>
      <c r="F73" s="55">
        <v>72</v>
      </c>
      <c r="G73" s="56">
        <v>3098</v>
      </c>
      <c r="H73" s="59">
        <v>3026</v>
      </c>
      <c r="I73" s="55">
        <v>309.8</v>
      </c>
      <c r="J73" s="59">
        <v>302.60000000000002</v>
      </c>
      <c r="K73" s="55">
        <v>15817</v>
      </c>
      <c r="L73" s="55">
        <v>2013.7</v>
      </c>
      <c r="M73" s="55">
        <v>0</v>
      </c>
      <c r="N73" s="55">
        <v>0</v>
      </c>
      <c r="O73" s="55">
        <v>61.96</v>
      </c>
      <c r="P73" s="55" t="s">
        <v>64</v>
      </c>
      <c r="Q73" s="55" t="s">
        <v>63</v>
      </c>
      <c r="R73" s="55">
        <v>2075.66</v>
      </c>
      <c r="S73" s="55">
        <v>13741.34</v>
      </c>
      <c r="T73" s="55">
        <v>13741.34</v>
      </c>
      <c r="U73" s="55">
        <v>0</v>
      </c>
      <c r="V73" s="55" t="s">
        <v>64</v>
      </c>
      <c r="W73" s="55" t="s">
        <v>251</v>
      </c>
      <c r="X73" s="55">
        <v>1</v>
      </c>
      <c r="Y73" s="55">
        <v>0</v>
      </c>
      <c r="Z73" s="55">
        <v>1</v>
      </c>
      <c r="AA73" s="55" t="s">
        <v>63</v>
      </c>
      <c r="AB73" s="55">
        <v>7</v>
      </c>
      <c r="AC73" s="55">
        <v>0</v>
      </c>
      <c r="AD73" s="55">
        <v>221</v>
      </c>
      <c r="AE73" s="55">
        <v>0</v>
      </c>
      <c r="AF73" s="55">
        <v>67</v>
      </c>
      <c r="AG73" s="56">
        <v>67</v>
      </c>
      <c r="AH73" s="55">
        <v>1422</v>
      </c>
      <c r="AI73" s="55">
        <v>244.28569999999999</v>
      </c>
      <c r="AJ73" s="55">
        <v>1710</v>
      </c>
      <c r="AK73" s="55">
        <v>8741</v>
      </c>
      <c r="AL73" s="55">
        <v>8741</v>
      </c>
      <c r="AN73" s="55" t="s">
        <v>64</v>
      </c>
      <c r="AO73" s="55">
        <v>11</v>
      </c>
      <c r="AP73" s="55">
        <v>10</v>
      </c>
      <c r="AQ73" s="55">
        <v>90.909090909090907</v>
      </c>
      <c r="AR73" s="55">
        <v>281.63639999999998</v>
      </c>
      <c r="AS73" s="55">
        <v>223.2</v>
      </c>
      <c r="AT73" s="68" t="str">
        <f>VLOOKUP(A73,'[2]SU List with Assignment Master'!$F$2:$G$128,2,FALSE)</f>
        <v>South 6</v>
      </c>
      <c r="AU73" s="55" t="s">
        <v>125</v>
      </c>
      <c r="AV73" s="55" t="s">
        <v>19</v>
      </c>
    </row>
    <row r="74" spans="1:48" x14ac:dyDescent="0.25">
      <c r="A74" s="55" t="s">
        <v>126</v>
      </c>
      <c r="B74" s="55">
        <v>41460</v>
      </c>
      <c r="C74" s="55">
        <v>9</v>
      </c>
      <c r="D74" s="55">
        <v>1716</v>
      </c>
      <c r="E74" s="55">
        <v>50</v>
      </c>
      <c r="F74" s="55">
        <v>18</v>
      </c>
      <c r="G74" s="56">
        <v>1784</v>
      </c>
      <c r="H74" s="59">
        <v>1766</v>
      </c>
      <c r="I74" s="55">
        <v>198.22219999999999</v>
      </c>
      <c r="J74" s="59">
        <v>196.2</v>
      </c>
      <c r="K74" s="55">
        <v>9136</v>
      </c>
      <c r="L74" s="55">
        <v>1159.5999999999999</v>
      </c>
      <c r="M74" s="55">
        <v>0</v>
      </c>
      <c r="N74" s="55">
        <v>0</v>
      </c>
      <c r="O74" s="55">
        <v>35.68</v>
      </c>
      <c r="P74" s="55" t="s">
        <v>64</v>
      </c>
      <c r="Q74" s="55" t="s">
        <v>63</v>
      </c>
      <c r="R74" s="55">
        <v>1195.28</v>
      </c>
      <c r="S74" s="55">
        <v>7940.72</v>
      </c>
      <c r="T74" s="55">
        <v>7940.72</v>
      </c>
      <c r="U74" s="55">
        <v>0</v>
      </c>
      <c r="V74" s="55" t="s">
        <v>64</v>
      </c>
      <c r="W74" s="55" t="s">
        <v>255</v>
      </c>
      <c r="X74" s="55">
        <v>1</v>
      </c>
      <c r="Y74" s="55">
        <v>0</v>
      </c>
      <c r="Z74" s="55">
        <v>1</v>
      </c>
      <c r="AA74" s="55" t="s">
        <v>63</v>
      </c>
      <c r="AB74" s="55">
        <v>9</v>
      </c>
      <c r="AC74" s="55">
        <v>0</v>
      </c>
      <c r="AD74" s="55">
        <v>80</v>
      </c>
      <c r="AE74" s="55">
        <v>0</v>
      </c>
      <c r="AF74" s="55">
        <v>18</v>
      </c>
      <c r="AG74" s="56">
        <v>18</v>
      </c>
      <c r="AH74" s="55">
        <v>382</v>
      </c>
      <c r="AI74" s="55">
        <v>53.333300000000001</v>
      </c>
      <c r="AJ74" s="55">
        <v>480</v>
      </c>
      <c r="AK74" s="55">
        <v>2458</v>
      </c>
      <c r="AL74" s="55">
        <v>2458</v>
      </c>
      <c r="AN74" s="55" t="s">
        <v>64</v>
      </c>
      <c r="AO74" s="55">
        <v>9</v>
      </c>
      <c r="AP74" s="55">
        <v>8</v>
      </c>
      <c r="AQ74" s="55">
        <v>100</v>
      </c>
      <c r="AR74" s="55">
        <v>198.22219999999999</v>
      </c>
      <c r="AS74" s="55">
        <v>214.5</v>
      </c>
      <c r="AT74" s="68" t="str">
        <f>VLOOKUP(A74,'[2]SU List with Assignment Master'!$F$2:$G$128,2,FALSE)</f>
        <v>South 6</v>
      </c>
      <c r="AU74" s="55" t="s">
        <v>125</v>
      </c>
      <c r="AV74" s="55" t="s">
        <v>19</v>
      </c>
    </row>
    <row r="75" spans="1:48" x14ac:dyDescent="0.25">
      <c r="A75" s="55" t="s">
        <v>126</v>
      </c>
      <c r="B75" s="55">
        <v>41706</v>
      </c>
      <c r="C75" s="55">
        <v>6</v>
      </c>
      <c r="D75" s="55">
        <v>1464</v>
      </c>
      <c r="E75" s="55">
        <v>1267</v>
      </c>
      <c r="F75" s="55">
        <v>55</v>
      </c>
      <c r="G75" s="56">
        <v>2786</v>
      </c>
      <c r="H75" s="59">
        <v>2731</v>
      </c>
      <c r="I75" s="55">
        <v>464.33330000000001</v>
      </c>
      <c r="J75" s="59">
        <v>455.2</v>
      </c>
      <c r="K75" s="55">
        <v>14264</v>
      </c>
      <c r="L75" s="55">
        <v>1810.9</v>
      </c>
      <c r="M75" s="55">
        <v>0</v>
      </c>
      <c r="N75" s="55">
        <v>0</v>
      </c>
      <c r="O75" s="55">
        <v>55.72</v>
      </c>
      <c r="P75" s="55" t="s">
        <v>64</v>
      </c>
      <c r="Q75" s="55" t="s">
        <v>63</v>
      </c>
      <c r="R75" s="55">
        <v>1866.62</v>
      </c>
      <c r="S75" s="55">
        <v>12397.38</v>
      </c>
      <c r="T75" s="55">
        <v>12397.38</v>
      </c>
      <c r="U75" s="55">
        <v>0</v>
      </c>
      <c r="V75" s="55" t="s">
        <v>64</v>
      </c>
      <c r="W75" s="55" t="s">
        <v>257</v>
      </c>
      <c r="X75" s="55">
        <v>1</v>
      </c>
      <c r="Y75" s="55">
        <v>0</v>
      </c>
      <c r="Z75" s="55">
        <v>1</v>
      </c>
      <c r="AA75" s="55" t="s">
        <v>63</v>
      </c>
      <c r="AB75" s="55">
        <v>5</v>
      </c>
      <c r="AC75" s="55">
        <v>0</v>
      </c>
      <c r="AD75" s="55">
        <v>146</v>
      </c>
      <c r="AE75" s="55">
        <v>0</v>
      </c>
      <c r="AF75" s="55">
        <v>51</v>
      </c>
      <c r="AG75" s="56">
        <v>51</v>
      </c>
      <c r="AH75" s="55">
        <v>855</v>
      </c>
      <c r="AI75" s="55">
        <v>210.4</v>
      </c>
      <c r="AJ75" s="55">
        <v>1052</v>
      </c>
      <c r="AK75" s="55">
        <v>5369</v>
      </c>
      <c r="AL75" s="55">
        <v>5369</v>
      </c>
      <c r="AN75" s="55" t="s">
        <v>64</v>
      </c>
      <c r="AO75" s="55">
        <v>6</v>
      </c>
      <c r="AP75" s="55">
        <v>6</v>
      </c>
      <c r="AQ75" s="55">
        <v>100</v>
      </c>
      <c r="AR75" s="55">
        <v>464.33330000000001</v>
      </c>
      <c r="AS75" s="55">
        <v>244</v>
      </c>
      <c r="AT75" s="68" t="str">
        <f>VLOOKUP(A75,'[2]SU List with Assignment Master'!$F$2:$G$128,2,FALSE)</f>
        <v>South 6</v>
      </c>
      <c r="AU75" s="55" t="s">
        <v>125</v>
      </c>
      <c r="AV75" s="55" t="s">
        <v>22</v>
      </c>
    </row>
    <row r="76" spans="1:48" x14ac:dyDescent="0.25">
      <c r="A76" s="55" t="s">
        <v>126</v>
      </c>
      <c r="B76" s="55">
        <v>42100</v>
      </c>
      <c r="C76" s="55">
        <v>8</v>
      </c>
      <c r="D76" s="55">
        <v>1188</v>
      </c>
      <c r="E76" s="55">
        <v>849</v>
      </c>
      <c r="F76" s="55">
        <v>18</v>
      </c>
      <c r="G76" s="56">
        <v>2055</v>
      </c>
      <c r="H76" s="59">
        <v>2037</v>
      </c>
      <c r="I76" s="55">
        <v>256.875</v>
      </c>
      <c r="J76" s="59">
        <v>254.6</v>
      </c>
      <c r="K76" s="55">
        <v>10599</v>
      </c>
      <c r="L76" s="55">
        <v>1335.75</v>
      </c>
      <c r="M76" s="55">
        <v>0</v>
      </c>
      <c r="N76" s="55">
        <v>0</v>
      </c>
      <c r="O76" s="55">
        <v>0</v>
      </c>
      <c r="P76" s="55" t="s">
        <v>64</v>
      </c>
      <c r="Q76" s="55" t="s">
        <v>64</v>
      </c>
      <c r="R76" s="55">
        <v>1335.75</v>
      </c>
      <c r="S76" s="55">
        <v>9263.25</v>
      </c>
      <c r="T76" s="55">
        <v>9263.25</v>
      </c>
      <c r="U76" s="55">
        <v>0</v>
      </c>
      <c r="V76" s="55" t="s">
        <v>64</v>
      </c>
      <c r="W76" s="55" t="s">
        <v>258</v>
      </c>
      <c r="X76" s="55">
        <v>1</v>
      </c>
      <c r="Y76" s="55">
        <v>0</v>
      </c>
      <c r="Z76" s="55">
        <v>1</v>
      </c>
      <c r="AA76" s="55" t="s">
        <v>63</v>
      </c>
      <c r="AB76" s="55">
        <v>5</v>
      </c>
      <c r="AC76" s="55">
        <v>0</v>
      </c>
      <c r="AD76" s="55">
        <v>61</v>
      </c>
      <c r="AE76" s="55">
        <v>0</v>
      </c>
      <c r="AF76" s="55">
        <v>11</v>
      </c>
      <c r="AG76" s="56">
        <v>11</v>
      </c>
      <c r="AH76" s="55">
        <v>409</v>
      </c>
      <c r="AI76" s="55">
        <v>96.2</v>
      </c>
      <c r="AJ76" s="55">
        <v>481</v>
      </c>
      <c r="AK76" s="55">
        <v>2473</v>
      </c>
      <c r="AL76" s="55">
        <v>2473</v>
      </c>
      <c r="AN76" s="55" t="s">
        <v>64</v>
      </c>
      <c r="AO76" s="55">
        <v>13</v>
      </c>
      <c r="AP76" s="55">
        <v>8</v>
      </c>
      <c r="AQ76" s="55">
        <v>61.53846153846154</v>
      </c>
      <c r="AR76" s="55">
        <v>158.07689999999999</v>
      </c>
      <c r="AS76" s="55">
        <v>148.5</v>
      </c>
      <c r="AT76" s="68" t="str">
        <f>VLOOKUP(A76,'[2]SU List with Assignment Master'!$F$2:$G$128,2,FALSE)</f>
        <v>South 6</v>
      </c>
      <c r="AU76" s="55" t="s">
        <v>125</v>
      </c>
      <c r="AV76" s="55" t="s">
        <v>19</v>
      </c>
    </row>
    <row r="77" spans="1:48" x14ac:dyDescent="0.25">
      <c r="A77" s="55" t="s">
        <v>126</v>
      </c>
      <c r="B77" s="55">
        <v>44104</v>
      </c>
      <c r="C77" s="55">
        <v>10</v>
      </c>
      <c r="D77" s="55">
        <v>2472</v>
      </c>
      <c r="E77" s="55">
        <v>830</v>
      </c>
      <c r="F77" s="55">
        <v>30</v>
      </c>
      <c r="G77" s="56">
        <v>3332</v>
      </c>
      <c r="H77" s="59">
        <v>3302</v>
      </c>
      <c r="I77" s="55">
        <v>333.2</v>
      </c>
      <c r="J77" s="59">
        <v>330.2</v>
      </c>
      <c r="K77" s="55">
        <v>17032</v>
      </c>
      <c r="L77" s="55">
        <v>2165.8000000000002</v>
      </c>
      <c r="M77" s="55">
        <v>0</v>
      </c>
      <c r="N77" s="55">
        <v>0</v>
      </c>
      <c r="O77" s="55">
        <v>66.64</v>
      </c>
      <c r="P77" s="55" t="s">
        <v>64</v>
      </c>
      <c r="Q77" s="55" t="s">
        <v>63</v>
      </c>
      <c r="R77" s="55">
        <v>2232.44</v>
      </c>
      <c r="S77" s="55">
        <v>14799.56</v>
      </c>
      <c r="T77" s="55">
        <v>14799.56</v>
      </c>
      <c r="U77" s="55">
        <v>0</v>
      </c>
      <c r="V77" s="55" t="s">
        <v>64</v>
      </c>
      <c r="W77" s="55" t="s">
        <v>259</v>
      </c>
      <c r="X77" s="55">
        <v>1</v>
      </c>
      <c r="Y77" s="55">
        <v>0</v>
      </c>
      <c r="Z77" s="55">
        <v>1</v>
      </c>
      <c r="AA77" s="55" t="s">
        <v>63</v>
      </c>
      <c r="AB77" s="55">
        <v>9</v>
      </c>
      <c r="AC77" s="55">
        <v>0</v>
      </c>
      <c r="AD77" s="55">
        <v>47</v>
      </c>
      <c r="AE77" s="55">
        <v>0</v>
      </c>
      <c r="AF77" s="55">
        <v>26</v>
      </c>
      <c r="AG77" s="56">
        <v>26</v>
      </c>
      <c r="AH77" s="55">
        <v>1226</v>
      </c>
      <c r="AI77" s="55">
        <v>144.33330000000001</v>
      </c>
      <c r="AJ77" s="55">
        <v>1299</v>
      </c>
      <c r="AK77" s="55">
        <v>6639</v>
      </c>
      <c r="AL77" s="55">
        <v>6639</v>
      </c>
      <c r="AN77" s="55" t="s">
        <v>64</v>
      </c>
      <c r="AO77" s="55">
        <v>10</v>
      </c>
      <c r="AP77" s="55">
        <v>10</v>
      </c>
      <c r="AQ77" s="55">
        <v>100</v>
      </c>
      <c r="AR77" s="55">
        <v>333.2</v>
      </c>
      <c r="AS77" s="55">
        <v>247.2</v>
      </c>
      <c r="AT77" s="68" t="str">
        <f>VLOOKUP(A77,'[2]SU List with Assignment Master'!$F$2:$G$128,2,FALSE)</f>
        <v>South 6</v>
      </c>
      <c r="AU77" s="55" t="s">
        <v>125</v>
      </c>
      <c r="AV77" s="55" t="s">
        <v>22</v>
      </c>
    </row>
    <row r="78" spans="1:48" x14ac:dyDescent="0.25">
      <c r="A78" s="55" t="s">
        <v>126</v>
      </c>
      <c r="B78" s="55">
        <v>44105</v>
      </c>
      <c r="C78" s="55">
        <v>5</v>
      </c>
      <c r="D78" s="55">
        <v>1032</v>
      </c>
      <c r="E78" s="55">
        <v>490</v>
      </c>
      <c r="F78" s="55">
        <v>0</v>
      </c>
      <c r="G78" s="56">
        <v>1522</v>
      </c>
      <c r="H78" s="59">
        <v>1522</v>
      </c>
      <c r="I78" s="55">
        <v>304.39999999999998</v>
      </c>
      <c r="J78" s="59">
        <v>304.39999999999998</v>
      </c>
      <c r="K78" s="55">
        <v>7788</v>
      </c>
      <c r="L78" s="55">
        <v>989.3</v>
      </c>
      <c r="M78" s="55">
        <v>0</v>
      </c>
      <c r="N78" s="55">
        <v>0</v>
      </c>
      <c r="O78" s="55">
        <v>30.44</v>
      </c>
      <c r="P78" s="55" t="s">
        <v>64</v>
      </c>
      <c r="Q78" s="55" t="s">
        <v>63</v>
      </c>
      <c r="R78" s="55">
        <v>1019.74</v>
      </c>
      <c r="S78" s="55">
        <v>6768.26</v>
      </c>
      <c r="T78" s="55">
        <v>6768.26</v>
      </c>
      <c r="U78" s="55">
        <v>0</v>
      </c>
      <c r="V78" s="55" t="s">
        <v>64</v>
      </c>
      <c r="W78" s="55" t="s">
        <v>260</v>
      </c>
      <c r="X78" s="55">
        <v>1</v>
      </c>
      <c r="Y78" s="55">
        <v>0</v>
      </c>
      <c r="Z78" s="55">
        <v>1</v>
      </c>
      <c r="AA78" s="55" t="s">
        <v>63</v>
      </c>
      <c r="AB78" s="55">
        <v>5</v>
      </c>
      <c r="AC78" s="55">
        <v>0</v>
      </c>
      <c r="AD78" s="55">
        <v>46</v>
      </c>
      <c r="AE78" s="55">
        <v>0</v>
      </c>
      <c r="AF78" s="55">
        <v>0</v>
      </c>
      <c r="AG78" s="56">
        <v>0</v>
      </c>
      <c r="AH78" s="55">
        <v>574</v>
      </c>
      <c r="AI78" s="55">
        <v>124</v>
      </c>
      <c r="AJ78" s="55">
        <v>620</v>
      </c>
      <c r="AK78" s="55">
        <v>3163</v>
      </c>
      <c r="AL78" s="55">
        <v>3163</v>
      </c>
      <c r="AN78" s="55" t="s">
        <v>64</v>
      </c>
      <c r="AO78" s="55">
        <v>7</v>
      </c>
      <c r="AP78" s="55">
        <v>3</v>
      </c>
      <c r="AQ78" s="55">
        <v>71.428571428571431</v>
      </c>
      <c r="AR78" s="55">
        <v>217.42859999999999</v>
      </c>
      <c r="AS78" s="55">
        <v>344</v>
      </c>
      <c r="AT78" s="68" t="str">
        <f>VLOOKUP(A78,'[2]SU List with Assignment Master'!$F$2:$G$128,2,FALSE)</f>
        <v>South 6</v>
      </c>
      <c r="AU78" s="55" t="s">
        <v>125</v>
      </c>
      <c r="AV78" s="55" t="s">
        <v>19</v>
      </c>
    </row>
    <row r="79" spans="1:48" x14ac:dyDescent="0.25">
      <c r="A79" s="55" t="s">
        <v>126</v>
      </c>
      <c r="B79" s="55">
        <v>50643</v>
      </c>
      <c r="C79" s="55">
        <v>9</v>
      </c>
      <c r="D79" s="55">
        <v>1260</v>
      </c>
      <c r="E79" s="55">
        <v>2284</v>
      </c>
      <c r="F79" s="55">
        <v>24</v>
      </c>
      <c r="G79" s="56">
        <v>3568</v>
      </c>
      <c r="H79" s="59">
        <v>3544</v>
      </c>
      <c r="I79" s="55">
        <v>396.44439999999997</v>
      </c>
      <c r="J79" s="59">
        <v>393.8</v>
      </c>
      <c r="K79" s="55">
        <v>18317</v>
      </c>
      <c r="L79" s="55">
        <v>2319.1999999999998</v>
      </c>
      <c r="M79" s="55">
        <v>0</v>
      </c>
      <c r="N79" s="55">
        <v>0</v>
      </c>
      <c r="O79" s="55">
        <v>0</v>
      </c>
      <c r="P79" s="55" t="s">
        <v>64</v>
      </c>
      <c r="Q79" s="55" t="s">
        <v>64</v>
      </c>
      <c r="R79" s="55">
        <v>2319.1999999999998</v>
      </c>
      <c r="S79" s="55">
        <v>15997.8</v>
      </c>
      <c r="T79" s="55">
        <v>15997.8</v>
      </c>
      <c r="U79" s="55">
        <v>0</v>
      </c>
      <c r="V79" s="55" t="s">
        <v>64</v>
      </c>
      <c r="W79" s="55" t="s">
        <v>261</v>
      </c>
      <c r="X79" s="55">
        <v>1</v>
      </c>
      <c r="Y79" s="55">
        <v>0</v>
      </c>
      <c r="Z79" s="55">
        <v>1</v>
      </c>
      <c r="AA79" s="55" t="s">
        <v>63</v>
      </c>
      <c r="AB79" s="55">
        <v>7</v>
      </c>
      <c r="AC79" s="55">
        <v>0</v>
      </c>
      <c r="AD79" s="55">
        <v>132</v>
      </c>
      <c r="AE79" s="55">
        <v>0</v>
      </c>
      <c r="AF79" s="55">
        <v>12</v>
      </c>
      <c r="AG79" s="56">
        <v>12</v>
      </c>
      <c r="AH79" s="55">
        <v>1229</v>
      </c>
      <c r="AI79" s="55">
        <v>196.1429</v>
      </c>
      <c r="AJ79" s="55">
        <v>1373</v>
      </c>
      <c r="AK79" s="55">
        <v>7068</v>
      </c>
      <c r="AL79" s="55">
        <v>7068</v>
      </c>
      <c r="AM79" s="55">
        <v>500</v>
      </c>
      <c r="AN79" s="55" t="s">
        <v>64</v>
      </c>
      <c r="AO79" s="55">
        <v>11</v>
      </c>
      <c r="AP79" s="55">
        <v>8</v>
      </c>
      <c r="AQ79" s="55">
        <v>81.818181818181813</v>
      </c>
      <c r="AR79" s="55">
        <v>324.36360000000002</v>
      </c>
      <c r="AS79" s="55">
        <v>157.5</v>
      </c>
      <c r="AT79" s="68" t="str">
        <f>VLOOKUP(A79,'[2]SU List with Assignment Master'!$F$2:$G$128,2,FALSE)</f>
        <v>South 6</v>
      </c>
      <c r="AU79" s="55" t="s">
        <v>125</v>
      </c>
      <c r="AV79" s="55" t="s">
        <v>19</v>
      </c>
    </row>
    <row r="80" spans="1:48" x14ac:dyDescent="0.25">
      <c r="A80" s="55" t="s">
        <v>126</v>
      </c>
      <c r="B80" s="55">
        <v>90492</v>
      </c>
      <c r="C80" s="55">
        <v>0</v>
      </c>
      <c r="D80" s="55">
        <v>0</v>
      </c>
      <c r="E80" s="55">
        <v>0</v>
      </c>
      <c r="F80" s="55">
        <v>0</v>
      </c>
      <c r="G80" s="56">
        <v>0</v>
      </c>
      <c r="H80" s="59">
        <v>0</v>
      </c>
      <c r="I80" s="55">
        <v>0</v>
      </c>
      <c r="J80" s="59" t="e">
        <v>#DIV/0!</v>
      </c>
      <c r="K80" s="55">
        <v>0</v>
      </c>
      <c r="L80" s="55">
        <v>0</v>
      </c>
      <c r="M80" s="55">
        <v>0</v>
      </c>
      <c r="N80" s="55">
        <v>0</v>
      </c>
      <c r="O80" s="55">
        <v>0</v>
      </c>
      <c r="P80" s="55" t="s">
        <v>63</v>
      </c>
      <c r="Q80" s="55" t="s">
        <v>64</v>
      </c>
      <c r="R80" s="55">
        <v>0</v>
      </c>
      <c r="S80" s="55">
        <v>0</v>
      </c>
      <c r="T80" s="55">
        <v>0</v>
      </c>
      <c r="U80" s="55">
        <v>0</v>
      </c>
      <c r="V80" s="55" t="s">
        <v>64</v>
      </c>
      <c r="W80" s="55" t="s">
        <v>252</v>
      </c>
      <c r="X80" s="55">
        <v>0</v>
      </c>
      <c r="Y80" s="55">
        <v>1</v>
      </c>
      <c r="Z80" s="55">
        <v>1</v>
      </c>
      <c r="AA80" s="55" t="s">
        <v>63</v>
      </c>
      <c r="AB80" s="55">
        <v>0</v>
      </c>
      <c r="AC80" s="55">
        <v>0</v>
      </c>
      <c r="AD80" s="55">
        <v>0</v>
      </c>
      <c r="AE80" s="55">
        <v>0</v>
      </c>
      <c r="AF80" s="55">
        <v>0</v>
      </c>
      <c r="AG80" s="56">
        <v>0</v>
      </c>
      <c r="AH80" s="55">
        <v>0</v>
      </c>
      <c r="AI80" s="55">
        <v>0</v>
      </c>
      <c r="AJ80" s="55">
        <v>0</v>
      </c>
      <c r="AK80" s="55">
        <v>0</v>
      </c>
      <c r="AL80" s="55">
        <v>0</v>
      </c>
      <c r="AN80" s="55" t="s">
        <v>64</v>
      </c>
      <c r="AO80" s="55">
        <v>3</v>
      </c>
      <c r="AP80" s="55">
        <v>0</v>
      </c>
      <c r="AQ80" s="55">
        <v>0</v>
      </c>
      <c r="AR80" s="55">
        <v>0</v>
      </c>
      <c r="AS80" s="55">
        <v>0</v>
      </c>
      <c r="AT80" s="68" t="str">
        <f>VLOOKUP(A80,'[2]SU List with Assignment Master'!$F$2:$G$128,2,FALSE)</f>
        <v>South 6</v>
      </c>
      <c r="AU80" s="55" t="s">
        <v>125</v>
      </c>
      <c r="AV80" s="55" t="s">
        <v>202</v>
      </c>
    </row>
    <row r="81" spans="1:48" x14ac:dyDescent="0.25">
      <c r="A81" s="55" t="s">
        <v>124</v>
      </c>
      <c r="B81" s="55">
        <v>40031</v>
      </c>
      <c r="C81" s="55">
        <v>7</v>
      </c>
      <c r="D81" s="55">
        <v>2400</v>
      </c>
      <c r="E81" s="55">
        <v>345</v>
      </c>
      <c r="F81" s="55">
        <v>21</v>
      </c>
      <c r="G81" s="56">
        <v>2766</v>
      </c>
      <c r="H81" s="59">
        <v>2745</v>
      </c>
      <c r="I81" s="55">
        <v>395.1429</v>
      </c>
      <c r="J81" s="59">
        <v>392.1</v>
      </c>
      <c r="K81" s="55">
        <v>14126</v>
      </c>
      <c r="L81" s="55">
        <v>1797.9</v>
      </c>
      <c r="M81" s="55">
        <v>0</v>
      </c>
      <c r="N81" s="55">
        <v>0</v>
      </c>
      <c r="O81" s="55">
        <v>55.32</v>
      </c>
      <c r="P81" s="55" t="s">
        <v>64</v>
      </c>
      <c r="Q81" s="55" t="s">
        <v>63</v>
      </c>
      <c r="R81" s="55">
        <v>1853.22</v>
      </c>
      <c r="S81" s="55">
        <v>12272.78</v>
      </c>
      <c r="T81" s="55">
        <v>12272.78</v>
      </c>
      <c r="U81" s="55">
        <v>0</v>
      </c>
      <c r="V81" s="55" t="s">
        <v>64</v>
      </c>
      <c r="W81" s="55" t="s">
        <v>262</v>
      </c>
      <c r="X81" s="55">
        <v>1</v>
      </c>
      <c r="Y81" s="55">
        <v>0</v>
      </c>
      <c r="Z81" s="55">
        <v>1</v>
      </c>
      <c r="AA81" s="55" t="s">
        <v>63</v>
      </c>
      <c r="AB81" s="55">
        <v>5</v>
      </c>
      <c r="AC81" s="55">
        <v>0</v>
      </c>
      <c r="AD81" s="55">
        <v>52</v>
      </c>
      <c r="AE81" s="55">
        <v>0</v>
      </c>
      <c r="AF81" s="55">
        <v>20</v>
      </c>
      <c r="AG81" s="56">
        <v>20</v>
      </c>
      <c r="AH81" s="55">
        <v>594</v>
      </c>
      <c r="AI81" s="55">
        <v>133.19999999999999</v>
      </c>
      <c r="AJ81" s="55">
        <v>666</v>
      </c>
      <c r="AK81" s="55">
        <v>3399</v>
      </c>
      <c r="AL81" s="55">
        <v>3399</v>
      </c>
      <c r="AN81" s="55" t="s">
        <v>64</v>
      </c>
      <c r="AO81" s="55">
        <v>7</v>
      </c>
      <c r="AP81" s="55">
        <v>7</v>
      </c>
      <c r="AQ81" s="55">
        <v>100</v>
      </c>
      <c r="AR81" s="55">
        <v>395.1429</v>
      </c>
      <c r="AS81" s="55">
        <v>342.8571</v>
      </c>
      <c r="AT81" s="68" t="str">
        <f>VLOOKUP(A81,'[2]SU List with Assignment Master'!$F$2:$G$128,2,FALSE)</f>
        <v>South 5</v>
      </c>
      <c r="AU81" s="55" t="s">
        <v>123</v>
      </c>
      <c r="AV81" s="55" t="s">
        <v>24</v>
      </c>
    </row>
    <row r="82" spans="1:48" x14ac:dyDescent="0.25">
      <c r="A82" s="55" t="s">
        <v>124</v>
      </c>
      <c r="B82" s="55">
        <v>40324</v>
      </c>
      <c r="C82" s="55">
        <v>8</v>
      </c>
      <c r="D82" s="55">
        <v>1800</v>
      </c>
      <c r="E82" s="55">
        <v>871</v>
      </c>
      <c r="F82" s="55">
        <v>75</v>
      </c>
      <c r="G82" s="56">
        <v>2746</v>
      </c>
      <c r="H82" s="59">
        <v>2671</v>
      </c>
      <c r="I82" s="55">
        <v>343.25</v>
      </c>
      <c r="J82" s="59">
        <v>333.9</v>
      </c>
      <c r="K82" s="55">
        <v>14029</v>
      </c>
      <c r="L82" s="55">
        <v>1784.9</v>
      </c>
      <c r="M82" s="55">
        <v>0</v>
      </c>
      <c r="N82" s="55">
        <v>0</v>
      </c>
      <c r="O82" s="55">
        <v>54.92</v>
      </c>
      <c r="P82" s="55" t="s">
        <v>64</v>
      </c>
      <c r="Q82" s="55" t="s">
        <v>63</v>
      </c>
      <c r="R82" s="55">
        <v>1839.82</v>
      </c>
      <c r="S82" s="55">
        <v>12189.18</v>
      </c>
      <c r="T82" s="55">
        <v>12189.18</v>
      </c>
      <c r="U82" s="55">
        <v>0</v>
      </c>
      <c r="V82" s="55" t="s">
        <v>64</v>
      </c>
      <c r="W82" s="55" t="s">
        <v>263</v>
      </c>
      <c r="X82" s="55">
        <v>1</v>
      </c>
      <c r="Y82" s="55">
        <v>0</v>
      </c>
      <c r="Z82" s="55">
        <v>1</v>
      </c>
      <c r="AA82" s="55" t="s">
        <v>63</v>
      </c>
      <c r="AB82" s="55">
        <v>5</v>
      </c>
      <c r="AC82" s="55">
        <v>0</v>
      </c>
      <c r="AD82" s="55">
        <v>53</v>
      </c>
      <c r="AE82" s="55">
        <v>0</v>
      </c>
      <c r="AF82" s="55">
        <v>13</v>
      </c>
      <c r="AG82" s="56">
        <v>13</v>
      </c>
      <c r="AH82" s="55">
        <v>829</v>
      </c>
      <c r="AI82" s="55">
        <v>179</v>
      </c>
      <c r="AJ82" s="55">
        <v>895</v>
      </c>
      <c r="AK82" s="55">
        <v>4564</v>
      </c>
      <c r="AL82" s="55">
        <v>4564</v>
      </c>
      <c r="AN82" s="55" t="s">
        <v>64</v>
      </c>
      <c r="AO82" s="55">
        <v>8</v>
      </c>
      <c r="AP82" s="55">
        <v>6</v>
      </c>
      <c r="AQ82" s="55">
        <v>100</v>
      </c>
      <c r="AR82" s="55">
        <v>343.25</v>
      </c>
      <c r="AS82" s="55">
        <v>300</v>
      </c>
      <c r="AT82" s="68" t="str">
        <f>VLOOKUP(A82,'[2]SU List with Assignment Master'!$F$2:$G$128,2,FALSE)</f>
        <v>South 5</v>
      </c>
      <c r="AU82" s="55" t="s">
        <v>123</v>
      </c>
      <c r="AV82" s="55" t="s">
        <v>18</v>
      </c>
    </row>
    <row r="83" spans="1:48" x14ac:dyDescent="0.25">
      <c r="A83" s="55" t="s">
        <v>124</v>
      </c>
      <c r="B83" s="55">
        <v>40748</v>
      </c>
      <c r="C83" s="55">
        <v>4</v>
      </c>
      <c r="D83" s="55">
        <v>24</v>
      </c>
      <c r="E83" s="55">
        <v>1894</v>
      </c>
      <c r="F83" s="55">
        <v>94</v>
      </c>
      <c r="G83" s="56">
        <v>2012</v>
      </c>
      <c r="H83" s="59">
        <v>1918</v>
      </c>
      <c r="I83" s="55">
        <v>503</v>
      </c>
      <c r="J83" s="59">
        <v>479.5</v>
      </c>
      <c r="K83" s="55">
        <v>10110</v>
      </c>
      <c r="L83" s="55">
        <v>1307.8</v>
      </c>
      <c r="M83" s="55">
        <v>0</v>
      </c>
      <c r="N83" s="55">
        <v>0</v>
      </c>
      <c r="O83" s="55">
        <v>0</v>
      </c>
      <c r="P83" s="55" t="s">
        <v>64</v>
      </c>
      <c r="Q83" s="55" t="s">
        <v>64</v>
      </c>
      <c r="R83" s="55">
        <v>1307.8</v>
      </c>
      <c r="S83" s="55">
        <v>8802.2000000000007</v>
      </c>
      <c r="T83" s="55">
        <v>8802.2000000000007</v>
      </c>
      <c r="U83" s="55">
        <v>0</v>
      </c>
      <c r="V83" s="55" t="s">
        <v>64</v>
      </c>
      <c r="W83" s="55" t="s">
        <v>264</v>
      </c>
      <c r="X83" s="55">
        <v>1</v>
      </c>
      <c r="Y83" s="55">
        <v>0</v>
      </c>
      <c r="Z83" s="55">
        <v>1</v>
      </c>
      <c r="AA83" s="55" t="s">
        <v>63</v>
      </c>
      <c r="AB83" s="55">
        <v>4</v>
      </c>
      <c r="AC83" s="55">
        <v>0</v>
      </c>
      <c r="AD83" s="55">
        <v>107</v>
      </c>
      <c r="AE83" s="55">
        <v>0</v>
      </c>
      <c r="AF83" s="55">
        <v>51</v>
      </c>
      <c r="AG83" s="56">
        <v>51</v>
      </c>
      <c r="AH83" s="55">
        <v>359</v>
      </c>
      <c r="AI83" s="55">
        <v>129.25</v>
      </c>
      <c r="AJ83" s="55">
        <v>517</v>
      </c>
      <c r="AK83" s="55">
        <v>2628</v>
      </c>
      <c r="AL83" s="55">
        <v>2628</v>
      </c>
      <c r="AN83" s="55" t="s">
        <v>64</v>
      </c>
      <c r="AO83" s="55">
        <v>4</v>
      </c>
      <c r="AP83" s="55">
        <v>1</v>
      </c>
      <c r="AQ83" s="55">
        <v>100</v>
      </c>
      <c r="AR83" s="55">
        <v>503</v>
      </c>
      <c r="AS83" s="55">
        <v>24</v>
      </c>
      <c r="AT83" s="68" t="str">
        <f>VLOOKUP(A83,'[2]SU List with Assignment Master'!$F$2:$G$128,2,FALSE)</f>
        <v>South 5</v>
      </c>
      <c r="AU83" s="55" t="s">
        <v>123</v>
      </c>
      <c r="AV83" s="55" t="s">
        <v>21</v>
      </c>
    </row>
    <row r="84" spans="1:48" x14ac:dyDescent="0.25">
      <c r="A84" s="55" t="s">
        <v>124</v>
      </c>
      <c r="B84" s="55">
        <v>40950</v>
      </c>
      <c r="C84" s="55">
        <v>6</v>
      </c>
      <c r="D84" s="55">
        <v>1728</v>
      </c>
      <c r="E84" s="55">
        <v>492</v>
      </c>
      <c r="F84" s="55">
        <v>70</v>
      </c>
      <c r="G84" s="56">
        <v>2290</v>
      </c>
      <c r="H84" s="59">
        <v>2220</v>
      </c>
      <c r="I84" s="55">
        <v>381.66669999999999</v>
      </c>
      <c r="J84" s="59">
        <v>370</v>
      </c>
      <c r="K84" s="55">
        <v>11714</v>
      </c>
      <c r="L84" s="55">
        <v>1488.5</v>
      </c>
      <c r="M84" s="55">
        <v>0</v>
      </c>
      <c r="N84" s="55">
        <v>0</v>
      </c>
      <c r="O84" s="55">
        <v>45.8</v>
      </c>
      <c r="P84" s="55" t="s">
        <v>64</v>
      </c>
      <c r="Q84" s="55" t="s">
        <v>63</v>
      </c>
      <c r="R84" s="55">
        <v>1534.3</v>
      </c>
      <c r="S84" s="55">
        <v>10179.700000000001</v>
      </c>
      <c r="T84" s="55">
        <v>10179.700000000001</v>
      </c>
      <c r="U84" s="55">
        <v>0</v>
      </c>
      <c r="V84" s="55" t="s">
        <v>64</v>
      </c>
      <c r="W84" s="55" t="s">
        <v>265</v>
      </c>
      <c r="X84" s="55">
        <v>1</v>
      </c>
      <c r="Y84" s="55">
        <v>0</v>
      </c>
      <c r="Z84" s="55">
        <v>1</v>
      </c>
      <c r="AA84" s="55" t="s">
        <v>63</v>
      </c>
      <c r="AB84" s="55">
        <v>5</v>
      </c>
      <c r="AC84" s="55">
        <v>0</v>
      </c>
      <c r="AD84" s="55">
        <v>94</v>
      </c>
      <c r="AE84" s="55">
        <v>0</v>
      </c>
      <c r="AF84" s="55">
        <v>42</v>
      </c>
      <c r="AG84" s="56">
        <v>42</v>
      </c>
      <c r="AH84" s="55">
        <v>580</v>
      </c>
      <c r="AI84" s="55">
        <v>143.19999999999999</v>
      </c>
      <c r="AJ84" s="55">
        <v>716</v>
      </c>
      <c r="AK84" s="55">
        <v>3678</v>
      </c>
      <c r="AL84" s="55">
        <v>3678</v>
      </c>
      <c r="AN84" s="55" t="s">
        <v>64</v>
      </c>
      <c r="AO84" s="55">
        <v>6</v>
      </c>
      <c r="AP84" s="55">
        <v>6</v>
      </c>
      <c r="AQ84" s="55">
        <v>100</v>
      </c>
      <c r="AR84" s="55">
        <v>381.66669999999999</v>
      </c>
      <c r="AS84" s="55">
        <v>288</v>
      </c>
      <c r="AT84" s="68" t="str">
        <f>VLOOKUP(A84,'[2]SU List with Assignment Master'!$F$2:$G$128,2,FALSE)</f>
        <v>South 5</v>
      </c>
      <c r="AU84" s="55" t="s">
        <v>123</v>
      </c>
      <c r="AV84" s="55" t="s">
        <v>20</v>
      </c>
    </row>
    <row r="85" spans="1:48" x14ac:dyDescent="0.25">
      <c r="A85" s="55" t="s">
        <v>124</v>
      </c>
      <c r="B85" s="55">
        <v>44221</v>
      </c>
      <c r="C85" s="55">
        <v>2</v>
      </c>
      <c r="D85" s="55">
        <v>288</v>
      </c>
      <c r="E85" s="55">
        <v>-169</v>
      </c>
      <c r="F85" s="55">
        <v>3</v>
      </c>
      <c r="G85" s="56">
        <v>122</v>
      </c>
      <c r="H85" s="59">
        <v>119</v>
      </c>
      <c r="I85" s="55">
        <v>61</v>
      </c>
      <c r="J85" s="59">
        <v>59.5</v>
      </c>
      <c r="K85" s="55">
        <v>616</v>
      </c>
      <c r="L85" s="55">
        <v>79.3</v>
      </c>
      <c r="M85" s="55">
        <v>0</v>
      </c>
      <c r="N85" s="55">
        <v>0</v>
      </c>
      <c r="O85" s="55">
        <v>0</v>
      </c>
      <c r="P85" s="55" t="s">
        <v>64</v>
      </c>
      <c r="Q85" s="55" t="s">
        <v>64</v>
      </c>
      <c r="R85" s="55">
        <v>79.3</v>
      </c>
      <c r="S85" s="55">
        <v>536.70000000000005</v>
      </c>
      <c r="T85" s="55">
        <v>536.70000000000005</v>
      </c>
      <c r="U85" s="55">
        <v>0</v>
      </c>
      <c r="V85" s="55" t="s">
        <v>64</v>
      </c>
      <c r="W85" s="55" t="s">
        <v>266</v>
      </c>
      <c r="X85" s="55">
        <v>1</v>
      </c>
      <c r="Y85" s="55">
        <v>0</v>
      </c>
      <c r="Z85" s="55">
        <v>1</v>
      </c>
      <c r="AA85" s="55" t="s">
        <v>63</v>
      </c>
      <c r="AB85" s="55">
        <v>1</v>
      </c>
      <c r="AC85" s="55">
        <v>0</v>
      </c>
      <c r="AD85" s="55">
        <v>6</v>
      </c>
      <c r="AE85" s="55">
        <v>0</v>
      </c>
      <c r="AF85" s="55">
        <v>1</v>
      </c>
      <c r="AG85" s="56">
        <v>1</v>
      </c>
      <c r="AH85" s="55">
        <v>28</v>
      </c>
      <c r="AI85" s="55">
        <v>35</v>
      </c>
      <c r="AJ85" s="55">
        <v>35</v>
      </c>
      <c r="AK85" s="55">
        <v>177</v>
      </c>
      <c r="AL85" s="55">
        <v>177</v>
      </c>
      <c r="AN85" s="55" t="s">
        <v>64</v>
      </c>
      <c r="AO85" s="55">
        <v>3</v>
      </c>
      <c r="AP85" s="55">
        <v>1</v>
      </c>
      <c r="AQ85" s="55">
        <v>66.666666666666671</v>
      </c>
      <c r="AR85" s="55">
        <v>40.666699999999999</v>
      </c>
      <c r="AS85" s="55">
        <v>288</v>
      </c>
      <c r="AT85" s="68" t="str">
        <f>VLOOKUP(A85,'[2]SU List with Assignment Master'!$F$2:$G$128,2,FALSE)</f>
        <v>South 5</v>
      </c>
      <c r="AU85" s="55" t="s">
        <v>123</v>
      </c>
      <c r="AV85" s="55" t="s">
        <v>60</v>
      </c>
    </row>
    <row r="86" spans="1:48" x14ac:dyDescent="0.25">
      <c r="A86" s="55" t="s">
        <v>124</v>
      </c>
      <c r="B86" s="55">
        <v>50634</v>
      </c>
      <c r="C86" s="55">
        <v>17</v>
      </c>
      <c r="D86" s="55">
        <v>4368</v>
      </c>
      <c r="E86" s="55">
        <v>-238</v>
      </c>
      <c r="F86" s="55">
        <v>46</v>
      </c>
      <c r="G86" s="56">
        <v>4176</v>
      </c>
      <c r="H86" s="59">
        <v>4130</v>
      </c>
      <c r="I86" s="55">
        <v>245.64709999999999</v>
      </c>
      <c r="J86" s="59">
        <v>242.9</v>
      </c>
      <c r="K86" s="55">
        <v>21515</v>
      </c>
      <c r="L86" s="55">
        <v>2714.4</v>
      </c>
      <c r="M86" s="55">
        <v>0</v>
      </c>
      <c r="N86" s="55">
        <v>0</v>
      </c>
      <c r="O86" s="55">
        <v>83.52</v>
      </c>
      <c r="P86" s="55" t="s">
        <v>64</v>
      </c>
      <c r="Q86" s="55" t="s">
        <v>63</v>
      </c>
      <c r="R86" s="55">
        <v>2797.92</v>
      </c>
      <c r="S86" s="55">
        <v>18717.080000000002</v>
      </c>
      <c r="T86" s="55">
        <v>18717.080000000002</v>
      </c>
      <c r="U86" s="55">
        <v>0</v>
      </c>
      <c r="V86" s="55" t="s">
        <v>64</v>
      </c>
      <c r="W86" s="55" t="s">
        <v>264</v>
      </c>
      <c r="X86" s="55">
        <v>1</v>
      </c>
      <c r="Y86" s="55">
        <v>0</v>
      </c>
      <c r="Z86" s="55">
        <v>1</v>
      </c>
      <c r="AA86" s="55" t="s">
        <v>63</v>
      </c>
      <c r="AB86" s="55">
        <v>12</v>
      </c>
      <c r="AC86" s="55">
        <v>0</v>
      </c>
      <c r="AD86" s="55">
        <v>207</v>
      </c>
      <c r="AE86" s="55">
        <v>0</v>
      </c>
      <c r="AF86" s="55">
        <v>34</v>
      </c>
      <c r="AG86" s="56">
        <v>34</v>
      </c>
      <c r="AH86" s="55">
        <v>1157</v>
      </c>
      <c r="AI86" s="55">
        <v>116.5</v>
      </c>
      <c r="AJ86" s="55">
        <v>1398</v>
      </c>
      <c r="AK86" s="55">
        <v>7157</v>
      </c>
      <c r="AL86" s="55">
        <v>7157</v>
      </c>
      <c r="AN86" s="55" t="s">
        <v>64</v>
      </c>
      <c r="AO86" s="55">
        <v>18</v>
      </c>
      <c r="AP86" s="55">
        <v>15</v>
      </c>
      <c r="AQ86" s="55">
        <v>94.444444444444443</v>
      </c>
      <c r="AR86" s="55">
        <v>232</v>
      </c>
      <c r="AS86" s="55">
        <v>291.2</v>
      </c>
      <c r="AT86" s="68" t="str">
        <f>VLOOKUP(A86,'[2]SU List with Assignment Master'!$F$2:$G$128,2,FALSE)</f>
        <v>South 5</v>
      </c>
      <c r="AU86" s="55" t="s">
        <v>123</v>
      </c>
      <c r="AV86" s="55" t="s">
        <v>18</v>
      </c>
    </row>
    <row r="87" spans="1:48" x14ac:dyDescent="0.25">
      <c r="A87" s="55" t="s">
        <v>124</v>
      </c>
      <c r="B87" s="55">
        <v>50636</v>
      </c>
      <c r="C87" s="55">
        <v>21</v>
      </c>
      <c r="D87" s="55">
        <v>4404</v>
      </c>
      <c r="E87" s="55">
        <v>2502</v>
      </c>
      <c r="F87" s="55">
        <v>47</v>
      </c>
      <c r="G87" s="56">
        <v>6953</v>
      </c>
      <c r="H87" s="59">
        <v>6906</v>
      </c>
      <c r="I87" s="55">
        <v>331.09519999999998</v>
      </c>
      <c r="J87" s="59">
        <v>328.9</v>
      </c>
      <c r="K87" s="55">
        <v>35518</v>
      </c>
      <c r="L87" s="55">
        <v>4519.45</v>
      </c>
      <c r="M87" s="55">
        <v>0</v>
      </c>
      <c r="N87" s="55">
        <v>0</v>
      </c>
      <c r="O87" s="55">
        <v>139.06</v>
      </c>
      <c r="P87" s="55" t="s">
        <v>64</v>
      </c>
      <c r="Q87" s="55" t="s">
        <v>63</v>
      </c>
      <c r="R87" s="55">
        <v>4658.51</v>
      </c>
      <c r="S87" s="55">
        <v>30859.49</v>
      </c>
      <c r="T87" s="55">
        <v>30859.49</v>
      </c>
      <c r="U87" s="55">
        <v>0</v>
      </c>
      <c r="V87" s="55" t="s">
        <v>64</v>
      </c>
      <c r="W87" s="55" t="s">
        <v>267</v>
      </c>
      <c r="X87" s="55">
        <v>1</v>
      </c>
      <c r="Y87" s="55">
        <v>0</v>
      </c>
      <c r="Z87" s="55">
        <v>1</v>
      </c>
      <c r="AA87" s="55" t="s">
        <v>63</v>
      </c>
      <c r="AB87" s="55">
        <v>16</v>
      </c>
      <c r="AC87" s="55">
        <v>0</v>
      </c>
      <c r="AD87" s="55">
        <v>248</v>
      </c>
      <c r="AE87" s="55">
        <v>0</v>
      </c>
      <c r="AF87" s="55">
        <v>47</v>
      </c>
      <c r="AG87" s="56">
        <v>47</v>
      </c>
      <c r="AH87" s="55">
        <v>1348</v>
      </c>
      <c r="AI87" s="55">
        <v>102.6875</v>
      </c>
      <c r="AJ87" s="55">
        <v>1643</v>
      </c>
      <c r="AK87" s="55">
        <v>8377</v>
      </c>
      <c r="AL87" s="55">
        <v>8377</v>
      </c>
      <c r="AN87" s="55" t="s">
        <v>64</v>
      </c>
      <c r="AO87" s="55">
        <v>21</v>
      </c>
      <c r="AP87" s="55">
        <v>16</v>
      </c>
      <c r="AQ87" s="55">
        <v>100</v>
      </c>
      <c r="AR87" s="55">
        <v>331.09519999999998</v>
      </c>
      <c r="AS87" s="55">
        <v>275.25</v>
      </c>
      <c r="AT87" s="68" t="str">
        <f>VLOOKUP(A87,'[2]SU List with Assignment Master'!$F$2:$G$128,2,FALSE)</f>
        <v>South 5</v>
      </c>
      <c r="AU87" s="55" t="s">
        <v>123</v>
      </c>
      <c r="AV87" s="55" t="s">
        <v>60</v>
      </c>
    </row>
    <row r="88" spans="1:48" x14ac:dyDescent="0.25">
      <c r="A88" s="55" t="s">
        <v>124</v>
      </c>
      <c r="B88" s="55">
        <v>50720</v>
      </c>
      <c r="C88" s="55">
        <v>13</v>
      </c>
      <c r="D88" s="55">
        <v>2580</v>
      </c>
      <c r="E88" s="55">
        <v>1759</v>
      </c>
      <c r="F88" s="55">
        <v>104</v>
      </c>
      <c r="G88" s="56">
        <v>4443</v>
      </c>
      <c r="H88" s="59">
        <v>4339</v>
      </c>
      <c r="I88" s="55">
        <v>341.76920000000001</v>
      </c>
      <c r="J88" s="59">
        <v>333.8</v>
      </c>
      <c r="K88" s="55">
        <v>22619</v>
      </c>
      <c r="L88" s="55">
        <v>2887.95</v>
      </c>
      <c r="M88" s="55">
        <v>0</v>
      </c>
      <c r="N88" s="55">
        <v>0</v>
      </c>
      <c r="O88" s="55">
        <v>88.86</v>
      </c>
      <c r="P88" s="55" t="s">
        <v>64</v>
      </c>
      <c r="Q88" s="55" t="s">
        <v>63</v>
      </c>
      <c r="R88" s="55">
        <v>2976.81</v>
      </c>
      <c r="S88" s="55">
        <v>19642.189999999999</v>
      </c>
      <c r="T88" s="55">
        <v>19642.189999999999</v>
      </c>
      <c r="U88" s="55">
        <v>0</v>
      </c>
      <c r="V88" s="55" t="s">
        <v>64</v>
      </c>
      <c r="W88" s="55" t="s">
        <v>268</v>
      </c>
      <c r="X88" s="55">
        <v>1</v>
      </c>
      <c r="Y88" s="55">
        <v>0</v>
      </c>
      <c r="Z88" s="55">
        <v>1</v>
      </c>
      <c r="AA88" s="55" t="s">
        <v>63</v>
      </c>
      <c r="AB88" s="55">
        <v>11</v>
      </c>
      <c r="AC88" s="55">
        <v>0</v>
      </c>
      <c r="AD88" s="55">
        <v>159</v>
      </c>
      <c r="AE88" s="55">
        <v>0</v>
      </c>
      <c r="AF88" s="55">
        <v>41</v>
      </c>
      <c r="AG88" s="56">
        <v>41</v>
      </c>
      <c r="AH88" s="55">
        <v>999</v>
      </c>
      <c r="AI88" s="55">
        <v>109</v>
      </c>
      <c r="AJ88" s="55">
        <v>1199</v>
      </c>
      <c r="AK88" s="55">
        <v>6102</v>
      </c>
      <c r="AL88" s="55">
        <v>6102</v>
      </c>
      <c r="AM88" s="55">
        <v>1000</v>
      </c>
      <c r="AN88" s="55" t="s">
        <v>64</v>
      </c>
      <c r="AO88" s="55">
        <v>19</v>
      </c>
      <c r="AP88" s="55">
        <v>9</v>
      </c>
      <c r="AQ88" s="55">
        <v>68.421052631578945</v>
      </c>
      <c r="AR88" s="55">
        <v>233.84209999999999</v>
      </c>
      <c r="AS88" s="55">
        <v>286.66669999999999</v>
      </c>
      <c r="AT88" s="68" t="str">
        <f>VLOOKUP(A88,'[2]SU List with Assignment Master'!$F$2:$G$128,2,FALSE)</f>
        <v>South 5</v>
      </c>
      <c r="AU88" s="55" t="s">
        <v>123</v>
      </c>
      <c r="AV88" s="55" t="s">
        <v>60</v>
      </c>
    </row>
    <row r="89" spans="1:48" x14ac:dyDescent="0.25">
      <c r="A89" s="55" t="s">
        <v>124</v>
      </c>
      <c r="B89" s="55">
        <v>50721</v>
      </c>
      <c r="C89" s="55">
        <v>3</v>
      </c>
      <c r="D89" s="55">
        <v>924</v>
      </c>
      <c r="E89" s="55">
        <v>411</v>
      </c>
      <c r="F89" s="55">
        <v>7</v>
      </c>
      <c r="G89" s="56">
        <v>1342</v>
      </c>
      <c r="H89" s="59">
        <v>1335</v>
      </c>
      <c r="I89" s="55">
        <v>447.33330000000001</v>
      </c>
      <c r="J89" s="59">
        <v>445</v>
      </c>
      <c r="K89" s="55">
        <v>6863</v>
      </c>
      <c r="L89" s="55">
        <v>872.3</v>
      </c>
      <c r="M89" s="55">
        <v>0</v>
      </c>
      <c r="N89" s="55">
        <v>0</v>
      </c>
      <c r="O89" s="55">
        <v>0</v>
      </c>
      <c r="P89" s="55" t="s">
        <v>64</v>
      </c>
      <c r="Q89" s="55" t="s">
        <v>64</v>
      </c>
      <c r="R89" s="55">
        <v>872.3</v>
      </c>
      <c r="S89" s="55">
        <v>5990.7</v>
      </c>
      <c r="T89" s="55">
        <v>5990.7</v>
      </c>
      <c r="U89" s="55">
        <v>0</v>
      </c>
      <c r="V89" s="55" t="s">
        <v>64</v>
      </c>
      <c r="W89" s="55" t="s">
        <v>269</v>
      </c>
      <c r="X89" s="55">
        <v>1</v>
      </c>
      <c r="Y89" s="55">
        <v>0</v>
      </c>
      <c r="Z89" s="55">
        <v>1</v>
      </c>
      <c r="AA89" s="55" t="s">
        <v>63</v>
      </c>
      <c r="AB89" s="55">
        <v>3</v>
      </c>
      <c r="AC89" s="55">
        <v>0</v>
      </c>
      <c r="AD89" s="55">
        <v>41</v>
      </c>
      <c r="AE89" s="55">
        <v>0</v>
      </c>
      <c r="AF89" s="55">
        <v>1</v>
      </c>
      <c r="AG89" s="56">
        <v>1</v>
      </c>
      <c r="AH89" s="55">
        <v>329</v>
      </c>
      <c r="AI89" s="55">
        <v>123.66670000000001</v>
      </c>
      <c r="AJ89" s="55">
        <v>371</v>
      </c>
      <c r="AK89" s="55">
        <v>1897</v>
      </c>
      <c r="AL89" s="55">
        <v>1897</v>
      </c>
      <c r="AM89" s="55">
        <v>0</v>
      </c>
      <c r="AN89" s="55" t="s">
        <v>64</v>
      </c>
      <c r="AO89" s="55">
        <v>4</v>
      </c>
      <c r="AP89" s="55">
        <v>3</v>
      </c>
      <c r="AQ89" s="55">
        <v>75</v>
      </c>
      <c r="AR89" s="55">
        <v>335.5</v>
      </c>
      <c r="AS89" s="55">
        <v>308</v>
      </c>
      <c r="AT89" s="68" t="str">
        <f>VLOOKUP(A89,'[2]SU List with Assignment Master'!$F$2:$G$128,2,FALSE)</f>
        <v>South 5</v>
      </c>
      <c r="AU89" s="55" t="s">
        <v>123</v>
      </c>
      <c r="AV89" s="55" t="s">
        <v>22</v>
      </c>
    </row>
    <row r="90" spans="1:48" x14ac:dyDescent="0.25">
      <c r="A90" s="55" t="s">
        <v>124</v>
      </c>
      <c r="B90" s="55">
        <v>50722</v>
      </c>
      <c r="C90" s="55">
        <v>10</v>
      </c>
      <c r="D90" s="55">
        <v>2760</v>
      </c>
      <c r="E90" s="55">
        <v>670</v>
      </c>
      <c r="F90" s="55">
        <v>15</v>
      </c>
      <c r="G90" s="56">
        <v>3445</v>
      </c>
      <c r="H90" s="59">
        <v>3430</v>
      </c>
      <c r="I90" s="55">
        <v>344.5</v>
      </c>
      <c r="J90" s="59">
        <v>343</v>
      </c>
      <c r="K90" s="55">
        <v>17641</v>
      </c>
      <c r="L90" s="55">
        <v>2239.25</v>
      </c>
      <c r="M90" s="55">
        <v>0</v>
      </c>
      <c r="N90" s="55">
        <v>0</v>
      </c>
      <c r="O90" s="55">
        <v>68.900000000000006</v>
      </c>
      <c r="P90" s="55" t="s">
        <v>64</v>
      </c>
      <c r="Q90" s="55" t="s">
        <v>63</v>
      </c>
      <c r="R90" s="55">
        <v>2308.15</v>
      </c>
      <c r="S90" s="55">
        <v>15332.85</v>
      </c>
      <c r="T90" s="55">
        <v>15332.85</v>
      </c>
      <c r="U90" s="55">
        <v>0</v>
      </c>
      <c r="V90" s="55" t="s">
        <v>64</v>
      </c>
      <c r="W90" s="55" t="s">
        <v>270</v>
      </c>
      <c r="X90" s="55">
        <v>1</v>
      </c>
      <c r="Y90" s="55">
        <v>0</v>
      </c>
      <c r="Z90" s="55">
        <v>1</v>
      </c>
      <c r="AA90" s="55" t="s">
        <v>63</v>
      </c>
      <c r="AB90" s="55">
        <v>9</v>
      </c>
      <c r="AC90" s="55">
        <v>0</v>
      </c>
      <c r="AD90" s="55">
        <v>118</v>
      </c>
      <c r="AE90" s="55">
        <v>0</v>
      </c>
      <c r="AF90" s="55">
        <v>15</v>
      </c>
      <c r="AG90" s="56">
        <v>15</v>
      </c>
      <c r="AH90" s="55">
        <v>740</v>
      </c>
      <c r="AI90" s="55">
        <v>97</v>
      </c>
      <c r="AJ90" s="55">
        <v>873</v>
      </c>
      <c r="AK90" s="55">
        <v>4464</v>
      </c>
      <c r="AL90" s="55">
        <v>4464</v>
      </c>
      <c r="AN90" s="55" t="s">
        <v>64</v>
      </c>
      <c r="AO90" s="55">
        <v>10</v>
      </c>
      <c r="AP90" s="55">
        <v>10</v>
      </c>
      <c r="AQ90" s="55">
        <v>100</v>
      </c>
      <c r="AR90" s="55">
        <v>344.5</v>
      </c>
      <c r="AS90" s="55">
        <v>276</v>
      </c>
      <c r="AT90" s="68" t="str">
        <f>VLOOKUP(A90,'[2]SU List with Assignment Master'!$F$2:$G$128,2,FALSE)</f>
        <v>South 5</v>
      </c>
      <c r="AU90" s="55" t="s">
        <v>123</v>
      </c>
      <c r="AV90" s="55" t="s">
        <v>60</v>
      </c>
    </row>
    <row r="91" spans="1:48" x14ac:dyDescent="0.25">
      <c r="A91" s="55" t="s">
        <v>124</v>
      </c>
      <c r="B91" s="55">
        <v>50724</v>
      </c>
      <c r="C91" s="55">
        <v>12</v>
      </c>
      <c r="D91" s="55">
        <v>2688</v>
      </c>
      <c r="E91" s="55">
        <v>950</v>
      </c>
      <c r="F91" s="55">
        <v>80</v>
      </c>
      <c r="G91" s="56">
        <v>3718</v>
      </c>
      <c r="H91" s="59">
        <v>3638</v>
      </c>
      <c r="I91" s="55">
        <v>309.83330000000001</v>
      </c>
      <c r="J91" s="59">
        <v>303.2</v>
      </c>
      <c r="K91" s="55">
        <v>18980</v>
      </c>
      <c r="L91" s="55">
        <v>2416.6999999999998</v>
      </c>
      <c r="M91" s="55">
        <v>0</v>
      </c>
      <c r="N91" s="55">
        <v>0</v>
      </c>
      <c r="O91" s="55">
        <v>74.36</v>
      </c>
      <c r="P91" s="55" t="s">
        <v>64</v>
      </c>
      <c r="Q91" s="55" t="s">
        <v>63</v>
      </c>
      <c r="R91" s="55">
        <v>2491.06</v>
      </c>
      <c r="S91" s="55">
        <v>16488.939999999999</v>
      </c>
      <c r="T91" s="55">
        <v>16488.939999999999</v>
      </c>
      <c r="U91" s="55">
        <v>0</v>
      </c>
      <c r="V91" s="55" t="s">
        <v>64</v>
      </c>
      <c r="W91" s="55" t="s">
        <v>271</v>
      </c>
      <c r="X91" s="55">
        <v>1</v>
      </c>
      <c r="Y91" s="55">
        <v>0</v>
      </c>
      <c r="Z91" s="55">
        <v>1</v>
      </c>
      <c r="AA91" s="55" t="s">
        <v>63</v>
      </c>
      <c r="AB91" s="55">
        <v>10</v>
      </c>
      <c r="AC91" s="55">
        <v>0</v>
      </c>
      <c r="AD91" s="55">
        <v>122</v>
      </c>
      <c r="AE91" s="55">
        <v>0</v>
      </c>
      <c r="AF91" s="55">
        <v>29</v>
      </c>
      <c r="AG91" s="56">
        <v>29</v>
      </c>
      <c r="AH91" s="55">
        <v>579</v>
      </c>
      <c r="AI91" s="55">
        <v>73</v>
      </c>
      <c r="AJ91" s="55">
        <v>730</v>
      </c>
      <c r="AK91" s="55">
        <v>3745</v>
      </c>
      <c r="AL91" s="55">
        <v>3745</v>
      </c>
      <c r="AN91" s="55" t="s">
        <v>64</v>
      </c>
      <c r="AO91" s="55">
        <v>15</v>
      </c>
      <c r="AP91" s="55">
        <v>9</v>
      </c>
      <c r="AQ91" s="55">
        <v>80</v>
      </c>
      <c r="AR91" s="55">
        <v>247.86670000000001</v>
      </c>
      <c r="AS91" s="55">
        <v>298.66669999999999</v>
      </c>
      <c r="AT91" s="68" t="str">
        <f>VLOOKUP(A91,'[2]SU List with Assignment Master'!$F$2:$G$128,2,FALSE)</f>
        <v>South 5</v>
      </c>
      <c r="AU91" s="55" t="s">
        <v>123</v>
      </c>
      <c r="AV91" s="55" t="s">
        <v>60</v>
      </c>
    </row>
    <row r="92" spans="1:48" x14ac:dyDescent="0.25">
      <c r="A92" s="55" t="s">
        <v>124</v>
      </c>
      <c r="B92" s="55">
        <v>90503</v>
      </c>
      <c r="C92" s="55">
        <v>0</v>
      </c>
      <c r="D92" s="55">
        <v>0</v>
      </c>
      <c r="E92" s="55">
        <v>0</v>
      </c>
      <c r="F92" s="55">
        <v>0</v>
      </c>
      <c r="G92" s="56">
        <v>0</v>
      </c>
      <c r="H92" s="59">
        <v>0</v>
      </c>
      <c r="I92" s="55">
        <v>0</v>
      </c>
      <c r="J92" s="59" t="e">
        <v>#DIV/0!</v>
      </c>
      <c r="K92" s="55">
        <v>0</v>
      </c>
      <c r="L92" s="55">
        <v>0</v>
      </c>
      <c r="M92" s="55">
        <v>0</v>
      </c>
      <c r="N92" s="55">
        <v>0</v>
      </c>
      <c r="O92" s="55">
        <v>0</v>
      </c>
      <c r="P92" s="55" t="s">
        <v>63</v>
      </c>
      <c r="Q92" s="55" t="s">
        <v>64</v>
      </c>
      <c r="R92" s="55">
        <v>0</v>
      </c>
      <c r="S92" s="55">
        <v>0</v>
      </c>
      <c r="T92" s="55">
        <v>0</v>
      </c>
      <c r="U92" s="55">
        <v>0</v>
      </c>
      <c r="V92" s="55" t="s">
        <v>64</v>
      </c>
      <c r="W92" s="55" t="s">
        <v>264</v>
      </c>
      <c r="X92" s="55">
        <v>0</v>
      </c>
      <c r="Y92" s="55">
        <v>1</v>
      </c>
      <c r="Z92" s="55">
        <v>1</v>
      </c>
      <c r="AA92" s="55" t="s">
        <v>63</v>
      </c>
      <c r="AB92" s="55">
        <v>0</v>
      </c>
      <c r="AC92" s="55">
        <v>0</v>
      </c>
      <c r="AD92" s="55">
        <v>0</v>
      </c>
      <c r="AE92" s="55">
        <v>0</v>
      </c>
      <c r="AF92" s="55">
        <v>0</v>
      </c>
      <c r="AG92" s="56">
        <v>0</v>
      </c>
      <c r="AH92" s="55">
        <v>0</v>
      </c>
      <c r="AI92" s="55">
        <v>0</v>
      </c>
      <c r="AJ92" s="55">
        <v>0</v>
      </c>
      <c r="AK92" s="55">
        <v>0</v>
      </c>
      <c r="AL92" s="55">
        <v>0</v>
      </c>
      <c r="AN92" s="55" t="s">
        <v>64</v>
      </c>
      <c r="AO92" s="55">
        <v>3</v>
      </c>
      <c r="AP92" s="55">
        <v>0</v>
      </c>
      <c r="AQ92" s="55">
        <v>0</v>
      </c>
      <c r="AR92" s="55">
        <v>0</v>
      </c>
      <c r="AS92" s="55">
        <v>0</v>
      </c>
      <c r="AT92" s="68" t="str">
        <f>VLOOKUP(A92,'[2]SU List with Assignment Master'!$F$2:$G$128,2,FALSE)</f>
        <v>South 5</v>
      </c>
      <c r="AU92" s="55" t="s">
        <v>123</v>
      </c>
      <c r="AV92" s="55" t="s">
        <v>202</v>
      </c>
    </row>
    <row r="93" spans="1:48" x14ac:dyDescent="0.25">
      <c r="A93" s="55" t="s">
        <v>122</v>
      </c>
      <c r="B93" s="55">
        <v>72241</v>
      </c>
      <c r="C93" s="55">
        <v>8</v>
      </c>
      <c r="D93" s="55">
        <v>1668</v>
      </c>
      <c r="E93" s="55">
        <v>600</v>
      </c>
      <c r="F93" s="55">
        <v>10</v>
      </c>
      <c r="G93" s="56">
        <v>2278</v>
      </c>
      <c r="H93" s="59">
        <v>2268</v>
      </c>
      <c r="I93" s="55">
        <v>284.75</v>
      </c>
      <c r="J93" s="59">
        <v>283.5</v>
      </c>
      <c r="K93" s="55">
        <v>11650</v>
      </c>
      <c r="L93" s="55">
        <v>1480.7</v>
      </c>
      <c r="M93" s="55">
        <v>0</v>
      </c>
      <c r="N93" s="55">
        <v>0</v>
      </c>
      <c r="O93" s="55">
        <v>45.56</v>
      </c>
      <c r="P93" s="55" t="s">
        <v>64</v>
      </c>
      <c r="Q93" s="55" t="s">
        <v>63</v>
      </c>
      <c r="R93" s="55">
        <v>1526.26</v>
      </c>
      <c r="S93" s="55">
        <v>10123.74</v>
      </c>
      <c r="T93" s="55">
        <v>10123.74</v>
      </c>
      <c r="U93" s="55">
        <v>0</v>
      </c>
      <c r="V93" s="55" t="s">
        <v>64</v>
      </c>
      <c r="W93" s="55" t="s">
        <v>272</v>
      </c>
      <c r="X93" s="55">
        <v>1</v>
      </c>
      <c r="Y93" s="55">
        <v>0</v>
      </c>
      <c r="Z93" s="55">
        <v>1</v>
      </c>
      <c r="AA93" s="55" t="s">
        <v>63</v>
      </c>
      <c r="AB93" s="55">
        <v>4</v>
      </c>
      <c r="AC93" s="55">
        <v>0</v>
      </c>
      <c r="AD93" s="55">
        <v>60</v>
      </c>
      <c r="AE93" s="55">
        <v>0</v>
      </c>
      <c r="AF93" s="55">
        <v>10</v>
      </c>
      <c r="AG93" s="56">
        <v>10</v>
      </c>
      <c r="AH93" s="55">
        <v>141</v>
      </c>
      <c r="AI93" s="55">
        <v>52.75</v>
      </c>
      <c r="AJ93" s="55">
        <v>211</v>
      </c>
      <c r="AK93" s="55">
        <v>1070</v>
      </c>
      <c r="AL93" s="55">
        <v>1070</v>
      </c>
      <c r="AM93" s="55">
        <v>1000</v>
      </c>
      <c r="AN93" s="55" t="s">
        <v>64</v>
      </c>
      <c r="AO93" s="55">
        <v>11</v>
      </c>
      <c r="AP93" s="55">
        <v>4</v>
      </c>
      <c r="AQ93" s="55">
        <v>72.727272727272734</v>
      </c>
      <c r="AR93" s="55">
        <v>207.0909</v>
      </c>
      <c r="AS93" s="55">
        <v>417</v>
      </c>
      <c r="AT93" s="68" t="str">
        <f>VLOOKUP(A93,'[2]SU List with Assignment Master'!$F$2:$G$128,2,FALSE)</f>
        <v>South 4</v>
      </c>
      <c r="AU93" s="55" t="s">
        <v>121</v>
      </c>
      <c r="AV93" s="55" t="s">
        <v>60</v>
      </c>
    </row>
    <row r="94" spans="1:48" x14ac:dyDescent="0.25">
      <c r="A94" s="55" t="s">
        <v>122</v>
      </c>
      <c r="B94" s="55">
        <v>72244</v>
      </c>
      <c r="C94" s="55">
        <v>5</v>
      </c>
      <c r="D94" s="55">
        <v>2700</v>
      </c>
      <c r="E94" s="55">
        <v>147</v>
      </c>
      <c r="F94" s="55">
        <v>16</v>
      </c>
      <c r="G94" s="56">
        <v>2863</v>
      </c>
      <c r="H94" s="59">
        <v>2847</v>
      </c>
      <c r="I94" s="55">
        <v>572.6</v>
      </c>
      <c r="J94" s="59">
        <v>569.4</v>
      </c>
      <c r="K94" s="55">
        <v>14517</v>
      </c>
      <c r="L94" s="55">
        <v>1860.95</v>
      </c>
      <c r="M94" s="55">
        <v>0</v>
      </c>
      <c r="N94" s="55">
        <v>0</v>
      </c>
      <c r="O94" s="55">
        <v>0</v>
      </c>
      <c r="P94" s="55" t="s">
        <v>64</v>
      </c>
      <c r="Q94" s="55" t="s">
        <v>64</v>
      </c>
      <c r="R94" s="55">
        <v>1860.95</v>
      </c>
      <c r="S94" s="55">
        <v>12656.05</v>
      </c>
      <c r="T94" s="55">
        <v>12656.05</v>
      </c>
      <c r="U94" s="55">
        <v>0</v>
      </c>
      <c r="V94" s="55" t="s">
        <v>64</v>
      </c>
      <c r="W94" s="55" t="s">
        <v>273</v>
      </c>
      <c r="X94" s="55">
        <v>1</v>
      </c>
      <c r="Y94" s="55">
        <v>0</v>
      </c>
      <c r="Z94" s="55">
        <v>1</v>
      </c>
      <c r="AA94" s="55" t="s">
        <v>63</v>
      </c>
      <c r="AB94" s="55">
        <v>4</v>
      </c>
      <c r="AC94" s="55">
        <v>0</v>
      </c>
      <c r="AD94" s="55">
        <v>147</v>
      </c>
      <c r="AE94" s="55">
        <v>0</v>
      </c>
      <c r="AF94" s="55">
        <v>15</v>
      </c>
      <c r="AG94" s="56">
        <v>15</v>
      </c>
      <c r="AH94" s="55">
        <v>731</v>
      </c>
      <c r="AI94" s="55">
        <v>223.25</v>
      </c>
      <c r="AJ94" s="55">
        <v>893</v>
      </c>
      <c r="AK94" s="55">
        <v>4538</v>
      </c>
      <c r="AL94" s="55">
        <v>4538</v>
      </c>
      <c r="AM94" s="55">
        <v>0</v>
      </c>
      <c r="AN94" s="55" t="s">
        <v>64</v>
      </c>
      <c r="AO94" s="55">
        <v>8</v>
      </c>
      <c r="AP94" s="55">
        <v>4</v>
      </c>
      <c r="AQ94" s="55">
        <v>62.5</v>
      </c>
      <c r="AR94" s="55">
        <v>357.875</v>
      </c>
      <c r="AS94" s="55">
        <v>675</v>
      </c>
      <c r="AT94" s="68" t="str">
        <f>VLOOKUP(A94,'[2]SU List with Assignment Master'!$F$2:$G$128,2,FALSE)</f>
        <v>South 4</v>
      </c>
      <c r="AU94" s="55" t="s">
        <v>121</v>
      </c>
      <c r="AV94" s="55" t="s">
        <v>60</v>
      </c>
    </row>
    <row r="95" spans="1:48" x14ac:dyDescent="0.25">
      <c r="A95" s="55" t="s">
        <v>122</v>
      </c>
      <c r="B95" s="55">
        <v>72245</v>
      </c>
      <c r="C95" s="55">
        <v>9</v>
      </c>
      <c r="D95" s="55">
        <v>0</v>
      </c>
      <c r="E95" s="55">
        <v>2905</v>
      </c>
      <c r="F95" s="55">
        <v>27</v>
      </c>
      <c r="G95" s="56">
        <v>2932</v>
      </c>
      <c r="H95" s="59">
        <v>2905</v>
      </c>
      <c r="I95" s="55">
        <v>325.77780000000001</v>
      </c>
      <c r="J95" s="59">
        <v>322.8</v>
      </c>
      <c r="K95" s="55">
        <v>14928</v>
      </c>
      <c r="L95" s="55">
        <v>1905.8</v>
      </c>
      <c r="M95" s="55">
        <v>0</v>
      </c>
      <c r="N95" s="55">
        <v>0</v>
      </c>
      <c r="O95" s="55">
        <v>0</v>
      </c>
      <c r="P95" s="55" t="s">
        <v>64</v>
      </c>
      <c r="Q95" s="55" t="s">
        <v>64</v>
      </c>
      <c r="R95" s="55">
        <v>1905.8</v>
      </c>
      <c r="S95" s="55">
        <v>13022.2</v>
      </c>
      <c r="T95" s="55">
        <v>13022.2</v>
      </c>
      <c r="U95" s="55">
        <v>0</v>
      </c>
      <c r="V95" s="55" t="s">
        <v>64</v>
      </c>
      <c r="W95" s="55" t="s">
        <v>274</v>
      </c>
      <c r="X95" s="55">
        <v>1</v>
      </c>
      <c r="Y95" s="55">
        <v>0</v>
      </c>
      <c r="Z95" s="55">
        <v>1</v>
      </c>
      <c r="AA95" s="55" t="s">
        <v>63</v>
      </c>
      <c r="AB95" s="55">
        <v>5</v>
      </c>
      <c r="AC95" s="55">
        <v>0</v>
      </c>
      <c r="AD95" s="55">
        <v>108</v>
      </c>
      <c r="AE95" s="55">
        <v>0</v>
      </c>
      <c r="AF95" s="55">
        <v>4</v>
      </c>
      <c r="AG95" s="56">
        <v>4</v>
      </c>
      <c r="AH95" s="55">
        <v>689</v>
      </c>
      <c r="AI95" s="55">
        <v>160.19999999999999</v>
      </c>
      <c r="AJ95" s="55">
        <v>801</v>
      </c>
      <c r="AK95" s="55">
        <v>4080</v>
      </c>
      <c r="AL95" s="55">
        <v>4080</v>
      </c>
      <c r="AM95" s="55">
        <v>2000</v>
      </c>
      <c r="AN95" s="55" t="s">
        <v>64</v>
      </c>
      <c r="AO95" s="55">
        <v>11</v>
      </c>
      <c r="AP95" s="55">
        <v>0</v>
      </c>
      <c r="AQ95" s="55">
        <v>81.818181818181813</v>
      </c>
      <c r="AR95" s="55">
        <v>266.5455</v>
      </c>
      <c r="AS95" s="55">
        <v>0</v>
      </c>
      <c r="AT95" s="68" t="str">
        <f>VLOOKUP(A95,'[2]SU List with Assignment Master'!$F$2:$G$128,2,FALSE)</f>
        <v>South 4</v>
      </c>
      <c r="AU95" s="55" t="s">
        <v>121</v>
      </c>
      <c r="AV95" s="55" t="s">
        <v>60</v>
      </c>
    </row>
    <row r="96" spans="1:48" x14ac:dyDescent="0.25">
      <c r="A96" s="55" t="s">
        <v>122</v>
      </c>
      <c r="B96" s="55">
        <v>90652</v>
      </c>
      <c r="C96" s="55">
        <v>0</v>
      </c>
      <c r="D96" s="55">
        <v>0</v>
      </c>
      <c r="E96" s="55">
        <v>0</v>
      </c>
      <c r="F96" s="55">
        <v>0</v>
      </c>
      <c r="G96" s="56">
        <v>0</v>
      </c>
      <c r="H96" s="59">
        <v>0</v>
      </c>
      <c r="I96" s="55">
        <v>0</v>
      </c>
      <c r="J96" s="59" t="e">
        <v>#DIV/0!</v>
      </c>
      <c r="K96" s="55">
        <v>0</v>
      </c>
      <c r="L96" s="55">
        <v>0</v>
      </c>
      <c r="M96" s="55">
        <v>0</v>
      </c>
      <c r="N96" s="55">
        <v>0</v>
      </c>
      <c r="O96" s="55">
        <v>0</v>
      </c>
      <c r="P96" s="55" t="s">
        <v>64</v>
      </c>
      <c r="Q96" s="55" t="s">
        <v>64</v>
      </c>
      <c r="R96" s="55">
        <v>0</v>
      </c>
      <c r="S96" s="55">
        <v>0</v>
      </c>
      <c r="T96" s="55">
        <v>0</v>
      </c>
      <c r="U96" s="55">
        <v>0</v>
      </c>
      <c r="V96" s="55" t="s">
        <v>64</v>
      </c>
      <c r="W96" s="55" t="s">
        <v>275</v>
      </c>
      <c r="X96" s="55">
        <v>0</v>
      </c>
      <c r="Y96" s="55">
        <v>1</v>
      </c>
      <c r="Z96" s="55">
        <v>1</v>
      </c>
      <c r="AA96" s="55" t="s">
        <v>63</v>
      </c>
      <c r="AB96" s="55">
        <v>0</v>
      </c>
      <c r="AC96" s="55">
        <v>0</v>
      </c>
      <c r="AD96" s="55">
        <v>0</v>
      </c>
      <c r="AE96" s="55">
        <v>0</v>
      </c>
      <c r="AF96" s="55">
        <v>0</v>
      </c>
      <c r="AG96" s="56">
        <v>0</v>
      </c>
      <c r="AH96" s="55">
        <v>0</v>
      </c>
      <c r="AI96" s="55">
        <v>0</v>
      </c>
      <c r="AJ96" s="55">
        <v>0</v>
      </c>
      <c r="AK96" s="55">
        <v>0</v>
      </c>
      <c r="AL96" s="55">
        <v>0</v>
      </c>
      <c r="AN96" s="55" t="s">
        <v>64</v>
      </c>
      <c r="AO96" s="55">
        <v>1</v>
      </c>
      <c r="AP96" s="55">
        <v>0</v>
      </c>
      <c r="AQ96" s="55">
        <v>0</v>
      </c>
      <c r="AR96" s="55">
        <v>0</v>
      </c>
      <c r="AS96" s="55">
        <v>0</v>
      </c>
      <c r="AT96" s="68" t="str">
        <f>VLOOKUP(A96,'[2]SU List with Assignment Master'!$F$2:$G$128,2,FALSE)</f>
        <v>South 4</v>
      </c>
      <c r="AU96" s="55" t="s">
        <v>121</v>
      </c>
      <c r="AV96" s="55" t="s">
        <v>202</v>
      </c>
    </row>
    <row r="97" spans="1:48" x14ac:dyDescent="0.25">
      <c r="A97" s="55" t="s">
        <v>120</v>
      </c>
      <c r="B97" s="55">
        <v>76323</v>
      </c>
      <c r="C97" s="55">
        <v>2</v>
      </c>
      <c r="D97" s="55">
        <v>0</v>
      </c>
      <c r="E97" s="55">
        <v>128</v>
      </c>
      <c r="F97" s="55">
        <v>0</v>
      </c>
      <c r="G97" s="56">
        <v>128</v>
      </c>
      <c r="H97" s="59">
        <v>128</v>
      </c>
      <c r="I97" s="55">
        <v>64</v>
      </c>
      <c r="J97" s="59">
        <v>64</v>
      </c>
      <c r="K97" s="55">
        <v>666</v>
      </c>
      <c r="L97" s="55">
        <v>83.2</v>
      </c>
      <c r="M97" s="55">
        <v>0</v>
      </c>
      <c r="N97" s="55">
        <v>0</v>
      </c>
      <c r="O97" s="55">
        <v>0</v>
      </c>
      <c r="P97" s="55" t="s">
        <v>64</v>
      </c>
      <c r="Q97" s="55" t="s">
        <v>64</v>
      </c>
      <c r="R97" s="55">
        <v>83.2</v>
      </c>
      <c r="S97" s="55">
        <v>582.79999999999995</v>
      </c>
      <c r="T97" s="55">
        <v>661.25</v>
      </c>
      <c r="U97" s="55">
        <v>-78.45</v>
      </c>
      <c r="V97" s="55" t="s">
        <v>64</v>
      </c>
      <c r="W97" s="55" t="s">
        <v>276</v>
      </c>
      <c r="X97" s="55">
        <v>1</v>
      </c>
      <c r="Y97" s="55">
        <v>0</v>
      </c>
      <c r="Z97" s="55">
        <v>1</v>
      </c>
      <c r="AA97" s="55" t="s">
        <v>63</v>
      </c>
      <c r="AB97" s="55">
        <v>2</v>
      </c>
      <c r="AC97" s="55">
        <v>0</v>
      </c>
      <c r="AD97" s="55">
        <v>20</v>
      </c>
      <c r="AE97" s="55">
        <v>0</v>
      </c>
      <c r="AF97" s="55">
        <v>0</v>
      </c>
      <c r="AG97" s="56">
        <v>0</v>
      </c>
      <c r="AH97" s="55">
        <v>40</v>
      </c>
      <c r="AI97" s="55">
        <v>30</v>
      </c>
      <c r="AJ97" s="55">
        <v>60</v>
      </c>
      <c r="AK97" s="55">
        <v>309</v>
      </c>
      <c r="AL97" s="55">
        <v>309</v>
      </c>
      <c r="AM97" s="55">
        <v>0</v>
      </c>
      <c r="AN97" s="55" t="s">
        <v>64</v>
      </c>
      <c r="AO97" s="55">
        <v>3</v>
      </c>
      <c r="AP97" s="55">
        <v>0</v>
      </c>
      <c r="AQ97" s="55">
        <v>66.666666666666671</v>
      </c>
      <c r="AR97" s="55">
        <v>42.666699999999999</v>
      </c>
      <c r="AS97" s="55">
        <v>0</v>
      </c>
      <c r="AT97" s="68" t="str">
        <f>VLOOKUP(A97,'[2]SU List with Assignment Master'!$F$2:$G$128,2,FALSE)</f>
        <v>South 4</v>
      </c>
      <c r="AU97" s="55" t="s">
        <v>119</v>
      </c>
      <c r="AV97" s="55" t="s">
        <v>60</v>
      </c>
    </row>
    <row r="98" spans="1:48" x14ac:dyDescent="0.25">
      <c r="A98" s="55" t="s">
        <v>120</v>
      </c>
      <c r="B98" s="55">
        <v>80013</v>
      </c>
      <c r="C98" s="55">
        <v>0</v>
      </c>
      <c r="D98" s="55">
        <v>0</v>
      </c>
      <c r="E98" s="55">
        <v>0</v>
      </c>
      <c r="F98" s="55">
        <v>0</v>
      </c>
      <c r="G98" s="56">
        <v>0</v>
      </c>
      <c r="H98" s="59">
        <v>0</v>
      </c>
      <c r="I98" s="55">
        <v>0</v>
      </c>
      <c r="J98" s="59" t="e">
        <v>#DIV/0!</v>
      </c>
      <c r="K98" s="55">
        <v>0</v>
      </c>
      <c r="L98" s="55">
        <v>0</v>
      </c>
      <c r="M98" s="55">
        <v>0</v>
      </c>
      <c r="N98" s="55">
        <v>0</v>
      </c>
      <c r="O98" s="55">
        <v>0</v>
      </c>
      <c r="P98" s="55" t="s">
        <v>64</v>
      </c>
      <c r="Q98" s="55" t="s">
        <v>64</v>
      </c>
      <c r="R98" s="55">
        <v>0</v>
      </c>
      <c r="S98" s="55">
        <v>0</v>
      </c>
      <c r="T98" s="55">
        <v>0</v>
      </c>
      <c r="U98" s="55">
        <v>0</v>
      </c>
      <c r="V98" s="55" t="s">
        <v>64</v>
      </c>
      <c r="W98" s="55" t="s">
        <v>277</v>
      </c>
      <c r="X98" s="55">
        <v>0</v>
      </c>
      <c r="Y98" s="55">
        <v>1</v>
      </c>
      <c r="Z98" s="55">
        <v>1</v>
      </c>
      <c r="AA98" s="55" t="s">
        <v>63</v>
      </c>
      <c r="AB98" s="55">
        <v>0</v>
      </c>
      <c r="AC98" s="55">
        <v>0</v>
      </c>
      <c r="AD98" s="55">
        <v>0</v>
      </c>
      <c r="AE98" s="55">
        <v>0</v>
      </c>
      <c r="AF98" s="55">
        <v>0</v>
      </c>
      <c r="AG98" s="56">
        <v>0</v>
      </c>
      <c r="AH98" s="55">
        <v>0</v>
      </c>
      <c r="AI98" s="55">
        <v>0</v>
      </c>
      <c r="AJ98" s="55">
        <v>0</v>
      </c>
      <c r="AK98" s="55">
        <v>0</v>
      </c>
      <c r="AL98" s="55">
        <v>0</v>
      </c>
      <c r="AN98" s="55" t="s">
        <v>64</v>
      </c>
      <c r="AO98" s="55">
        <v>11</v>
      </c>
      <c r="AP98" s="55">
        <v>0</v>
      </c>
      <c r="AQ98" s="55">
        <v>0</v>
      </c>
      <c r="AR98" s="55">
        <v>0</v>
      </c>
      <c r="AS98" s="55">
        <v>0</v>
      </c>
      <c r="AT98" s="68" t="str">
        <f>VLOOKUP(A98,'[2]SU List with Assignment Master'!$F$2:$G$128,2,FALSE)</f>
        <v>South 4</v>
      </c>
      <c r="AU98" s="55" t="s">
        <v>119</v>
      </c>
      <c r="AV98" s="55" t="s">
        <v>60</v>
      </c>
    </row>
    <row r="99" spans="1:48" x14ac:dyDescent="0.25">
      <c r="A99" s="55" t="s">
        <v>118</v>
      </c>
      <c r="B99" s="55">
        <v>40747</v>
      </c>
      <c r="C99" s="55">
        <v>5</v>
      </c>
      <c r="D99" s="55">
        <v>804</v>
      </c>
      <c r="E99" s="55">
        <v>100</v>
      </c>
      <c r="F99" s="55">
        <v>10</v>
      </c>
      <c r="G99" s="56">
        <v>914</v>
      </c>
      <c r="H99" s="59">
        <v>904</v>
      </c>
      <c r="I99" s="55">
        <v>182.8</v>
      </c>
      <c r="J99" s="59">
        <v>180.8</v>
      </c>
      <c r="K99" s="55">
        <v>4703</v>
      </c>
      <c r="L99" s="55">
        <v>594.1</v>
      </c>
      <c r="M99" s="55">
        <v>0</v>
      </c>
      <c r="N99" s="55">
        <v>0</v>
      </c>
      <c r="O99" s="55">
        <v>0</v>
      </c>
      <c r="P99" s="55" t="s">
        <v>64</v>
      </c>
      <c r="Q99" s="55" t="s">
        <v>64</v>
      </c>
      <c r="R99" s="55">
        <v>594.1</v>
      </c>
      <c r="S99" s="55">
        <v>4108.8999999999996</v>
      </c>
      <c r="T99" s="55">
        <v>2656.25</v>
      </c>
      <c r="U99" s="55">
        <v>1452.65</v>
      </c>
      <c r="V99" s="55" t="s">
        <v>63</v>
      </c>
      <c r="W99" s="55" t="s">
        <v>278</v>
      </c>
      <c r="X99" s="55">
        <v>1</v>
      </c>
      <c r="Y99" s="55">
        <v>0</v>
      </c>
      <c r="Z99" s="55">
        <v>1</v>
      </c>
      <c r="AA99" s="55" t="s">
        <v>63</v>
      </c>
      <c r="AB99" s="55">
        <v>2</v>
      </c>
      <c r="AC99" s="55">
        <v>0</v>
      </c>
      <c r="AD99" s="55">
        <v>16</v>
      </c>
      <c r="AE99" s="55">
        <v>0</v>
      </c>
      <c r="AF99" s="55">
        <v>1</v>
      </c>
      <c r="AG99" s="56">
        <v>1</v>
      </c>
      <c r="AH99" s="55">
        <v>98</v>
      </c>
      <c r="AI99" s="55">
        <v>57.5</v>
      </c>
      <c r="AJ99" s="55">
        <v>115</v>
      </c>
      <c r="AK99" s="55">
        <v>593</v>
      </c>
      <c r="AL99" s="55">
        <v>593</v>
      </c>
      <c r="AN99" s="55" t="s">
        <v>64</v>
      </c>
      <c r="AO99" s="55">
        <v>6</v>
      </c>
      <c r="AP99" s="55">
        <v>0</v>
      </c>
      <c r="AQ99" s="55">
        <v>83.333333333333329</v>
      </c>
      <c r="AR99" s="55">
        <v>152.33330000000001</v>
      </c>
      <c r="AS99" s="55">
        <v>0</v>
      </c>
      <c r="AT99" s="68" t="str">
        <f>VLOOKUP(A99,'[2]SU List with Assignment Master'!$F$2:$G$128,2,FALSE)</f>
        <v>South 4</v>
      </c>
      <c r="AU99" s="55" t="s">
        <v>117</v>
      </c>
      <c r="AV99" s="55" t="s">
        <v>60</v>
      </c>
    </row>
    <row r="100" spans="1:48" x14ac:dyDescent="0.25">
      <c r="A100" s="55" t="s">
        <v>118</v>
      </c>
      <c r="B100" s="55">
        <v>41505</v>
      </c>
      <c r="C100" s="55">
        <v>1</v>
      </c>
      <c r="D100" s="55">
        <v>0</v>
      </c>
      <c r="E100" s="55">
        <v>500</v>
      </c>
      <c r="F100" s="55">
        <v>4</v>
      </c>
      <c r="G100" s="56">
        <v>504</v>
      </c>
      <c r="H100" s="59">
        <v>500</v>
      </c>
      <c r="I100" s="55">
        <v>504</v>
      </c>
      <c r="J100" s="59">
        <v>500</v>
      </c>
      <c r="K100" s="55">
        <v>2568</v>
      </c>
      <c r="L100" s="55">
        <v>327.60000000000002</v>
      </c>
      <c r="M100" s="55">
        <v>0</v>
      </c>
      <c r="N100" s="55">
        <v>0</v>
      </c>
      <c r="O100" s="55">
        <v>0</v>
      </c>
      <c r="P100" s="55" t="s">
        <v>64</v>
      </c>
      <c r="Q100" s="55" t="s">
        <v>64</v>
      </c>
      <c r="R100" s="55">
        <v>327.60000000000002</v>
      </c>
      <c r="S100" s="55">
        <v>2240.4</v>
      </c>
      <c r="T100" s="55">
        <v>2240.4</v>
      </c>
      <c r="U100" s="55">
        <v>0</v>
      </c>
      <c r="V100" s="55" t="s">
        <v>64</v>
      </c>
      <c r="W100" s="55" t="s">
        <v>279</v>
      </c>
      <c r="X100" s="55">
        <v>1</v>
      </c>
      <c r="Y100" s="55">
        <v>0</v>
      </c>
      <c r="Z100" s="55">
        <v>1</v>
      </c>
      <c r="AA100" s="55" t="s">
        <v>63</v>
      </c>
      <c r="AB100" s="55">
        <v>1</v>
      </c>
      <c r="AC100" s="55">
        <v>0</v>
      </c>
      <c r="AD100" s="55">
        <v>20</v>
      </c>
      <c r="AE100" s="55">
        <v>0</v>
      </c>
      <c r="AF100" s="55">
        <v>4</v>
      </c>
      <c r="AG100" s="56">
        <v>4</v>
      </c>
      <c r="AH100" s="55">
        <v>105</v>
      </c>
      <c r="AI100" s="55">
        <v>129</v>
      </c>
      <c r="AJ100" s="55">
        <v>129</v>
      </c>
      <c r="AK100" s="55">
        <v>659</v>
      </c>
      <c r="AL100" s="55">
        <v>659</v>
      </c>
      <c r="AM100" s="55">
        <v>0</v>
      </c>
      <c r="AN100" s="55" t="s">
        <v>64</v>
      </c>
      <c r="AO100" s="55">
        <v>1</v>
      </c>
      <c r="AP100" s="55">
        <v>0</v>
      </c>
      <c r="AQ100" s="55">
        <v>100</v>
      </c>
      <c r="AR100" s="55">
        <v>504</v>
      </c>
      <c r="AS100" s="55">
        <v>0</v>
      </c>
      <c r="AT100" s="68" t="str">
        <f>VLOOKUP(A100,'[2]SU List with Assignment Master'!$F$2:$G$128,2,FALSE)</f>
        <v>South 4</v>
      </c>
      <c r="AU100" s="55" t="s">
        <v>117</v>
      </c>
      <c r="AV100" s="55" t="s">
        <v>19</v>
      </c>
    </row>
    <row r="101" spans="1:48" x14ac:dyDescent="0.25">
      <c r="A101" s="55" t="s">
        <v>118</v>
      </c>
      <c r="B101" s="55">
        <v>90456</v>
      </c>
      <c r="C101" s="55">
        <v>0</v>
      </c>
      <c r="D101" s="55">
        <v>0</v>
      </c>
      <c r="E101" s="55">
        <v>0</v>
      </c>
      <c r="F101" s="55">
        <v>0</v>
      </c>
      <c r="G101" s="56">
        <v>0</v>
      </c>
      <c r="H101" s="59">
        <v>0</v>
      </c>
      <c r="I101" s="55">
        <v>0</v>
      </c>
      <c r="J101" s="59" t="e">
        <v>#DIV/0!</v>
      </c>
      <c r="K101" s="55">
        <v>0</v>
      </c>
      <c r="L101" s="55">
        <v>0</v>
      </c>
      <c r="M101" s="55">
        <v>0</v>
      </c>
      <c r="N101" s="55">
        <v>0</v>
      </c>
      <c r="O101" s="55">
        <v>0</v>
      </c>
      <c r="P101" s="55" t="s">
        <v>63</v>
      </c>
      <c r="Q101" s="55" t="s">
        <v>64</v>
      </c>
      <c r="R101" s="55">
        <v>0</v>
      </c>
      <c r="S101" s="55">
        <v>0</v>
      </c>
      <c r="T101" s="55">
        <v>0</v>
      </c>
      <c r="U101" s="55">
        <v>0</v>
      </c>
      <c r="V101" s="55" t="s">
        <v>64</v>
      </c>
      <c r="W101" s="55" t="s">
        <v>278</v>
      </c>
      <c r="X101" s="55">
        <v>0</v>
      </c>
      <c r="Y101" s="55">
        <v>1</v>
      </c>
      <c r="Z101" s="55">
        <v>1</v>
      </c>
      <c r="AA101" s="55" t="s">
        <v>63</v>
      </c>
      <c r="AB101" s="55">
        <v>0</v>
      </c>
      <c r="AC101" s="55">
        <v>0</v>
      </c>
      <c r="AD101" s="55">
        <v>0</v>
      </c>
      <c r="AE101" s="55">
        <v>0</v>
      </c>
      <c r="AF101" s="55">
        <v>0</v>
      </c>
      <c r="AG101" s="56">
        <v>0</v>
      </c>
      <c r="AH101" s="55">
        <v>0</v>
      </c>
      <c r="AI101" s="55">
        <v>0</v>
      </c>
      <c r="AJ101" s="55">
        <v>0</v>
      </c>
      <c r="AK101" s="55">
        <v>0</v>
      </c>
      <c r="AL101" s="55">
        <v>0</v>
      </c>
      <c r="AN101" s="55" t="s">
        <v>64</v>
      </c>
      <c r="AO101" s="55">
        <v>1</v>
      </c>
      <c r="AP101" s="55">
        <v>0</v>
      </c>
      <c r="AQ101" s="55">
        <v>0</v>
      </c>
      <c r="AR101" s="55">
        <v>0</v>
      </c>
      <c r="AS101" s="55">
        <v>0</v>
      </c>
      <c r="AT101" s="68" t="str">
        <f>VLOOKUP(A101,'[2]SU List with Assignment Master'!$F$2:$G$128,2,FALSE)</f>
        <v>South 4</v>
      </c>
      <c r="AU101" s="55" t="s">
        <v>117</v>
      </c>
      <c r="AV101" s="55" t="s">
        <v>202</v>
      </c>
    </row>
    <row r="102" spans="1:48" x14ac:dyDescent="0.25">
      <c r="A102" s="55" t="s">
        <v>116</v>
      </c>
      <c r="B102" s="55">
        <v>20310</v>
      </c>
      <c r="C102" s="55">
        <v>6</v>
      </c>
      <c r="D102" s="55">
        <v>2208</v>
      </c>
      <c r="E102" s="55">
        <v>-237</v>
      </c>
      <c r="F102" s="55">
        <v>35</v>
      </c>
      <c r="G102" s="56">
        <v>2006</v>
      </c>
      <c r="H102" s="59">
        <v>1971</v>
      </c>
      <c r="I102" s="55">
        <v>334.33330000000001</v>
      </c>
      <c r="J102" s="59">
        <v>328.5</v>
      </c>
      <c r="K102" s="55">
        <v>10220</v>
      </c>
      <c r="L102" s="55">
        <v>1303.9000000000001</v>
      </c>
      <c r="M102" s="55">
        <v>0</v>
      </c>
      <c r="N102" s="55">
        <v>0</v>
      </c>
      <c r="O102" s="55">
        <v>40.119999999999997</v>
      </c>
      <c r="P102" s="55" t="s">
        <v>64</v>
      </c>
      <c r="Q102" s="55" t="s">
        <v>63</v>
      </c>
      <c r="R102" s="55">
        <v>1344.02</v>
      </c>
      <c r="S102" s="55">
        <v>8875.98</v>
      </c>
      <c r="T102" s="55">
        <v>8875.98</v>
      </c>
      <c r="U102" s="55">
        <v>0</v>
      </c>
      <c r="V102" s="55" t="s">
        <v>64</v>
      </c>
      <c r="W102" s="55" t="s">
        <v>280</v>
      </c>
      <c r="X102" s="55">
        <v>1</v>
      </c>
      <c r="Y102" s="55">
        <v>0</v>
      </c>
      <c r="Z102" s="55">
        <v>1</v>
      </c>
      <c r="AA102" s="55" t="s">
        <v>63</v>
      </c>
      <c r="AB102" s="55">
        <v>4</v>
      </c>
      <c r="AC102" s="55">
        <v>0</v>
      </c>
      <c r="AD102" s="55">
        <v>77</v>
      </c>
      <c r="AE102" s="55">
        <v>0</v>
      </c>
      <c r="AF102" s="55">
        <v>28</v>
      </c>
      <c r="AG102" s="56">
        <v>28</v>
      </c>
      <c r="AH102" s="55">
        <v>398</v>
      </c>
      <c r="AI102" s="55">
        <v>125.75</v>
      </c>
      <c r="AJ102" s="55">
        <v>503</v>
      </c>
      <c r="AK102" s="55">
        <v>2562</v>
      </c>
      <c r="AL102" s="55">
        <v>2562</v>
      </c>
      <c r="AN102" s="55" t="s">
        <v>64</v>
      </c>
      <c r="AO102" s="55">
        <v>6</v>
      </c>
      <c r="AP102" s="55">
        <v>6</v>
      </c>
      <c r="AQ102" s="55">
        <v>100</v>
      </c>
      <c r="AR102" s="55">
        <v>334.33330000000001</v>
      </c>
      <c r="AS102" s="55">
        <v>368</v>
      </c>
      <c r="AT102" s="68" t="str">
        <f>VLOOKUP(A102,'[2]SU List with Assignment Master'!$F$2:$G$128,2,FALSE)</f>
        <v>North 2</v>
      </c>
      <c r="AU102" s="55" t="s">
        <v>115</v>
      </c>
      <c r="AV102" s="55" t="s">
        <v>60</v>
      </c>
    </row>
    <row r="103" spans="1:48" x14ac:dyDescent="0.25">
      <c r="A103" s="55" t="s">
        <v>116</v>
      </c>
      <c r="B103" s="55">
        <v>20819</v>
      </c>
      <c r="C103" s="55">
        <v>7</v>
      </c>
      <c r="D103" s="55">
        <v>2868</v>
      </c>
      <c r="E103" s="55">
        <v>1599</v>
      </c>
      <c r="F103" s="55">
        <v>1</v>
      </c>
      <c r="G103" s="56">
        <v>4468</v>
      </c>
      <c r="H103" s="59">
        <v>4467</v>
      </c>
      <c r="I103" s="55">
        <v>638.28570000000002</v>
      </c>
      <c r="J103" s="59">
        <v>638.1</v>
      </c>
      <c r="K103" s="55">
        <v>22703</v>
      </c>
      <c r="L103" s="55">
        <v>2904.2</v>
      </c>
      <c r="M103" s="55">
        <v>0</v>
      </c>
      <c r="N103" s="55">
        <v>0</v>
      </c>
      <c r="O103" s="55">
        <v>89.36</v>
      </c>
      <c r="P103" s="55" t="s">
        <v>64</v>
      </c>
      <c r="Q103" s="55" t="s">
        <v>63</v>
      </c>
      <c r="R103" s="55">
        <v>2993.56</v>
      </c>
      <c r="S103" s="55">
        <v>19709.439999999999</v>
      </c>
      <c r="T103" s="55">
        <v>19709.439999999999</v>
      </c>
      <c r="U103" s="55">
        <v>0</v>
      </c>
      <c r="V103" s="55" t="s">
        <v>64</v>
      </c>
      <c r="W103" s="55" t="s">
        <v>281</v>
      </c>
      <c r="X103" s="55">
        <v>1</v>
      </c>
      <c r="Y103" s="55">
        <v>0</v>
      </c>
      <c r="Z103" s="55">
        <v>1</v>
      </c>
      <c r="AA103" s="55" t="s">
        <v>63</v>
      </c>
      <c r="AB103" s="55">
        <v>5</v>
      </c>
      <c r="AC103" s="55">
        <v>0</v>
      </c>
      <c r="AD103" s="55">
        <v>61</v>
      </c>
      <c r="AE103" s="55">
        <v>0</v>
      </c>
      <c r="AF103" s="55">
        <v>1</v>
      </c>
      <c r="AG103" s="56">
        <v>1</v>
      </c>
      <c r="AH103" s="55">
        <v>850</v>
      </c>
      <c r="AI103" s="55">
        <v>182.4</v>
      </c>
      <c r="AJ103" s="55">
        <v>912</v>
      </c>
      <c r="AK103" s="55">
        <v>4591</v>
      </c>
      <c r="AL103" s="55">
        <v>4591</v>
      </c>
      <c r="AN103" s="55" t="s">
        <v>64</v>
      </c>
      <c r="AO103" s="55">
        <v>7</v>
      </c>
      <c r="AP103" s="55">
        <v>6</v>
      </c>
      <c r="AQ103" s="55">
        <v>100</v>
      </c>
      <c r="AR103" s="55">
        <v>638.28570000000002</v>
      </c>
      <c r="AS103" s="55">
        <v>478</v>
      </c>
      <c r="AT103" s="68" t="str">
        <f>VLOOKUP(A103,'[2]SU List with Assignment Master'!$F$2:$G$128,2,FALSE)</f>
        <v>North 2</v>
      </c>
      <c r="AU103" s="55" t="s">
        <v>115</v>
      </c>
      <c r="AV103" s="55" t="s">
        <v>60</v>
      </c>
    </row>
    <row r="104" spans="1:48" x14ac:dyDescent="0.25">
      <c r="A104" s="55" t="s">
        <v>116</v>
      </c>
      <c r="B104" s="55">
        <v>90257</v>
      </c>
      <c r="C104" s="55">
        <v>4</v>
      </c>
      <c r="D104" s="55">
        <v>1284</v>
      </c>
      <c r="E104" s="55">
        <v>956</v>
      </c>
      <c r="F104" s="55">
        <v>28</v>
      </c>
      <c r="G104" s="56">
        <v>2268</v>
      </c>
      <c r="H104" s="59">
        <v>2240</v>
      </c>
      <c r="I104" s="55">
        <v>567</v>
      </c>
      <c r="J104" s="59">
        <v>560</v>
      </c>
      <c r="K104" s="55">
        <v>11584</v>
      </c>
      <c r="L104" s="55">
        <v>1474.2</v>
      </c>
      <c r="M104" s="55">
        <v>0</v>
      </c>
      <c r="N104" s="55">
        <v>0</v>
      </c>
      <c r="O104" s="55">
        <v>-1474.2</v>
      </c>
      <c r="P104" s="55" t="s">
        <v>63</v>
      </c>
      <c r="Q104" s="55" t="s">
        <v>64</v>
      </c>
      <c r="R104" s="55">
        <v>0</v>
      </c>
      <c r="S104" s="55">
        <v>11584</v>
      </c>
      <c r="T104" s="55">
        <v>11584</v>
      </c>
      <c r="U104" s="55">
        <v>0</v>
      </c>
      <c r="V104" s="55" t="s">
        <v>64</v>
      </c>
      <c r="W104" s="55" t="s">
        <v>280</v>
      </c>
      <c r="X104" s="55">
        <v>1</v>
      </c>
      <c r="Y104" s="55">
        <v>0</v>
      </c>
      <c r="Z104" s="55">
        <v>1</v>
      </c>
      <c r="AA104" s="55" t="s">
        <v>63</v>
      </c>
      <c r="AB104" s="55">
        <v>4</v>
      </c>
      <c r="AC104" s="55">
        <v>0</v>
      </c>
      <c r="AD104" s="55">
        <v>174</v>
      </c>
      <c r="AE104" s="55">
        <v>0</v>
      </c>
      <c r="AF104" s="55">
        <v>28</v>
      </c>
      <c r="AG104" s="56">
        <v>28</v>
      </c>
      <c r="AH104" s="55">
        <v>670</v>
      </c>
      <c r="AI104" s="55">
        <v>218</v>
      </c>
      <c r="AJ104" s="55">
        <v>872</v>
      </c>
      <c r="AK104" s="55">
        <v>4468</v>
      </c>
      <c r="AL104" s="55">
        <v>4468</v>
      </c>
      <c r="AN104" s="55" t="s">
        <v>64</v>
      </c>
      <c r="AO104" s="55">
        <v>4</v>
      </c>
      <c r="AP104" s="55">
        <v>4</v>
      </c>
      <c r="AQ104" s="55">
        <v>100</v>
      </c>
      <c r="AR104" s="55">
        <v>567</v>
      </c>
      <c r="AS104" s="55">
        <v>321</v>
      </c>
      <c r="AT104" s="68" t="str">
        <f>VLOOKUP(A104,'[2]SU List with Assignment Master'!$F$2:$G$128,2,FALSE)</f>
        <v>North 2</v>
      </c>
      <c r="AU104" s="55" t="s">
        <v>115</v>
      </c>
      <c r="AV104" s="55" t="s">
        <v>202</v>
      </c>
    </row>
    <row r="105" spans="1:48" x14ac:dyDescent="0.25">
      <c r="A105" s="55" t="s">
        <v>114</v>
      </c>
      <c r="B105" s="55">
        <v>40149</v>
      </c>
      <c r="C105" s="55">
        <v>0</v>
      </c>
      <c r="D105" s="55">
        <v>0</v>
      </c>
      <c r="E105" s="55">
        <v>0</v>
      </c>
      <c r="F105" s="55">
        <v>0</v>
      </c>
      <c r="G105" s="56">
        <v>0</v>
      </c>
      <c r="H105" s="59">
        <v>0</v>
      </c>
      <c r="I105" s="55">
        <v>0</v>
      </c>
      <c r="J105" s="59" t="e">
        <v>#DIV/0!</v>
      </c>
      <c r="K105" s="55">
        <v>0</v>
      </c>
      <c r="L105" s="55">
        <v>0</v>
      </c>
      <c r="M105" s="55">
        <v>0</v>
      </c>
      <c r="N105" s="55">
        <v>0</v>
      </c>
      <c r="O105" s="55">
        <v>0</v>
      </c>
      <c r="P105" s="55" t="s">
        <v>64</v>
      </c>
      <c r="Q105" s="55" t="s">
        <v>64</v>
      </c>
      <c r="R105" s="55">
        <v>0</v>
      </c>
      <c r="S105" s="55">
        <v>0</v>
      </c>
      <c r="T105" s="55">
        <v>0</v>
      </c>
      <c r="U105" s="55">
        <v>0</v>
      </c>
      <c r="V105" s="55" t="s">
        <v>64</v>
      </c>
      <c r="W105" s="55" t="s">
        <v>282</v>
      </c>
      <c r="X105" s="55">
        <v>0</v>
      </c>
      <c r="Y105" s="55">
        <v>1</v>
      </c>
      <c r="Z105" s="55">
        <v>1</v>
      </c>
      <c r="AA105" s="55" t="s">
        <v>63</v>
      </c>
      <c r="AB105" s="55">
        <v>0</v>
      </c>
      <c r="AC105" s="55">
        <v>0</v>
      </c>
      <c r="AD105" s="55">
        <v>0</v>
      </c>
      <c r="AE105" s="55">
        <v>0</v>
      </c>
      <c r="AF105" s="55">
        <v>0</v>
      </c>
      <c r="AG105" s="56">
        <v>0</v>
      </c>
      <c r="AH105" s="55">
        <v>0</v>
      </c>
      <c r="AI105" s="55">
        <v>0</v>
      </c>
      <c r="AJ105" s="55">
        <v>0</v>
      </c>
      <c r="AK105" s="55">
        <v>0</v>
      </c>
      <c r="AL105" s="55">
        <v>0</v>
      </c>
      <c r="AN105" s="55" t="s">
        <v>64</v>
      </c>
      <c r="AO105" s="55">
        <v>1</v>
      </c>
      <c r="AP105" s="55">
        <v>0</v>
      </c>
      <c r="AQ105" s="55">
        <v>0</v>
      </c>
      <c r="AR105" s="55">
        <v>0</v>
      </c>
      <c r="AS105" s="55">
        <v>0</v>
      </c>
      <c r="AT105" s="68" t="str">
        <f>VLOOKUP(A105,'[2]SU List with Assignment Master'!$F$2:$G$128,2,FALSE)</f>
        <v>South 6</v>
      </c>
      <c r="AU105" s="55" t="s">
        <v>113</v>
      </c>
      <c r="AV105" s="55" t="s">
        <v>21</v>
      </c>
    </row>
    <row r="106" spans="1:48" x14ac:dyDescent="0.25">
      <c r="A106" s="55" t="s">
        <v>114</v>
      </c>
      <c r="B106" s="55">
        <v>40214</v>
      </c>
      <c r="C106" s="55">
        <v>1</v>
      </c>
      <c r="D106" s="55">
        <v>288</v>
      </c>
      <c r="E106" s="55">
        <v>-29</v>
      </c>
      <c r="F106" s="55">
        <v>0</v>
      </c>
      <c r="G106" s="56">
        <v>259</v>
      </c>
      <c r="H106" s="59">
        <v>259</v>
      </c>
      <c r="I106" s="55">
        <v>259</v>
      </c>
      <c r="J106" s="59">
        <v>259</v>
      </c>
      <c r="K106" s="55">
        <v>1329</v>
      </c>
      <c r="L106" s="55">
        <v>168.35</v>
      </c>
      <c r="M106" s="55">
        <v>0</v>
      </c>
      <c r="N106" s="55">
        <v>0</v>
      </c>
      <c r="O106" s="55">
        <v>0</v>
      </c>
      <c r="P106" s="55" t="s">
        <v>64</v>
      </c>
      <c r="Q106" s="55" t="s">
        <v>64</v>
      </c>
      <c r="R106" s="55">
        <v>168.35</v>
      </c>
      <c r="S106" s="55">
        <v>1160.6500000000001</v>
      </c>
      <c r="T106" s="55">
        <v>1160.6500000000001</v>
      </c>
      <c r="U106" s="55">
        <v>0</v>
      </c>
      <c r="V106" s="55" t="s">
        <v>64</v>
      </c>
      <c r="W106" s="55" t="s">
        <v>283</v>
      </c>
      <c r="X106" s="55">
        <v>1</v>
      </c>
      <c r="Y106" s="55">
        <v>0</v>
      </c>
      <c r="Z106" s="55">
        <v>1</v>
      </c>
      <c r="AA106" s="55" t="s">
        <v>63</v>
      </c>
      <c r="AB106" s="55">
        <v>1</v>
      </c>
      <c r="AC106" s="55">
        <v>0</v>
      </c>
      <c r="AD106" s="55">
        <v>0</v>
      </c>
      <c r="AE106" s="55">
        <v>0</v>
      </c>
      <c r="AF106" s="55">
        <v>0</v>
      </c>
      <c r="AG106" s="56">
        <v>0</v>
      </c>
      <c r="AH106" s="55">
        <v>14</v>
      </c>
      <c r="AI106" s="55">
        <v>14</v>
      </c>
      <c r="AJ106" s="55">
        <v>14</v>
      </c>
      <c r="AK106" s="55">
        <v>72</v>
      </c>
      <c r="AL106" s="55">
        <v>72</v>
      </c>
      <c r="AN106" s="55" t="s">
        <v>64</v>
      </c>
      <c r="AO106" s="55">
        <v>1</v>
      </c>
      <c r="AP106" s="55">
        <v>1</v>
      </c>
      <c r="AQ106" s="55">
        <v>100</v>
      </c>
      <c r="AR106" s="55">
        <v>259</v>
      </c>
      <c r="AS106" s="55">
        <v>288</v>
      </c>
      <c r="AT106" s="68" t="str">
        <f>VLOOKUP(A106,'[2]SU List with Assignment Master'!$F$2:$G$128,2,FALSE)</f>
        <v>South 6</v>
      </c>
      <c r="AU106" s="55" t="s">
        <v>113</v>
      </c>
      <c r="AV106" s="55" t="s">
        <v>18</v>
      </c>
    </row>
    <row r="107" spans="1:48" x14ac:dyDescent="0.25">
      <c r="A107" s="55" t="s">
        <v>114</v>
      </c>
      <c r="B107" s="55">
        <v>40262</v>
      </c>
      <c r="C107" s="55">
        <v>5</v>
      </c>
      <c r="D107" s="55">
        <v>720</v>
      </c>
      <c r="E107" s="55">
        <v>507</v>
      </c>
      <c r="F107" s="55">
        <v>0</v>
      </c>
      <c r="G107" s="56">
        <v>1227</v>
      </c>
      <c r="H107" s="59">
        <v>1227</v>
      </c>
      <c r="I107" s="55">
        <v>245.4</v>
      </c>
      <c r="J107" s="59">
        <v>245.4</v>
      </c>
      <c r="K107" s="55">
        <v>6308</v>
      </c>
      <c r="L107" s="55">
        <v>797.55</v>
      </c>
      <c r="M107" s="55">
        <v>0</v>
      </c>
      <c r="N107" s="55">
        <v>0</v>
      </c>
      <c r="O107" s="55">
        <v>24.54</v>
      </c>
      <c r="P107" s="55" t="s">
        <v>64</v>
      </c>
      <c r="Q107" s="55" t="s">
        <v>63</v>
      </c>
      <c r="R107" s="55">
        <v>822.09</v>
      </c>
      <c r="S107" s="55">
        <v>5485.91</v>
      </c>
      <c r="T107" s="55">
        <v>5485.91</v>
      </c>
      <c r="U107" s="55">
        <v>0</v>
      </c>
      <c r="V107" s="55" t="s">
        <v>64</v>
      </c>
      <c r="W107" s="55" t="s">
        <v>284</v>
      </c>
      <c r="X107" s="55">
        <v>1</v>
      </c>
      <c r="Y107" s="55">
        <v>0</v>
      </c>
      <c r="Z107" s="55">
        <v>1</v>
      </c>
      <c r="AA107" s="55" t="s">
        <v>63</v>
      </c>
      <c r="AB107" s="55">
        <v>5</v>
      </c>
      <c r="AC107" s="55">
        <v>0</v>
      </c>
      <c r="AD107" s="55">
        <v>33</v>
      </c>
      <c r="AE107" s="55">
        <v>0</v>
      </c>
      <c r="AF107" s="55">
        <v>0</v>
      </c>
      <c r="AG107" s="56">
        <v>0</v>
      </c>
      <c r="AH107" s="55">
        <v>400</v>
      </c>
      <c r="AI107" s="55">
        <v>86.6</v>
      </c>
      <c r="AJ107" s="55">
        <v>433</v>
      </c>
      <c r="AK107" s="55">
        <v>2227</v>
      </c>
      <c r="AL107" s="55">
        <v>2227</v>
      </c>
      <c r="AN107" s="55" t="s">
        <v>64</v>
      </c>
      <c r="AO107" s="55">
        <v>9</v>
      </c>
      <c r="AP107" s="55">
        <v>3</v>
      </c>
      <c r="AQ107" s="55">
        <v>55.555555555555557</v>
      </c>
      <c r="AR107" s="55">
        <v>136.33330000000001</v>
      </c>
      <c r="AS107" s="55">
        <v>240</v>
      </c>
      <c r="AT107" s="68" t="str">
        <f>VLOOKUP(A107,'[2]SU List with Assignment Master'!$F$2:$G$128,2,FALSE)</f>
        <v>South 6</v>
      </c>
      <c r="AU107" s="55" t="s">
        <v>113</v>
      </c>
      <c r="AV107" s="55" t="s">
        <v>18</v>
      </c>
    </row>
    <row r="108" spans="1:48" x14ac:dyDescent="0.25">
      <c r="A108" s="55" t="s">
        <v>114</v>
      </c>
      <c r="B108" s="55">
        <v>40290</v>
      </c>
      <c r="C108" s="55">
        <v>6</v>
      </c>
      <c r="D108" s="55">
        <v>420</v>
      </c>
      <c r="E108" s="55">
        <v>279</v>
      </c>
      <c r="F108" s="55">
        <v>15</v>
      </c>
      <c r="G108" s="56">
        <v>714</v>
      </c>
      <c r="H108" s="59">
        <v>699</v>
      </c>
      <c r="I108" s="55">
        <v>119</v>
      </c>
      <c r="J108" s="59">
        <v>116.5</v>
      </c>
      <c r="K108" s="55">
        <v>3633</v>
      </c>
      <c r="L108" s="55">
        <v>464.1</v>
      </c>
      <c r="M108" s="55">
        <v>0</v>
      </c>
      <c r="N108" s="55">
        <v>0</v>
      </c>
      <c r="O108" s="55">
        <v>14.28</v>
      </c>
      <c r="P108" s="55" t="s">
        <v>64</v>
      </c>
      <c r="Q108" s="55" t="s">
        <v>63</v>
      </c>
      <c r="R108" s="55">
        <v>478.38</v>
      </c>
      <c r="S108" s="55">
        <v>3154.62</v>
      </c>
      <c r="T108" s="55">
        <v>3154.62</v>
      </c>
      <c r="U108" s="55">
        <v>0</v>
      </c>
      <c r="V108" s="55" t="s">
        <v>64</v>
      </c>
      <c r="W108" s="55" t="s">
        <v>285</v>
      </c>
      <c r="X108" s="55">
        <v>1</v>
      </c>
      <c r="Y108" s="55">
        <v>0</v>
      </c>
      <c r="Z108" s="55">
        <v>1</v>
      </c>
      <c r="AA108" s="55" t="s">
        <v>63</v>
      </c>
      <c r="AB108" s="55">
        <v>5</v>
      </c>
      <c r="AC108" s="55">
        <v>0</v>
      </c>
      <c r="AD108" s="55">
        <v>30</v>
      </c>
      <c r="AE108" s="55">
        <v>0</v>
      </c>
      <c r="AF108" s="55">
        <v>15</v>
      </c>
      <c r="AG108" s="56">
        <v>15</v>
      </c>
      <c r="AH108" s="55">
        <v>422</v>
      </c>
      <c r="AI108" s="55">
        <v>93.4</v>
      </c>
      <c r="AJ108" s="55">
        <v>467</v>
      </c>
      <c r="AK108" s="55">
        <v>2373</v>
      </c>
      <c r="AL108" s="55">
        <v>2373</v>
      </c>
      <c r="AN108" s="55" t="s">
        <v>64</v>
      </c>
      <c r="AO108" s="55">
        <v>7</v>
      </c>
      <c r="AP108" s="55">
        <v>4</v>
      </c>
      <c r="AQ108" s="55">
        <v>85.714285714285708</v>
      </c>
      <c r="AR108" s="55">
        <v>102</v>
      </c>
      <c r="AS108" s="55">
        <v>105</v>
      </c>
      <c r="AT108" s="68" t="str">
        <f>VLOOKUP(A108,'[2]SU List with Assignment Master'!$F$2:$G$128,2,FALSE)</f>
        <v>South 6</v>
      </c>
      <c r="AU108" s="55" t="s">
        <v>113</v>
      </c>
      <c r="AV108" s="55" t="s">
        <v>18</v>
      </c>
    </row>
    <row r="109" spans="1:48" x14ac:dyDescent="0.25">
      <c r="A109" s="55" t="s">
        <v>114</v>
      </c>
      <c r="B109" s="55">
        <v>40723</v>
      </c>
      <c r="C109" s="55">
        <v>7</v>
      </c>
      <c r="D109" s="55">
        <v>888</v>
      </c>
      <c r="E109" s="55">
        <v>1156</v>
      </c>
      <c r="F109" s="55">
        <v>0</v>
      </c>
      <c r="G109" s="56">
        <v>2044</v>
      </c>
      <c r="H109" s="59">
        <v>2044</v>
      </c>
      <c r="I109" s="55">
        <v>292</v>
      </c>
      <c r="J109" s="59">
        <v>292</v>
      </c>
      <c r="K109" s="55">
        <v>10447</v>
      </c>
      <c r="L109" s="55">
        <v>1328.6</v>
      </c>
      <c r="M109" s="55">
        <v>0</v>
      </c>
      <c r="N109" s="55">
        <v>0</v>
      </c>
      <c r="O109" s="55">
        <v>40.880000000000003</v>
      </c>
      <c r="P109" s="55" t="s">
        <v>64</v>
      </c>
      <c r="Q109" s="55" t="s">
        <v>63</v>
      </c>
      <c r="R109" s="55">
        <v>1369.48</v>
      </c>
      <c r="S109" s="55">
        <v>9077.52</v>
      </c>
      <c r="T109" s="55">
        <v>9077.52</v>
      </c>
      <c r="U109" s="55">
        <v>0</v>
      </c>
      <c r="V109" s="55" t="s">
        <v>64</v>
      </c>
      <c r="W109" s="55" t="s">
        <v>286</v>
      </c>
      <c r="X109" s="55">
        <v>1</v>
      </c>
      <c r="Y109" s="55">
        <v>0</v>
      </c>
      <c r="Z109" s="55">
        <v>1</v>
      </c>
      <c r="AA109" s="55" t="s">
        <v>63</v>
      </c>
      <c r="AB109" s="55">
        <v>7</v>
      </c>
      <c r="AC109" s="55">
        <v>0</v>
      </c>
      <c r="AD109" s="55">
        <v>58</v>
      </c>
      <c r="AE109" s="55">
        <v>0</v>
      </c>
      <c r="AF109" s="55">
        <v>0</v>
      </c>
      <c r="AG109" s="56">
        <v>0</v>
      </c>
      <c r="AH109" s="55">
        <v>601</v>
      </c>
      <c r="AI109" s="55">
        <v>94.142899999999997</v>
      </c>
      <c r="AJ109" s="55">
        <v>659</v>
      </c>
      <c r="AK109" s="55">
        <v>3375</v>
      </c>
      <c r="AL109" s="55">
        <v>3375</v>
      </c>
      <c r="AN109" s="55" t="s">
        <v>64</v>
      </c>
      <c r="AO109" s="55">
        <v>10</v>
      </c>
      <c r="AP109" s="55">
        <v>5</v>
      </c>
      <c r="AQ109" s="55">
        <v>70</v>
      </c>
      <c r="AR109" s="55">
        <v>204.4</v>
      </c>
      <c r="AS109" s="55">
        <v>177.6</v>
      </c>
      <c r="AT109" s="68" t="str">
        <f>VLOOKUP(A109,'[2]SU List with Assignment Master'!$F$2:$G$128,2,FALSE)</f>
        <v>South 6</v>
      </c>
      <c r="AU109" s="55" t="s">
        <v>113</v>
      </c>
      <c r="AV109" s="55" t="s">
        <v>20</v>
      </c>
    </row>
    <row r="110" spans="1:48" x14ac:dyDescent="0.25">
      <c r="A110" s="55" t="s">
        <v>114</v>
      </c>
      <c r="B110" s="55">
        <v>40733</v>
      </c>
      <c r="C110" s="55">
        <v>6</v>
      </c>
      <c r="D110" s="55">
        <v>888</v>
      </c>
      <c r="E110" s="55">
        <v>40</v>
      </c>
      <c r="F110" s="55">
        <v>11</v>
      </c>
      <c r="G110" s="56">
        <v>939</v>
      </c>
      <c r="H110" s="59">
        <v>928</v>
      </c>
      <c r="I110" s="55">
        <v>156.5</v>
      </c>
      <c r="J110" s="59">
        <v>154.69999999999999</v>
      </c>
      <c r="K110" s="55">
        <v>4806</v>
      </c>
      <c r="L110" s="55">
        <v>610.35</v>
      </c>
      <c r="M110" s="55">
        <v>0</v>
      </c>
      <c r="N110" s="55">
        <v>0</v>
      </c>
      <c r="O110" s="55">
        <v>18.78</v>
      </c>
      <c r="P110" s="55" t="s">
        <v>64</v>
      </c>
      <c r="Q110" s="55" t="s">
        <v>63</v>
      </c>
      <c r="R110" s="55">
        <v>629.13</v>
      </c>
      <c r="S110" s="55">
        <v>4176.87</v>
      </c>
      <c r="T110" s="55">
        <v>4176.87</v>
      </c>
      <c r="U110" s="55">
        <v>0</v>
      </c>
      <c r="V110" s="55" t="s">
        <v>64</v>
      </c>
      <c r="W110" s="55" t="s">
        <v>287</v>
      </c>
      <c r="X110" s="55">
        <v>1</v>
      </c>
      <c r="Y110" s="55">
        <v>0</v>
      </c>
      <c r="Z110" s="55">
        <v>1</v>
      </c>
      <c r="AA110" s="55" t="s">
        <v>63</v>
      </c>
      <c r="AB110" s="55">
        <v>3</v>
      </c>
      <c r="AC110" s="55">
        <v>0</v>
      </c>
      <c r="AD110" s="55">
        <v>40</v>
      </c>
      <c r="AE110" s="55">
        <v>0</v>
      </c>
      <c r="AF110" s="55">
        <v>11</v>
      </c>
      <c r="AG110" s="56">
        <v>11</v>
      </c>
      <c r="AH110" s="55">
        <v>213</v>
      </c>
      <c r="AI110" s="55">
        <v>88</v>
      </c>
      <c r="AJ110" s="55">
        <v>264</v>
      </c>
      <c r="AK110" s="55">
        <v>1334</v>
      </c>
      <c r="AL110" s="55">
        <v>1334</v>
      </c>
      <c r="AN110" s="55" t="s">
        <v>64</v>
      </c>
      <c r="AO110" s="55">
        <v>7</v>
      </c>
      <c r="AP110" s="55">
        <v>6</v>
      </c>
      <c r="AQ110" s="55">
        <v>85.714285714285708</v>
      </c>
      <c r="AR110" s="55">
        <v>134.1429</v>
      </c>
      <c r="AS110" s="55">
        <v>148</v>
      </c>
      <c r="AT110" s="68" t="str">
        <f>VLOOKUP(A110,'[2]SU List with Assignment Master'!$F$2:$G$128,2,FALSE)</f>
        <v>South 6</v>
      </c>
      <c r="AU110" s="55" t="s">
        <v>113</v>
      </c>
      <c r="AV110" s="55" t="s">
        <v>18</v>
      </c>
    </row>
    <row r="111" spans="1:48" x14ac:dyDescent="0.25">
      <c r="A111" s="55" t="s">
        <v>114</v>
      </c>
      <c r="B111" s="55">
        <v>40742</v>
      </c>
      <c r="C111" s="55">
        <v>6</v>
      </c>
      <c r="D111" s="55">
        <v>1896</v>
      </c>
      <c r="E111" s="55">
        <v>703</v>
      </c>
      <c r="F111" s="55">
        <v>48</v>
      </c>
      <c r="G111" s="56">
        <v>2647</v>
      </c>
      <c r="H111" s="59">
        <v>2599</v>
      </c>
      <c r="I111" s="55">
        <v>441.16669999999999</v>
      </c>
      <c r="J111" s="59">
        <v>433.2</v>
      </c>
      <c r="K111" s="55">
        <v>13494</v>
      </c>
      <c r="L111" s="55">
        <v>1720.55</v>
      </c>
      <c r="M111" s="55">
        <v>0</v>
      </c>
      <c r="N111" s="55">
        <v>0</v>
      </c>
      <c r="O111" s="55">
        <v>52.94</v>
      </c>
      <c r="P111" s="55" t="s">
        <v>64</v>
      </c>
      <c r="Q111" s="55" t="s">
        <v>63</v>
      </c>
      <c r="R111" s="55">
        <v>1773.49</v>
      </c>
      <c r="S111" s="55">
        <v>11720.51</v>
      </c>
      <c r="T111" s="55">
        <v>11720.51</v>
      </c>
      <c r="U111" s="55">
        <v>0</v>
      </c>
      <c r="V111" s="55" t="s">
        <v>64</v>
      </c>
      <c r="W111" s="55" t="s">
        <v>288</v>
      </c>
      <c r="X111" s="55">
        <v>1</v>
      </c>
      <c r="Y111" s="55">
        <v>0</v>
      </c>
      <c r="Z111" s="55">
        <v>1</v>
      </c>
      <c r="AA111" s="55" t="s">
        <v>63</v>
      </c>
      <c r="AB111" s="55">
        <v>6</v>
      </c>
      <c r="AC111" s="55">
        <v>0</v>
      </c>
      <c r="AD111" s="55">
        <v>80</v>
      </c>
      <c r="AE111" s="55">
        <v>0</v>
      </c>
      <c r="AF111" s="55">
        <v>35</v>
      </c>
      <c r="AG111" s="56">
        <v>35</v>
      </c>
      <c r="AH111" s="55">
        <v>923</v>
      </c>
      <c r="AI111" s="55">
        <v>173</v>
      </c>
      <c r="AJ111" s="55">
        <v>1038</v>
      </c>
      <c r="AK111" s="55">
        <v>5317</v>
      </c>
      <c r="AL111" s="55">
        <v>5317</v>
      </c>
      <c r="AM111" s="55">
        <v>0</v>
      </c>
      <c r="AN111" s="55" t="s">
        <v>64</v>
      </c>
      <c r="AO111" s="55">
        <v>7</v>
      </c>
      <c r="AP111" s="55">
        <v>6</v>
      </c>
      <c r="AQ111" s="55">
        <v>85.714285714285708</v>
      </c>
      <c r="AR111" s="55">
        <v>378.1429</v>
      </c>
      <c r="AS111" s="55">
        <v>316</v>
      </c>
      <c r="AT111" s="68" t="str">
        <f>VLOOKUP(A111,'[2]SU List with Assignment Master'!$F$2:$G$128,2,FALSE)</f>
        <v>South 6</v>
      </c>
      <c r="AU111" s="55" t="s">
        <v>113</v>
      </c>
      <c r="AV111" s="55" t="s">
        <v>18</v>
      </c>
    </row>
    <row r="112" spans="1:48" x14ac:dyDescent="0.25">
      <c r="A112" s="55" t="s">
        <v>114</v>
      </c>
      <c r="B112" s="55">
        <v>40943</v>
      </c>
      <c r="C112" s="55">
        <v>10</v>
      </c>
      <c r="D112" s="55">
        <v>1836</v>
      </c>
      <c r="E112" s="55">
        <v>793</v>
      </c>
      <c r="F112" s="55">
        <v>118</v>
      </c>
      <c r="G112" s="56">
        <v>2747</v>
      </c>
      <c r="H112" s="59">
        <v>2629</v>
      </c>
      <c r="I112" s="55">
        <v>274.7</v>
      </c>
      <c r="J112" s="59">
        <v>262.89999999999998</v>
      </c>
      <c r="K112" s="55">
        <v>14056</v>
      </c>
      <c r="L112" s="55">
        <v>1785.55</v>
      </c>
      <c r="M112" s="55">
        <v>0</v>
      </c>
      <c r="N112" s="55">
        <v>0</v>
      </c>
      <c r="O112" s="55">
        <v>54.94</v>
      </c>
      <c r="P112" s="55" t="s">
        <v>64</v>
      </c>
      <c r="Q112" s="55" t="s">
        <v>63</v>
      </c>
      <c r="R112" s="55">
        <v>1840.49</v>
      </c>
      <c r="S112" s="55">
        <v>12215.51</v>
      </c>
      <c r="T112" s="55">
        <v>12215.51</v>
      </c>
      <c r="U112" s="55">
        <v>0</v>
      </c>
      <c r="V112" s="55" t="s">
        <v>64</v>
      </c>
      <c r="W112" s="55" t="s">
        <v>289</v>
      </c>
      <c r="X112" s="55">
        <v>1</v>
      </c>
      <c r="Y112" s="55">
        <v>0</v>
      </c>
      <c r="Z112" s="55">
        <v>1</v>
      </c>
      <c r="AA112" s="55" t="s">
        <v>63</v>
      </c>
      <c r="AB112" s="55">
        <v>9</v>
      </c>
      <c r="AC112" s="55">
        <v>0</v>
      </c>
      <c r="AD112" s="55">
        <v>219</v>
      </c>
      <c r="AE112" s="55">
        <v>0</v>
      </c>
      <c r="AF112" s="55">
        <v>118</v>
      </c>
      <c r="AG112" s="56">
        <v>118</v>
      </c>
      <c r="AH112" s="55">
        <v>1048</v>
      </c>
      <c r="AI112" s="55">
        <v>153.88890000000001</v>
      </c>
      <c r="AJ112" s="55">
        <v>1385</v>
      </c>
      <c r="AK112" s="55">
        <v>7095</v>
      </c>
      <c r="AL112" s="55">
        <v>7095</v>
      </c>
      <c r="AN112" s="55" t="s">
        <v>64</v>
      </c>
      <c r="AO112" s="55">
        <v>11</v>
      </c>
      <c r="AP112" s="55">
        <v>9</v>
      </c>
      <c r="AQ112" s="55">
        <v>90.909090909090907</v>
      </c>
      <c r="AR112" s="55">
        <v>249.72730000000001</v>
      </c>
      <c r="AS112" s="55">
        <v>204</v>
      </c>
      <c r="AT112" s="68" t="str">
        <f>VLOOKUP(A112,'[2]SU List with Assignment Master'!$F$2:$G$128,2,FALSE)</f>
        <v>South 6</v>
      </c>
      <c r="AU112" s="55" t="s">
        <v>113</v>
      </c>
      <c r="AV112" s="55" t="s">
        <v>60</v>
      </c>
    </row>
    <row r="113" spans="1:48" x14ac:dyDescent="0.25">
      <c r="A113" s="55" t="s">
        <v>114</v>
      </c>
      <c r="B113" s="55">
        <v>41116</v>
      </c>
      <c r="C113" s="55">
        <v>0</v>
      </c>
      <c r="D113" s="55">
        <v>0</v>
      </c>
      <c r="E113" s="55">
        <v>0</v>
      </c>
      <c r="F113" s="55">
        <v>0</v>
      </c>
      <c r="G113" s="56">
        <v>0</v>
      </c>
      <c r="H113" s="59">
        <v>0</v>
      </c>
      <c r="I113" s="55">
        <v>0</v>
      </c>
      <c r="J113" s="59" t="e">
        <v>#DIV/0!</v>
      </c>
      <c r="K113" s="55">
        <v>0</v>
      </c>
      <c r="L113" s="55">
        <v>0</v>
      </c>
      <c r="M113" s="55">
        <v>0</v>
      </c>
      <c r="N113" s="55">
        <v>0</v>
      </c>
      <c r="O113" s="55">
        <v>0</v>
      </c>
      <c r="P113" s="55" t="s">
        <v>64</v>
      </c>
      <c r="Q113" s="55" t="s">
        <v>63</v>
      </c>
      <c r="R113" s="55">
        <v>0</v>
      </c>
      <c r="S113" s="55">
        <v>0</v>
      </c>
      <c r="T113" s="55">
        <v>0</v>
      </c>
      <c r="U113" s="55">
        <v>0</v>
      </c>
      <c r="V113" s="55" t="s">
        <v>64</v>
      </c>
      <c r="W113" s="55" t="s">
        <v>290</v>
      </c>
      <c r="X113" s="55">
        <v>0</v>
      </c>
      <c r="Y113" s="55">
        <v>1</v>
      </c>
      <c r="Z113" s="55">
        <v>1</v>
      </c>
      <c r="AA113" s="55" t="s">
        <v>63</v>
      </c>
      <c r="AB113" s="55">
        <v>0</v>
      </c>
      <c r="AC113" s="55">
        <v>0</v>
      </c>
      <c r="AD113" s="55">
        <v>0</v>
      </c>
      <c r="AE113" s="55">
        <v>0</v>
      </c>
      <c r="AF113" s="55">
        <v>0</v>
      </c>
      <c r="AG113" s="56">
        <v>0</v>
      </c>
      <c r="AH113" s="55">
        <v>0</v>
      </c>
      <c r="AI113" s="55">
        <v>0</v>
      </c>
      <c r="AJ113" s="55">
        <v>0</v>
      </c>
      <c r="AK113" s="55">
        <v>0</v>
      </c>
      <c r="AL113" s="55">
        <v>0</v>
      </c>
      <c r="AN113" s="55" t="s">
        <v>64</v>
      </c>
      <c r="AO113" s="55">
        <v>10</v>
      </c>
      <c r="AP113" s="55">
        <v>0</v>
      </c>
      <c r="AQ113" s="55">
        <v>0</v>
      </c>
      <c r="AR113" s="55">
        <v>0</v>
      </c>
      <c r="AS113" s="55">
        <v>0</v>
      </c>
      <c r="AT113" s="68" t="str">
        <f>VLOOKUP(A113,'[2]SU List with Assignment Master'!$F$2:$G$128,2,FALSE)</f>
        <v>South 6</v>
      </c>
      <c r="AU113" s="55" t="s">
        <v>113</v>
      </c>
      <c r="AV113" s="55" t="s">
        <v>20</v>
      </c>
    </row>
    <row r="114" spans="1:48" x14ac:dyDescent="0.25">
      <c r="A114" s="55" t="s">
        <v>114</v>
      </c>
      <c r="B114" s="55">
        <v>41204</v>
      </c>
      <c r="C114" s="55">
        <v>8</v>
      </c>
      <c r="D114" s="55">
        <v>2724</v>
      </c>
      <c r="E114" s="55">
        <v>953</v>
      </c>
      <c r="F114" s="55">
        <v>45</v>
      </c>
      <c r="G114" s="56">
        <v>3722</v>
      </c>
      <c r="H114" s="59">
        <v>3677</v>
      </c>
      <c r="I114" s="55">
        <v>465.25</v>
      </c>
      <c r="J114" s="59">
        <v>459.6</v>
      </c>
      <c r="K114" s="55">
        <v>19026</v>
      </c>
      <c r="L114" s="55">
        <v>2419.3000000000002</v>
      </c>
      <c r="M114" s="55">
        <v>0</v>
      </c>
      <c r="N114" s="55">
        <v>0</v>
      </c>
      <c r="O114" s="55">
        <v>74.44</v>
      </c>
      <c r="P114" s="55" t="s">
        <v>64</v>
      </c>
      <c r="Q114" s="55" t="s">
        <v>63</v>
      </c>
      <c r="R114" s="55">
        <v>2493.7399999999998</v>
      </c>
      <c r="S114" s="55">
        <v>16532.259999999998</v>
      </c>
      <c r="T114" s="55">
        <v>16532.259999999998</v>
      </c>
      <c r="U114" s="55">
        <v>0</v>
      </c>
      <c r="V114" s="55" t="s">
        <v>64</v>
      </c>
      <c r="W114" s="55" t="s">
        <v>291</v>
      </c>
      <c r="X114" s="55">
        <v>1</v>
      </c>
      <c r="Y114" s="55">
        <v>0</v>
      </c>
      <c r="Z114" s="55">
        <v>1</v>
      </c>
      <c r="AA114" s="55" t="s">
        <v>63</v>
      </c>
      <c r="AB114" s="55">
        <v>6</v>
      </c>
      <c r="AC114" s="55">
        <v>0</v>
      </c>
      <c r="AD114" s="55">
        <v>69</v>
      </c>
      <c r="AE114" s="55">
        <v>0</v>
      </c>
      <c r="AF114" s="55">
        <v>6</v>
      </c>
      <c r="AG114" s="56">
        <v>6</v>
      </c>
      <c r="AH114" s="55">
        <v>740</v>
      </c>
      <c r="AI114" s="55">
        <v>135.83330000000001</v>
      </c>
      <c r="AJ114" s="55">
        <v>815</v>
      </c>
      <c r="AK114" s="55">
        <v>4180</v>
      </c>
      <c r="AL114" s="55">
        <v>4180</v>
      </c>
      <c r="AN114" s="55" t="s">
        <v>64</v>
      </c>
      <c r="AO114" s="55">
        <v>9</v>
      </c>
      <c r="AP114" s="55">
        <v>7</v>
      </c>
      <c r="AQ114" s="55">
        <v>88.888888888888886</v>
      </c>
      <c r="AR114" s="55">
        <v>413.55560000000003</v>
      </c>
      <c r="AS114" s="55">
        <v>389.1429</v>
      </c>
      <c r="AT114" s="68" t="str">
        <f>VLOOKUP(A114,'[2]SU List with Assignment Master'!$F$2:$G$128,2,FALSE)</f>
        <v>South 6</v>
      </c>
      <c r="AU114" s="55" t="s">
        <v>113</v>
      </c>
      <c r="AV114" s="55" t="s">
        <v>20</v>
      </c>
    </row>
    <row r="115" spans="1:48" x14ac:dyDescent="0.25">
      <c r="A115" s="55" t="s">
        <v>114</v>
      </c>
      <c r="B115" s="55">
        <v>41218</v>
      </c>
      <c r="C115" s="55">
        <v>2</v>
      </c>
      <c r="D115" s="55">
        <v>516</v>
      </c>
      <c r="E115" s="55">
        <v>35</v>
      </c>
      <c r="F115" s="55">
        <v>6</v>
      </c>
      <c r="G115" s="56">
        <v>557</v>
      </c>
      <c r="H115" s="59">
        <v>551</v>
      </c>
      <c r="I115" s="55">
        <v>278.5</v>
      </c>
      <c r="J115" s="59">
        <v>275.5</v>
      </c>
      <c r="K115" s="55">
        <v>2861</v>
      </c>
      <c r="L115" s="55">
        <v>362.05</v>
      </c>
      <c r="M115" s="55">
        <v>0</v>
      </c>
      <c r="N115" s="55">
        <v>0</v>
      </c>
      <c r="O115" s="55">
        <v>11.14</v>
      </c>
      <c r="P115" s="55" t="s">
        <v>64</v>
      </c>
      <c r="Q115" s="55" t="s">
        <v>63</v>
      </c>
      <c r="R115" s="55">
        <v>373.19</v>
      </c>
      <c r="S115" s="55">
        <v>2487.81</v>
      </c>
      <c r="T115" s="55">
        <v>2487.81</v>
      </c>
      <c r="U115" s="55">
        <v>0</v>
      </c>
      <c r="V115" s="55" t="s">
        <v>64</v>
      </c>
      <c r="W115" s="55" t="s">
        <v>292</v>
      </c>
      <c r="X115" s="55">
        <v>1</v>
      </c>
      <c r="Y115" s="55">
        <v>0</v>
      </c>
      <c r="Z115" s="55">
        <v>1</v>
      </c>
      <c r="AA115" s="55" t="s">
        <v>63</v>
      </c>
      <c r="AB115" s="55">
        <v>2</v>
      </c>
      <c r="AC115" s="55">
        <v>0</v>
      </c>
      <c r="AD115" s="55">
        <v>35</v>
      </c>
      <c r="AE115" s="55">
        <v>0</v>
      </c>
      <c r="AF115" s="55">
        <v>6</v>
      </c>
      <c r="AG115" s="56">
        <v>6</v>
      </c>
      <c r="AH115" s="55">
        <v>126</v>
      </c>
      <c r="AI115" s="55">
        <v>83.5</v>
      </c>
      <c r="AJ115" s="55">
        <v>167</v>
      </c>
      <c r="AK115" s="55">
        <v>861</v>
      </c>
      <c r="AL115" s="55">
        <v>861</v>
      </c>
      <c r="AN115" s="55" t="s">
        <v>64</v>
      </c>
      <c r="AO115" s="55">
        <v>4</v>
      </c>
      <c r="AP115" s="55">
        <v>2</v>
      </c>
      <c r="AQ115" s="55">
        <v>50</v>
      </c>
      <c r="AR115" s="55">
        <v>139.25</v>
      </c>
      <c r="AS115" s="55">
        <v>258</v>
      </c>
      <c r="AT115" s="68" t="str">
        <f>VLOOKUP(A115,'[2]SU List with Assignment Master'!$F$2:$G$128,2,FALSE)</f>
        <v>South 6</v>
      </c>
      <c r="AU115" s="55" t="s">
        <v>113</v>
      </c>
      <c r="AV115" s="55" t="s">
        <v>18</v>
      </c>
    </row>
    <row r="116" spans="1:48" x14ac:dyDescent="0.25">
      <c r="A116" s="55" t="s">
        <v>114</v>
      </c>
      <c r="B116" s="55">
        <v>41417</v>
      </c>
      <c r="C116" s="55">
        <v>1</v>
      </c>
      <c r="D116" s="55">
        <v>396</v>
      </c>
      <c r="E116" s="55">
        <v>212</v>
      </c>
      <c r="F116" s="55">
        <v>5</v>
      </c>
      <c r="G116" s="56">
        <v>613</v>
      </c>
      <c r="H116" s="59">
        <v>608</v>
      </c>
      <c r="I116" s="55">
        <v>613</v>
      </c>
      <c r="J116" s="59">
        <v>608</v>
      </c>
      <c r="K116" s="55">
        <v>3107</v>
      </c>
      <c r="L116" s="55">
        <v>398.45</v>
      </c>
      <c r="M116" s="55">
        <v>0</v>
      </c>
      <c r="N116" s="55">
        <v>0</v>
      </c>
      <c r="O116" s="55">
        <v>0</v>
      </c>
      <c r="P116" s="55" t="s">
        <v>64</v>
      </c>
      <c r="Q116" s="55" t="s">
        <v>64</v>
      </c>
      <c r="R116" s="55">
        <v>398.45</v>
      </c>
      <c r="S116" s="55">
        <v>2708.55</v>
      </c>
      <c r="T116" s="55">
        <v>2708.55</v>
      </c>
      <c r="U116" s="55">
        <v>0</v>
      </c>
      <c r="V116" s="55" t="s">
        <v>64</v>
      </c>
      <c r="W116" s="55" t="s">
        <v>293</v>
      </c>
      <c r="X116" s="55">
        <v>1</v>
      </c>
      <c r="Y116" s="55">
        <v>0</v>
      </c>
      <c r="Z116" s="55">
        <v>1</v>
      </c>
      <c r="AA116" s="55" t="s">
        <v>63</v>
      </c>
      <c r="AB116" s="55">
        <v>1</v>
      </c>
      <c r="AC116" s="55">
        <v>0</v>
      </c>
      <c r="AD116" s="55">
        <v>20</v>
      </c>
      <c r="AE116" s="55">
        <v>0</v>
      </c>
      <c r="AF116" s="55">
        <v>5</v>
      </c>
      <c r="AG116" s="56">
        <v>5</v>
      </c>
      <c r="AH116" s="55">
        <v>135</v>
      </c>
      <c r="AI116" s="55">
        <v>160</v>
      </c>
      <c r="AJ116" s="55">
        <v>160</v>
      </c>
      <c r="AK116" s="55">
        <v>822</v>
      </c>
      <c r="AL116" s="55">
        <v>822</v>
      </c>
      <c r="AM116" s="55">
        <v>500</v>
      </c>
      <c r="AN116" s="55" t="s">
        <v>64</v>
      </c>
      <c r="AO116" s="55">
        <v>2</v>
      </c>
      <c r="AP116" s="55">
        <v>1</v>
      </c>
      <c r="AQ116" s="55">
        <v>50</v>
      </c>
      <c r="AR116" s="55">
        <v>306.5</v>
      </c>
      <c r="AS116" s="55">
        <v>396</v>
      </c>
      <c r="AT116" s="68" t="str">
        <f>VLOOKUP(A116,'[2]SU List with Assignment Master'!$F$2:$G$128,2,FALSE)</f>
        <v>South 6</v>
      </c>
      <c r="AU116" s="55" t="s">
        <v>113</v>
      </c>
      <c r="AV116" s="55" t="s">
        <v>21</v>
      </c>
    </row>
    <row r="117" spans="1:48" x14ac:dyDescent="0.25">
      <c r="A117" s="55" t="s">
        <v>114</v>
      </c>
      <c r="B117" s="55">
        <v>41419</v>
      </c>
      <c r="C117" s="55">
        <v>7</v>
      </c>
      <c r="D117" s="55">
        <v>912</v>
      </c>
      <c r="E117" s="55">
        <v>357</v>
      </c>
      <c r="F117" s="55">
        <v>21</v>
      </c>
      <c r="G117" s="56">
        <v>1290</v>
      </c>
      <c r="H117" s="59">
        <v>1269</v>
      </c>
      <c r="I117" s="55">
        <v>184.28569999999999</v>
      </c>
      <c r="J117" s="59">
        <v>181.3</v>
      </c>
      <c r="K117" s="55">
        <v>6615</v>
      </c>
      <c r="L117" s="55">
        <v>838.5</v>
      </c>
      <c r="M117" s="55">
        <v>0</v>
      </c>
      <c r="N117" s="55">
        <v>0</v>
      </c>
      <c r="O117" s="55">
        <v>25.8</v>
      </c>
      <c r="P117" s="55" t="s">
        <v>64</v>
      </c>
      <c r="Q117" s="55" t="s">
        <v>63</v>
      </c>
      <c r="R117" s="55">
        <v>864.3</v>
      </c>
      <c r="S117" s="55">
        <v>5750.7</v>
      </c>
      <c r="T117" s="55">
        <v>5750.7</v>
      </c>
      <c r="U117" s="55">
        <v>0</v>
      </c>
      <c r="V117" s="55" t="s">
        <v>64</v>
      </c>
      <c r="W117" s="55" t="s">
        <v>294</v>
      </c>
      <c r="X117" s="55">
        <v>1</v>
      </c>
      <c r="Y117" s="55">
        <v>0</v>
      </c>
      <c r="Z117" s="55">
        <v>1</v>
      </c>
      <c r="AA117" s="55" t="s">
        <v>63</v>
      </c>
      <c r="AB117" s="55">
        <v>5</v>
      </c>
      <c r="AC117" s="55">
        <v>0</v>
      </c>
      <c r="AD117" s="55">
        <v>62</v>
      </c>
      <c r="AE117" s="55">
        <v>0</v>
      </c>
      <c r="AF117" s="55">
        <v>12</v>
      </c>
      <c r="AG117" s="56">
        <v>12</v>
      </c>
      <c r="AH117" s="55">
        <v>414</v>
      </c>
      <c r="AI117" s="55">
        <v>97.6</v>
      </c>
      <c r="AJ117" s="55">
        <v>488</v>
      </c>
      <c r="AK117" s="55">
        <v>2488</v>
      </c>
      <c r="AL117" s="55">
        <v>2488</v>
      </c>
      <c r="AN117" s="55" t="s">
        <v>64</v>
      </c>
      <c r="AO117" s="55">
        <v>7</v>
      </c>
      <c r="AP117" s="55">
        <v>4</v>
      </c>
      <c r="AQ117" s="55">
        <v>100</v>
      </c>
      <c r="AR117" s="55">
        <v>184.28569999999999</v>
      </c>
      <c r="AS117" s="55">
        <v>228</v>
      </c>
      <c r="AT117" s="68" t="str">
        <f>VLOOKUP(A117,'[2]SU List with Assignment Master'!$F$2:$G$128,2,FALSE)</f>
        <v>South 6</v>
      </c>
      <c r="AU117" s="55" t="s">
        <v>113</v>
      </c>
      <c r="AV117" s="55" t="s">
        <v>20</v>
      </c>
    </row>
    <row r="118" spans="1:48" x14ac:dyDescent="0.25">
      <c r="A118" s="55" t="s">
        <v>114</v>
      </c>
      <c r="B118" s="55">
        <v>41427</v>
      </c>
      <c r="C118" s="55">
        <v>8</v>
      </c>
      <c r="D118" s="55">
        <v>2928</v>
      </c>
      <c r="E118" s="55">
        <v>596</v>
      </c>
      <c r="F118" s="55">
        <v>37</v>
      </c>
      <c r="G118" s="56">
        <v>3561</v>
      </c>
      <c r="H118" s="59">
        <v>3524</v>
      </c>
      <c r="I118" s="55">
        <v>445.125</v>
      </c>
      <c r="J118" s="59">
        <v>440.5</v>
      </c>
      <c r="K118" s="55">
        <v>18129</v>
      </c>
      <c r="L118" s="55">
        <v>2314.65</v>
      </c>
      <c r="M118" s="55">
        <v>0</v>
      </c>
      <c r="N118" s="55">
        <v>0</v>
      </c>
      <c r="O118" s="55">
        <v>71.22</v>
      </c>
      <c r="P118" s="55" t="s">
        <v>64</v>
      </c>
      <c r="Q118" s="55" t="s">
        <v>63</v>
      </c>
      <c r="R118" s="55">
        <v>2385.87</v>
      </c>
      <c r="S118" s="55">
        <v>15743.13</v>
      </c>
      <c r="T118" s="55">
        <v>15743.13</v>
      </c>
      <c r="U118" s="55">
        <v>0</v>
      </c>
      <c r="V118" s="55" t="s">
        <v>64</v>
      </c>
      <c r="W118" s="55" t="s">
        <v>295</v>
      </c>
      <c r="X118" s="55">
        <v>1</v>
      </c>
      <c r="Y118" s="55">
        <v>0</v>
      </c>
      <c r="Z118" s="55">
        <v>1</v>
      </c>
      <c r="AA118" s="55" t="s">
        <v>63</v>
      </c>
      <c r="AB118" s="55">
        <v>7</v>
      </c>
      <c r="AC118" s="55">
        <v>0</v>
      </c>
      <c r="AD118" s="55">
        <v>108</v>
      </c>
      <c r="AE118" s="55">
        <v>0</v>
      </c>
      <c r="AF118" s="55">
        <v>37</v>
      </c>
      <c r="AG118" s="56">
        <v>37</v>
      </c>
      <c r="AH118" s="55">
        <v>1093</v>
      </c>
      <c r="AI118" s="55">
        <v>176.8571</v>
      </c>
      <c r="AJ118" s="55">
        <v>1238</v>
      </c>
      <c r="AK118" s="55">
        <v>6303</v>
      </c>
      <c r="AL118" s="55">
        <v>6303</v>
      </c>
      <c r="AM118" s="55">
        <v>3540</v>
      </c>
      <c r="AN118" s="55" t="s">
        <v>64</v>
      </c>
      <c r="AO118" s="55">
        <v>8</v>
      </c>
      <c r="AP118" s="55">
        <v>7</v>
      </c>
      <c r="AQ118" s="55">
        <v>100</v>
      </c>
      <c r="AR118" s="55">
        <v>445.125</v>
      </c>
      <c r="AS118" s="55">
        <v>418.28570000000002</v>
      </c>
      <c r="AT118" s="68" t="str">
        <f>VLOOKUP(A118,'[2]SU List with Assignment Master'!$F$2:$G$128,2,FALSE)</f>
        <v>South 6</v>
      </c>
      <c r="AU118" s="55" t="s">
        <v>113</v>
      </c>
      <c r="AV118" s="55" t="s">
        <v>19</v>
      </c>
    </row>
    <row r="119" spans="1:48" x14ac:dyDescent="0.25">
      <c r="A119" s="55" t="s">
        <v>114</v>
      </c>
      <c r="B119" s="55">
        <v>41431</v>
      </c>
      <c r="C119" s="55">
        <v>1</v>
      </c>
      <c r="D119" s="55">
        <v>1008</v>
      </c>
      <c r="E119" s="55">
        <v>206</v>
      </c>
      <c r="F119" s="55">
        <v>36</v>
      </c>
      <c r="G119" s="56">
        <v>1250</v>
      </c>
      <c r="H119" s="59">
        <v>1214</v>
      </c>
      <c r="I119" s="55">
        <v>1250</v>
      </c>
      <c r="J119" s="59">
        <v>1214</v>
      </c>
      <c r="K119" s="55">
        <v>6375</v>
      </c>
      <c r="L119" s="55">
        <v>812.5</v>
      </c>
      <c r="M119" s="55">
        <v>0</v>
      </c>
      <c r="N119" s="55">
        <v>0</v>
      </c>
      <c r="O119" s="55">
        <v>25</v>
      </c>
      <c r="P119" s="55" t="s">
        <v>64</v>
      </c>
      <c r="Q119" s="55" t="s">
        <v>63</v>
      </c>
      <c r="R119" s="55">
        <v>837.5</v>
      </c>
      <c r="S119" s="55">
        <v>5537.5</v>
      </c>
      <c r="T119" s="55">
        <v>5537.5</v>
      </c>
      <c r="U119" s="55">
        <v>0</v>
      </c>
      <c r="V119" s="55" t="s">
        <v>64</v>
      </c>
      <c r="W119" s="55" t="s">
        <v>296</v>
      </c>
      <c r="X119" s="55">
        <v>1</v>
      </c>
      <c r="Y119" s="55">
        <v>0</v>
      </c>
      <c r="Z119" s="55">
        <v>1</v>
      </c>
      <c r="AA119" s="55" t="s">
        <v>63</v>
      </c>
      <c r="AB119" s="55">
        <v>1</v>
      </c>
      <c r="AC119" s="55">
        <v>0</v>
      </c>
      <c r="AD119" s="55">
        <v>60</v>
      </c>
      <c r="AE119" s="55">
        <v>0</v>
      </c>
      <c r="AF119" s="55">
        <v>36</v>
      </c>
      <c r="AG119" s="56">
        <v>36</v>
      </c>
      <c r="AH119" s="55">
        <v>380</v>
      </c>
      <c r="AI119" s="55">
        <v>476</v>
      </c>
      <c r="AJ119" s="55">
        <v>476</v>
      </c>
      <c r="AK119" s="55">
        <v>2423</v>
      </c>
      <c r="AL119" s="55">
        <v>2423</v>
      </c>
      <c r="AM119" s="55">
        <v>1000</v>
      </c>
      <c r="AN119" s="55" t="s">
        <v>64</v>
      </c>
      <c r="AO119" s="55">
        <v>4</v>
      </c>
      <c r="AP119" s="55">
        <v>1</v>
      </c>
      <c r="AQ119" s="55">
        <v>25</v>
      </c>
      <c r="AR119" s="55">
        <v>312.5</v>
      </c>
      <c r="AS119" s="55">
        <v>1008</v>
      </c>
      <c r="AT119" s="68" t="str">
        <f>VLOOKUP(A119,'[2]SU List with Assignment Master'!$F$2:$G$128,2,FALSE)</f>
        <v>South 6</v>
      </c>
      <c r="AU119" s="55" t="s">
        <v>113</v>
      </c>
      <c r="AV119" s="55" t="s">
        <v>18</v>
      </c>
    </row>
    <row r="120" spans="1:48" x14ac:dyDescent="0.25">
      <c r="A120" s="55" t="s">
        <v>114</v>
      </c>
      <c r="B120" s="55">
        <v>41434</v>
      </c>
      <c r="C120" s="55">
        <v>12</v>
      </c>
      <c r="D120" s="55">
        <v>1752</v>
      </c>
      <c r="E120" s="55">
        <v>1593</v>
      </c>
      <c r="F120" s="55">
        <v>19</v>
      </c>
      <c r="G120" s="56">
        <v>3364</v>
      </c>
      <c r="H120" s="59">
        <v>3345</v>
      </c>
      <c r="I120" s="55">
        <v>280.33330000000001</v>
      </c>
      <c r="J120" s="59">
        <v>278.8</v>
      </c>
      <c r="K120" s="55">
        <v>17180</v>
      </c>
      <c r="L120" s="55">
        <v>2186.6</v>
      </c>
      <c r="M120" s="55">
        <v>0</v>
      </c>
      <c r="N120" s="55">
        <v>0</v>
      </c>
      <c r="O120" s="55">
        <v>67.28</v>
      </c>
      <c r="P120" s="55" t="s">
        <v>64</v>
      </c>
      <c r="Q120" s="55" t="s">
        <v>63</v>
      </c>
      <c r="R120" s="55">
        <v>2253.88</v>
      </c>
      <c r="S120" s="55">
        <v>14926.12</v>
      </c>
      <c r="T120" s="55">
        <v>14926.12</v>
      </c>
      <c r="U120" s="55">
        <v>0</v>
      </c>
      <c r="V120" s="55" t="s">
        <v>64</v>
      </c>
      <c r="W120" s="55" t="s">
        <v>297</v>
      </c>
      <c r="X120" s="55">
        <v>1</v>
      </c>
      <c r="Y120" s="55">
        <v>0</v>
      </c>
      <c r="Z120" s="55">
        <v>1</v>
      </c>
      <c r="AA120" s="55" t="s">
        <v>63</v>
      </c>
      <c r="AB120" s="55">
        <v>9</v>
      </c>
      <c r="AC120" s="55">
        <v>0</v>
      </c>
      <c r="AD120" s="55">
        <v>129</v>
      </c>
      <c r="AE120" s="55">
        <v>0</v>
      </c>
      <c r="AF120" s="55">
        <v>19</v>
      </c>
      <c r="AG120" s="56">
        <v>19</v>
      </c>
      <c r="AH120" s="55">
        <v>1339</v>
      </c>
      <c r="AI120" s="55">
        <v>165.22219999999999</v>
      </c>
      <c r="AJ120" s="55">
        <v>1487</v>
      </c>
      <c r="AK120" s="55">
        <v>7551</v>
      </c>
      <c r="AL120" s="55">
        <v>7551</v>
      </c>
      <c r="AN120" s="55" t="s">
        <v>64</v>
      </c>
      <c r="AO120" s="55">
        <v>13</v>
      </c>
      <c r="AP120" s="55">
        <v>9</v>
      </c>
      <c r="AQ120" s="55">
        <v>92.307692307692307</v>
      </c>
      <c r="AR120" s="55">
        <v>258.76920000000001</v>
      </c>
      <c r="AS120" s="55">
        <v>194.66669999999999</v>
      </c>
      <c r="AT120" s="68" t="str">
        <f>VLOOKUP(A120,'[2]SU List with Assignment Master'!$F$2:$G$128,2,FALSE)</f>
        <v>South 6</v>
      </c>
      <c r="AU120" s="55" t="s">
        <v>113</v>
      </c>
      <c r="AV120" s="55" t="s">
        <v>19</v>
      </c>
    </row>
    <row r="121" spans="1:48" x14ac:dyDescent="0.25">
      <c r="A121" s="55" t="s">
        <v>114</v>
      </c>
      <c r="B121" s="55">
        <v>41437</v>
      </c>
      <c r="C121" s="55">
        <v>8</v>
      </c>
      <c r="D121" s="55">
        <v>1500</v>
      </c>
      <c r="E121" s="55">
        <v>1019</v>
      </c>
      <c r="F121" s="55">
        <v>23</v>
      </c>
      <c r="G121" s="56">
        <v>2542</v>
      </c>
      <c r="H121" s="59">
        <v>2519</v>
      </c>
      <c r="I121" s="55">
        <v>317.75</v>
      </c>
      <c r="J121" s="59">
        <v>314.89999999999998</v>
      </c>
      <c r="K121" s="55">
        <v>12978</v>
      </c>
      <c r="L121" s="55">
        <v>1652.3</v>
      </c>
      <c r="M121" s="55">
        <v>0</v>
      </c>
      <c r="N121" s="55">
        <v>0</v>
      </c>
      <c r="O121" s="55">
        <v>50.84</v>
      </c>
      <c r="P121" s="55" t="s">
        <v>64</v>
      </c>
      <c r="Q121" s="55" t="s">
        <v>63</v>
      </c>
      <c r="R121" s="55">
        <v>1703.14</v>
      </c>
      <c r="S121" s="55">
        <v>11274.86</v>
      </c>
      <c r="T121" s="55">
        <v>11274.86</v>
      </c>
      <c r="U121" s="55">
        <v>0</v>
      </c>
      <c r="V121" s="55" t="s">
        <v>64</v>
      </c>
      <c r="W121" s="55" t="s">
        <v>298</v>
      </c>
      <c r="X121" s="55">
        <v>1</v>
      </c>
      <c r="Y121" s="55">
        <v>0</v>
      </c>
      <c r="Z121" s="55">
        <v>1</v>
      </c>
      <c r="AA121" s="55" t="s">
        <v>63</v>
      </c>
      <c r="AB121" s="55">
        <v>6</v>
      </c>
      <c r="AC121" s="55">
        <v>0</v>
      </c>
      <c r="AD121" s="55">
        <v>88</v>
      </c>
      <c r="AE121" s="55">
        <v>0</v>
      </c>
      <c r="AF121" s="55">
        <v>16</v>
      </c>
      <c r="AG121" s="56">
        <v>16</v>
      </c>
      <c r="AH121" s="55">
        <v>999</v>
      </c>
      <c r="AI121" s="55">
        <v>183.83330000000001</v>
      </c>
      <c r="AJ121" s="55">
        <v>1103</v>
      </c>
      <c r="AK121" s="55">
        <v>5650</v>
      </c>
      <c r="AL121" s="55">
        <v>5650</v>
      </c>
      <c r="AN121" s="55" t="s">
        <v>64</v>
      </c>
      <c r="AO121" s="55">
        <v>9</v>
      </c>
      <c r="AP121" s="55">
        <v>8</v>
      </c>
      <c r="AQ121" s="55">
        <v>88.888888888888886</v>
      </c>
      <c r="AR121" s="55">
        <v>282.44439999999997</v>
      </c>
      <c r="AS121" s="55">
        <v>187.5</v>
      </c>
      <c r="AT121" s="68" t="str">
        <f>VLOOKUP(A121,'[2]SU List with Assignment Master'!$F$2:$G$128,2,FALSE)</f>
        <v>South 6</v>
      </c>
      <c r="AU121" s="55" t="s">
        <v>113</v>
      </c>
      <c r="AV121" s="55" t="s">
        <v>19</v>
      </c>
    </row>
    <row r="122" spans="1:48" x14ac:dyDescent="0.25">
      <c r="A122" s="55" t="s">
        <v>114</v>
      </c>
      <c r="B122" s="55">
        <v>41438</v>
      </c>
      <c r="C122" s="55">
        <v>8</v>
      </c>
      <c r="D122" s="55">
        <v>972</v>
      </c>
      <c r="E122" s="55">
        <v>506</v>
      </c>
      <c r="F122" s="55">
        <v>24</v>
      </c>
      <c r="G122" s="56">
        <v>1502</v>
      </c>
      <c r="H122" s="59">
        <v>1478</v>
      </c>
      <c r="I122" s="55">
        <v>187.75</v>
      </c>
      <c r="J122" s="59">
        <v>184.8</v>
      </c>
      <c r="K122" s="55">
        <v>7703</v>
      </c>
      <c r="L122" s="55">
        <v>976.3</v>
      </c>
      <c r="M122" s="55">
        <v>0</v>
      </c>
      <c r="N122" s="55">
        <v>0</v>
      </c>
      <c r="O122" s="55">
        <v>30.04</v>
      </c>
      <c r="P122" s="55" t="s">
        <v>64</v>
      </c>
      <c r="Q122" s="55" t="s">
        <v>63</v>
      </c>
      <c r="R122" s="55">
        <v>1006.34</v>
      </c>
      <c r="S122" s="55">
        <v>6696.66</v>
      </c>
      <c r="T122" s="55">
        <v>6696.66</v>
      </c>
      <c r="U122" s="55">
        <v>0</v>
      </c>
      <c r="V122" s="55" t="s">
        <v>64</v>
      </c>
      <c r="W122" s="55" t="s">
        <v>299</v>
      </c>
      <c r="X122" s="55">
        <v>1</v>
      </c>
      <c r="Y122" s="55">
        <v>0</v>
      </c>
      <c r="Z122" s="55">
        <v>1</v>
      </c>
      <c r="AA122" s="55" t="s">
        <v>63</v>
      </c>
      <c r="AB122" s="55">
        <v>7</v>
      </c>
      <c r="AC122" s="55">
        <v>0</v>
      </c>
      <c r="AD122" s="55">
        <v>61</v>
      </c>
      <c r="AE122" s="55">
        <v>0</v>
      </c>
      <c r="AF122" s="55">
        <v>24</v>
      </c>
      <c r="AG122" s="56">
        <v>24</v>
      </c>
      <c r="AH122" s="55">
        <v>343</v>
      </c>
      <c r="AI122" s="55">
        <v>61.142899999999997</v>
      </c>
      <c r="AJ122" s="55">
        <v>428</v>
      </c>
      <c r="AK122" s="55">
        <v>2181</v>
      </c>
      <c r="AL122" s="55">
        <v>2181</v>
      </c>
      <c r="AN122" s="55" t="s">
        <v>64</v>
      </c>
      <c r="AO122" s="55">
        <v>8</v>
      </c>
      <c r="AP122" s="55">
        <v>8</v>
      </c>
      <c r="AQ122" s="55">
        <v>100</v>
      </c>
      <c r="AR122" s="55">
        <v>187.75</v>
      </c>
      <c r="AS122" s="55">
        <v>121.5</v>
      </c>
      <c r="AT122" s="68" t="str">
        <f>VLOOKUP(A122,'[2]SU List with Assignment Master'!$F$2:$G$128,2,FALSE)</f>
        <v>South 6</v>
      </c>
      <c r="AU122" s="55" t="s">
        <v>113</v>
      </c>
      <c r="AV122" s="55" t="s">
        <v>19</v>
      </c>
    </row>
    <row r="123" spans="1:48" x14ac:dyDescent="0.25">
      <c r="A123" s="55" t="s">
        <v>114</v>
      </c>
      <c r="B123" s="55">
        <v>41442</v>
      </c>
      <c r="C123" s="55">
        <v>7</v>
      </c>
      <c r="D123" s="55">
        <v>936</v>
      </c>
      <c r="E123" s="55">
        <v>1156</v>
      </c>
      <c r="F123" s="55">
        <v>4</v>
      </c>
      <c r="G123" s="56">
        <v>2096</v>
      </c>
      <c r="H123" s="59">
        <v>2092</v>
      </c>
      <c r="I123" s="55">
        <v>299.42860000000002</v>
      </c>
      <c r="J123" s="59">
        <v>298.89999999999998</v>
      </c>
      <c r="K123" s="55">
        <v>10667</v>
      </c>
      <c r="L123" s="55">
        <v>1362.4</v>
      </c>
      <c r="M123" s="55">
        <v>0</v>
      </c>
      <c r="N123" s="55">
        <v>0</v>
      </c>
      <c r="O123" s="55">
        <v>0</v>
      </c>
      <c r="P123" s="55" t="s">
        <v>64</v>
      </c>
      <c r="Q123" s="55" t="s">
        <v>64</v>
      </c>
      <c r="R123" s="55">
        <v>1362.4</v>
      </c>
      <c r="S123" s="55">
        <v>9304.6</v>
      </c>
      <c r="T123" s="55">
        <v>9304.6</v>
      </c>
      <c r="U123" s="55">
        <v>0</v>
      </c>
      <c r="V123" s="55" t="s">
        <v>64</v>
      </c>
      <c r="W123" s="55" t="s">
        <v>300</v>
      </c>
      <c r="X123" s="55">
        <v>1</v>
      </c>
      <c r="Y123" s="55">
        <v>0</v>
      </c>
      <c r="Z123" s="55">
        <v>1</v>
      </c>
      <c r="AA123" s="55" t="s">
        <v>63</v>
      </c>
      <c r="AB123" s="55">
        <v>6</v>
      </c>
      <c r="AC123" s="55">
        <v>0</v>
      </c>
      <c r="AD123" s="55">
        <v>63</v>
      </c>
      <c r="AE123" s="55">
        <v>0</v>
      </c>
      <c r="AF123" s="55">
        <v>4</v>
      </c>
      <c r="AG123" s="56">
        <v>4</v>
      </c>
      <c r="AH123" s="55">
        <v>540</v>
      </c>
      <c r="AI123" s="55">
        <v>101.16670000000001</v>
      </c>
      <c r="AJ123" s="55">
        <v>607</v>
      </c>
      <c r="AK123" s="55">
        <v>3086</v>
      </c>
      <c r="AL123" s="55">
        <v>3086</v>
      </c>
      <c r="AN123" s="55" t="s">
        <v>64</v>
      </c>
      <c r="AO123" s="55">
        <v>10</v>
      </c>
      <c r="AP123" s="55">
        <v>6</v>
      </c>
      <c r="AQ123" s="55">
        <v>70</v>
      </c>
      <c r="AR123" s="55">
        <v>209.6</v>
      </c>
      <c r="AS123" s="55">
        <v>156</v>
      </c>
      <c r="AT123" s="68" t="str">
        <f>VLOOKUP(A123,'[2]SU List with Assignment Master'!$F$2:$G$128,2,FALSE)</f>
        <v>South 6</v>
      </c>
      <c r="AU123" s="55" t="s">
        <v>113</v>
      </c>
      <c r="AV123" s="55" t="s">
        <v>22</v>
      </c>
    </row>
    <row r="124" spans="1:48" x14ac:dyDescent="0.25">
      <c r="A124" s="55" t="s">
        <v>114</v>
      </c>
      <c r="B124" s="55">
        <v>41443</v>
      </c>
      <c r="C124" s="55">
        <v>4</v>
      </c>
      <c r="D124" s="55">
        <v>588</v>
      </c>
      <c r="E124" s="55">
        <v>7</v>
      </c>
      <c r="F124" s="55">
        <v>2</v>
      </c>
      <c r="G124" s="56">
        <v>597</v>
      </c>
      <c r="H124" s="59">
        <v>595</v>
      </c>
      <c r="I124" s="55">
        <v>149.25</v>
      </c>
      <c r="J124" s="59">
        <v>148.80000000000001</v>
      </c>
      <c r="K124" s="55">
        <v>3045</v>
      </c>
      <c r="L124" s="55">
        <v>388.05</v>
      </c>
      <c r="M124" s="55">
        <v>0</v>
      </c>
      <c r="N124" s="55">
        <v>0</v>
      </c>
      <c r="O124" s="55">
        <v>11.94</v>
      </c>
      <c r="P124" s="55" t="s">
        <v>64</v>
      </c>
      <c r="Q124" s="55" t="s">
        <v>63</v>
      </c>
      <c r="R124" s="55">
        <v>399.99</v>
      </c>
      <c r="S124" s="55">
        <v>2645.01</v>
      </c>
      <c r="T124" s="55">
        <v>2645.01</v>
      </c>
      <c r="U124" s="55">
        <v>0</v>
      </c>
      <c r="V124" s="55" t="s">
        <v>64</v>
      </c>
      <c r="W124" s="55" t="s">
        <v>301</v>
      </c>
      <c r="X124" s="55">
        <v>1</v>
      </c>
      <c r="Y124" s="55">
        <v>0</v>
      </c>
      <c r="Z124" s="55">
        <v>1</v>
      </c>
      <c r="AA124" s="55" t="s">
        <v>63</v>
      </c>
      <c r="AB124" s="55">
        <v>2</v>
      </c>
      <c r="AC124" s="55">
        <v>0</v>
      </c>
      <c r="AD124" s="55">
        <v>7</v>
      </c>
      <c r="AE124" s="55">
        <v>0</v>
      </c>
      <c r="AF124" s="55">
        <v>2</v>
      </c>
      <c r="AG124" s="56">
        <v>2</v>
      </c>
      <c r="AH124" s="55">
        <v>96</v>
      </c>
      <c r="AI124" s="55">
        <v>52.5</v>
      </c>
      <c r="AJ124" s="55">
        <v>105</v>
      </c>
      <c r="AK124" s="55">
        <v>537</v>
      </c>
      <c r="AL124" s="55">
        <v>537</v>
      </c>
      <c r="AN124" s="55" t="s">
        <v>64</v>
      </c>
      <c r="AO124" s="55">
        <v>4</v>
      </c>
      <c r="AP124" s="55">
        <v>4</v>
      </c>
      <c r="AQ124" s="55">
        <v>100</v>
      </c>
      <c r="AR124" s="55">
        <v>149.25</v>
      </c>
      <c r="AS124" s="55">
        <v>147</v>
      </c>
      <c r="AT124" s="68" t="str">
        <f>VLOOKUP(A124,'[2]SU List with Assignment Master'!$F$2:$G$128,2,FALSE)</f>
        <v>South 6</v>
      </c>
      <c r="AU124" s="55" t="s">
        <v>113</v>
      </c>
      <c r="AV124" s="55" t="s">
        <v>60</v>
      </c>
    </row>
    <row r="125" spans="1:48" x14ac:dyDescent="0.25">
      <c r="A125" s="55" t="s">
        <v>114</v>
      </c>
      <c r="B125" s="55">
        <v>41447</v>
      </c>
      <c r="C125" s="55">
        <v>13</v>
      </c>
      <c r="D125" s="55">
        <v>1956</v>
      </c>
      <c r="E125" s="55">
        <v>2694</v>
      </c>
      <c r="F125" s="55">
        <v>57</v>
      </c>
      <c r="G125" s="56">
        <v>4707</v>
      </c>
      <c r="H125" s="59">
        <v>4650</v>
      </c>
      <c r="I125" s="55">
        <v>362.07690000000002</v>
      </c>
      <c r="J125" s="59">
        <v>357.7</v>
      </c>
      <c r="K125" s="55">
        <v>24093</v>
      </c>
      <c r="L125" s="55">
        <v>3059.55</v>
      </c>
      <c r="M125" s="55">
        <v>0</v>
      </c>
      <c r="N125" s="55">
        <v>0</v>
      </c>
      <c r="O125" s="55">
        <v>0</v>
      </c>
      <c r="P125" s="55" t="s">
        <v>64</v>
      </c>
      <c r="Q125" s="55" t="s">
        <v>64</v>
      </c>
      <c r="R125" s="55">
        <v>3059.55</v>
      </c>
      <c r="S125" s="55">
        <v>21033.45</v>
      </c>
      <c r="T125" s="55">
        <v>21033.45</v>
      </c>
      <c r="U125" s="55">
        <v>0</v>
      </c>
      <c r="V125" s="55" t="s">
        <v>64</v>
      </c>
      <c r="W125" s="55" t="s">
        <v>302</v>
      </c>
      <c r="X125" s="55">
        <v>1</v>
      </c>
      <c r="Y125" s="55">
        <v>0</v>
      </c>
      <c r="Z125" s="55">
        <v>1</v>
      </c>
      <c r="AA125" s="55" t="s">
        <v>63</v>
      </c>
      <c r="AB125" s="55">
        <v>13</v>
      </c>
      <c r="AC125" s="55">
        <v>0</v>
      </c>
      <c r="AD125" s="55">
        <v>432</v>
      </c>
      <c r="AE125" s="55">
        <v>0</v>
      </c>
      <c r="AF125" s="55">
        <v>41</v>
      </c>
      <c r="AG125" s="56">
        <v>41</v>
      </c>
      <c r="AH125" s="55">
        <v>1749</v>
      </c>
      <c r="AI125" s="55">
        <v>170.92310000000001</v>
      </c>
      <c r="AJ125" s="55">
        <v>2222</v>
      </c>
      <c r="AK125" s="55">
        <v>11386</v>
      </c>
      <c r="AL125" s="55">
        <v>11386</v>
      </c>
      <c r="AM125" s="55">
        <v>2000</v>
      </c>
      <c r="AN125" s="55" t="s">
        <v>64</v>
      </c>
      <c r="AO125" s="55">
        <v>14</v>
      </c>
      <c r="AP125" s="55">
        <v>9</v>
      </c>
      <c r="AQ125" s="55">
        <v>92.857142857142861</v>
      </c>
      <c r="AR125" s="55">
        <v>336.21429999999998</v>
      </c>
      <c r="AS125" s="55">
        <v>217.33330000000001</v>
      </c>
      <c r="AT125" s="68" t="str">
        <f>VLOOKUP(A125,'[2]SU List with Assignment Master'!$F$2:$G$128,2,FALSE)</f>
        <v>South 6</v>
      </c>
      <c r="AU125" s="55" t="s">
        <v>113</v>
      </c>
      <c r="AV125" s="55" t="s">
        <v>22</v>
      </c>
    </row>
    <row r="126" spans="1:48" x14ac:dyDescent="0.25">
      <c r="A126" s="55" t="s">
        <v>114</v>
      </c>
      <c r="B126" s="55">
        <v>41449</v>
      </c>
      <c r="C126" s="55">
        <v>0</v>
      </c>
      <c r="D126" s="55">
        <v>0</v>
      </c>
      <c r="E126" s="55">
        <v>0</v>
      </c>
      <c r="F126" s="55">
        <v>0</v>
      </c>
      <c r="G126" s="56">
        <v>0</v>
      </c>
      <c r="H126" s="59">
        <v>0</v>
      </c>
      <c r="I126" s="55">
        <v>0</v>
      </c>
      <c r="J126" s="59" t="e">
        <v>#DIV/0!</v>
      </c>
      <c r="K126" s="55">
        <v>0</v>
      </c>
      <c r="L126" s="55">
        <v>0</v>
      </c>
      <c r="M126" s="55">
        <v>0</v>
      </c>
      <c r="N126" s="55">
        <v>0</v>
      </c>
      <c r="O126" s="55">
        <v>0</v>
      </c>
      <c r="P126" s="55" t="s">
        <v>64</v>
      </c>
      <c r="Q126" s="55" t="s">
        <v>63</v>
      </c>
      <c r="R126" s="55">
        <v>0</v>
      </c>
      <c r="S126" s="55">
        <v>0</v>
      </c>
      <c r="T126" s="55">
        <v>0</v>
      </c>
      <c r="U126" s="55">
        <v>0</v>
      </c>
      <c r="V126" s="55" t="s">
        <v>64</v>
      </c>
      <c r="W126" s="55" t="s">
        <v>249</v>
      </c>
      <c r="X126" s="55">
        <v>0</v>
      </c>
      <c r="Y126" s="55">
        <v>1</v>
      </c>
      <c r="Z126" s="55">
        <v>1</v>
      </c>
      <c r="AA126" s="55" t="s">
        <v>63</v>
      </c>
      <c r="AB126" s="55">
        <v>0</v>
      </c>
      <c r="AC126" s="55">
        <v>0</v>
      </c>
      <c r="AD126" s="55">
        <v>0</v>
      </c>
      <c r="AE126" s="55">
        <v>0</v>
      </c>
      <c r="AF126" s="55">
        <v>0</v>
      </c>
      <c r="AG126" s="56">
        <v>0</v>
      </c>
      <c r="AH126" s="55">
        <v>0</v>
      </c>
      <c r="AI126" s="55">
        <v>0</v>
      </c>
      <c r="AJ126" s="55">
        <v>0</v>
      </c>
      <c r="AK126" s="55">
        <v>0</v>
      </c>
      <c r="AL126" s="55">
        <v>0</v>
      </c>
      <c r="AN126" s="55" t="s">
        <v>64</v>
      </c>
      <c r="AO126" s="55">
        <v>11</v>
      </c>
      <c r="AP126" s="55">
        <v>0</v>
      </c>
      <c r="AQ126" s="55">
        <v>0</v>
      </c>
      <c r="AR126" s="55">
        <v>0</v>
      </c>
      <c r="AS126" s="55">
        <v>0</v>
      </c>
      <c r="AT126" s="68" t="str">
        <f>VLOOKUP(A126,'[2]SU List with Assignment Master'!$F$2:$G$128,2,FALSE)</f>
        <v>South 6</v>
      </c>
      <c r="AU126" s="55" t="s">
        <v>113</v>
      </c>
      <c r="AV126" s="55" t="s">
        <v>60</v>
      </c>
    </row>
    <row r="127" spans="1:48" x14ac:dyDescent="0.25">
      <c r="A127" s="55" t="s">
        <v>114</v>
      </c>
      <c r="B127" s="55">
        <v>41450</v>
      </c>
      <c r="C127" s="55">
        <v>6</v>
      </c>
      <c r="D127" s="55">
        <v>0</v>
      </c>
      <c r="E127" s="55">
        <v>412</v>
      </c>
      <c r="F127" s="55">
        <v>1</v>
      </c>
      <c r="G127" s="56">
        <v>413</v>
      </c>
      <c r="H127" s="59">
        <v>412</v>
      </c>
      <c r="I127" s="55">
        <v>68.833299999999994</v>
      </c>
      <c r="J127" s="59">
        <v>68.7</v>
      </c>
      <c r="K127" s="55">
        <v>2116</v>
      </c>
      <c r="L127" s="55">
        <v>268.45</v>
      </c>
      <c r="M127" s="55">
        <v>0</v>
      </c>
      <c r="N127" s="55">
        <v>0</v>
      </c>
      <c r="O127" s="55">
        <v>0</v>
      </c>
      <c r="P127" s="55" t="s">
        <v>64</v>
      </c>
      <c r="Q127" s="55" t="s">
        <v>64</v>
      </c>
      <c r="R127" s="55">
        <v>268.45</v>
      </c>
      <c r="S127" s="55">
        <v>1847.55</v>
      </c>
      <c r="T127" s="55">
        <v>1847.55</v>
      </c>
      <c r="U127" s="55">
        <v>0</v>
      </c>
      <c r="V127" s="55" t="s">
        <v>64</v>
      </c>
      <c r="W127" s="55" t="s">
        <v>303</v>
      </c>
      <c r="X127" s="55">
        <v>1</v>
      </c>
      <c r="Y127" s="55">
        <v>0</v>
      </c>
      <c r="Z127" s="55">
        <v>1</v>
      </c>
      <c r="AA127" s="55" t="s">
        <v>63</v>
      </c>
      <c r="AB127" s="55">
        <v>1</v>
      </c>
      <c r="AC127" s="55">
        <v>0</v>
      </c>
      <c r="AD127" s="55">
        <v>12</v>
      </c>
      <c r="AE127" s="55">
        <v>0</v>
      </c>
      <c r="AF127" s="55">
        <v>1</v>
      </c>
      <c r="AG127" s="56">
        <v>1</v>
      </c>
      <c r="AH127" s="55">
        <v>22</v>
      </c>
      <c r="AI127" s="55">
        <v>35</v>
      </c>
      <c r="AJ127" s="55">
        <v>35</v>
      </c>
      <c r="AK127" s="55">
        <v>180</v>
      </c>
      <c r="AL127" s="55">
        <v>180</v>
      </c>
      <c r="AM127" s="55">
        <v>0</v>
      </c>
      <c r="AN127" s="55" t="s">
        <v>64</v>
      </c>
      <c r="AO127" s="55">
        <v>10</v>
      </c>
      <c r="AP127" s="55">
        <v>0</v>
      </c>
      <c r="AQ127" s="55">
        <v>60</v>
      </c>
      <c r="AR127" s="55">
        <v>41.3</v>
      </c>
      <c r="AS127" s="55">
        <v>0</v>
      </c>
      <c r="AT127" s="68" t="str">
        <f>VLOOKUP(A127,'[2]SU List with Assignment Master'!$F$2:$G$128,2,FALSE)</f>
        <v>South 6</v>
      </c>
      <c r="AU127" s="55" t="s">
        <v>113</v>
      </c>
      <c r="AV127" s="55" t="s">
        <v>19</v>
      </c>
    </row>
    <row r="128" spans="1:48" x14ac:dyDescent="0.25">
      <c r="A128" s="55" t="s">
        <v>114</v>
      </c>
      <c r="B128" s="55">
        <v>41456</v>
      </c>
      <c r="C128" s="55">
        <v>11</v>
      </c>
      <c r="D128" s="55">
        <v>2184</v>
      </c>
      <c r="E128" s="55">
        <v>1108</v>
      </c>
      <c r="F128" s="55">
        <v>27</v>
      </c>
      <c r="G128" s="56">
        <v>3319</v>
      </c>
      <c r="H128" s="59">
        <v>3292</v>
      </c>
      <c r="I128" s="55">
        <v>301.72730000000001</v>
      </c>
      <c r="J128" s="59">
        <v>299.3</v>
      </c>
      <c r="K128" s="55">
        <v>17004</v>
      </c>
      <c r="L128" s="55">
        <v>2157.35</v>
      </c>
      <c r="M128" s="55">
        <v>0</v>
      </c>
      <c r="N128" s="55">
        <v>0</v>
      </c>
      <c r="O128" s="55">
        <v>66.38</v>
      </c>
      <c r="P128" s="55" t="s">
        <v>64</v>
      </c>
      <c r="Q128" s="55" t="s">
        <v>63</v>
      </c>
      <c r="R128" s="55">
        <v>2223.73</v>
      </c>
      <c r="S128" s="55">
        <v>14780.27</v>
      </c>
      <c r="T128" s="55">
        <v>14780.27</v>
      </c>
      <c r="U128" s="55">
        <v>0</v>
      </c>
      <c r="V128" s="55" t="s">
        <v>64</v>
      </c>
      <c r="W128" s="55" t="s">
        <v>304</v>
      </c>
      <c r="X128" s="55">
        <v>1</v>
      </c>
      <c r="Y128" s="55">
        <v>0</v>
      </c>
      <c r="Z128" s="55">
        <v>1</v>
      </c>
      <c r="AA128" s="55" t="s">
        <v>63</v>
      </c>
      <c r="AB128" s="55">
        <v>9</v>
      </c>
      <c r="AC128" s="55">
        <v>0</v>
      </c>
      <c r="AD128" s="55">
        <v>94</v>
      </c>
      <c r="AE128" s="55">
        <v>0</v>
      </c>
      <c r="AF128" s="55">
        <v>26</v>
      </c>
      <c r="AG128" s="56">
        <v>26</v>
      </c>
      <c r="AH128" s="55">
        <v>628</v>
      </c>
      <c r="AI128" s="55">
        <v>83.111099999999993</v>
      </c>
      <c r="AJ128" s="55">
        <v>748</v>
      </c>
      <c r="AK128" s="55">
        <v>3809</v>
      </c>
      <c r="AL128" s="55">
        <v>3809</v>
      </c>
      <c r="AN128" s="55" t="s">
        <v>64</v>
      </c>
      <c r="AO128" s="55">
        <v>12</v>
      </c>
      <c r="AP128" s="55">
        <v>10</v>
      </c>
      <c r="AQ128" s="55">
        <v>91.666666666666671</v>
      </c>
      <c r="AR128" s="55">
        <v>276.58330000000001</v>
      </c>
      <c r="AS128" s="55">
        <v>218.4</v>
      </c>
      <c r="AT128" s="68" t="str">
        <f>VLOOKUP(A128,'[2]SU List with Assignment Master'!$F$2:$G$128,2,FALSE)</f>
        <v>South 6</v>
      </c>
      <c r="AU128" s="55" t="s">
        <v>113</v>
      </c>
      <c r="AV128" s="55" t="s">
        <v>60</v>
      </c>
    </row>
    <row r="129" spans="1:48" x14ac:dyDescent="0.25">
      <c r="A129" s="55" t="s">
        <v>114</v>
      </c>
      <c r="B129" s="55">
        <v>41467</v>
      </c>
      <c r="C129" s="55">
        <v>8</v>
      </c>
      <c r="D129" s="55">
        <v>1596</v>
      </c>
      <c r="E129" s="55">
        <v>1259</v>
      </c>
      <c r="F129" s="55">
        <v>17</v>
      </c>
      <c r="G129" s="56">
        <v>2872</v>
      </c>
      <c r="H129" s="59">
        <v>2855</v>
      </c>
      <c r="I129" s="55">
        <v>359</v>
      </c>
      <c r="J129" s="59">
        <v>356.9</v>
      </c>
      <c r="K129" s="55">
        <v>14709</v>
      </c>
      <c r="L129" s="55">
        <v>1866.8</v>
      </c>
      <c r="M129" s="55">
        <v>0</v>
      </c>
      <c r="N129" s="55">
        <v>0</v>
      </c>
      <c r="O129" s="55">
        <v>0</v>
      </c>
      <c r="P129" s="55" t="s">
        <v>64</v>
      </c>
      <c r="Q129" s="55" t="s">
        <v>64</v>
      </c>
      <c r="R129" s="55">
        <v>1866.8</v>
      </c>
      <c r="S129" s="55">
        <v>12842.2</v>
      </c>
      <c r="T129" s="55">
        <v>12842.2</v>
      </c>
      <c r="U129" s="55">
        <v>0</v>
      </c>
      <c r="V129" s="55" t="s">
        <v>64</v>
      </c>
      <c r="W129" s="55" t="s">
        <v>305</v>
      </c>
      <c r="X129" s="55">
        <v>1</v>
      </c>
      <c r="Y129" s="55">
        <v>0</v>
      </c>
      <c r="Z129" s="55">
        <v>1</v>
      </c>
      <c r="AA129" s="55" t="s">
        <v>63</v>
      </c>
      <c r="AB129" s="55">
        <v>4</v>
      </c>
      <c r="AC129" s="55">
        <v>0</v>
      </c>
      <c r="AD129" s="55">
        <v>266</v>
      </c>
      <c r="AE129" s="55">
        <v>0</v>
      </c>
      <c r="AF129" s="55">
        <v>16</v>
      </c>
      <c r="AG129" s="56">
        <v>16</v>
      </c>
      <c r="AH129" s="55">
        <v>532</v>
      </c>
      <c r="AI129" s="55">
        <v>203.5</v>
      </c>
      <c r="AJ129" s="55">
        <v>814</v>
      </c>
      <c r="AK129" s="55">
        <v>4126</v>
      </c>
      <c r="AL129" s="55">
        <v>4126</v>
      </c>
      <c r="AM129" s="55">
        <v>0</v>
      </c>
      <c r="AN129" s="55" t="s">
        <v>64</v>
      </c>
      <c r="AO129" s="55">
        <v>10</v>
      </c>
      <c r="AP129" s="55">
        <v>8</v>
      </c>
      <c r="AQ129" s="55">
        <v>80</v>
      </c>
      <c r="AR129" s="55">
        <v>287.2</v>
      </c>
      <c r="AS129" s="55">
        <v>199.5</v>
      </c>
      <c r="AT129" s="68" t="str">
        <f>VLOOKUP(A129,'[2]SU List with Assignment Master'!$F$2:$G$128,2,FALSE)</f>
        <v>South 6</v>
      </c>
      <c r="AU129" s="55" t="s">
        <v>113</v>
      </c>
      <c r="AV129" s="55" t="s">
        <v>22</v>
      </c>
    </row>
    <row r="130" spans="1:48" x14ac:dyDescent="0.25">
      <c r="A130" s="55" t="s">
        <v>114</v>
      </c>
      <c r="B130" s="55">
        <v>41507</v>
      </c>
      <c r="C130" s="55">
        <v>4</v>
      </c>
      <c r="D130" s="55">
        <v>660</v>
      </c>
      <c r="E130" s="55">
        <v>542</v>
      </c>
      <c r="F130" s="55">
        <v>11</v>
      </c>
      <c r="G130" s="56">
        <v>1213</v>
      </c>
      <c r="H130" s="59">
        <v>1202</v>
      </c>
      <c r="I130" s="55">
        <v>303.25</v>
      </c>
      <c r="J130" s="59">
        <v>300.5</v>
      </c>
      <c r="K130" s="55">
        <v>6197</v>
      </c>
      <c r="L130" s="55">
        <v>788.45</v>
      </c>
      <c r="M130" s="55">
        <v>0</v>
      </c>
      <c r="N130" s="55">
        <v>0</v>
      </c>
      <c r="O130" s="55">
        <v>0</v>
      </c>
      <c r="P130" s="55" t="s">
        <v>64</v>
      </c>
      <c r="Q130" s="55" t="s">
        <v>64</v>
      </c>
      <c r="R130" s="55">
        <v>788.45</v>
      </c>
      <c r="S130" s="55">
        <v>5408.55</v>
      </c>
      <c r="T130" s="55">
        <v>5408.55</v>
      </c>
      <c r="U130" s="55">
        <v>0</v>
      </c>
      <c r="V130" s="55" t="s">
        <v>64</v>
      </c>
      <c r="W130" s="55" t="s">
        <v>306</v>
      </c>
      <c r="X130" s="55">
        <v>1</v>
      </c>
      <c r="Y130" s="55">
        <v>0</v>
      </c>
      <c r="Z130" s="55">
        <v>1</v>
      </c>
      <c r="AA130" s="55" t="s">
        <v>63</v>
      </c>
      <c r="AB130" s="55">
        <v>3</v>
      </c>
      <c r="AC130" s="55">
        <v>0</v>
      </c>
      <c r="AD130" s="55">
        <v>51</v>
      </c>
      <c r="AE130" s="55">
        <v>0</v>
      </c>
      <c r="AF130" s="55">
        <v>7</v>
      </c>
      <c r="AG130" s="56">
        <v>7</v>
      </c>
      <c r="AH130" s="55">
        <v>286</v>
      </c>
      <c r="AI130" s="55">
        <v>114.66670000000001</v>
      </c>
      <c r="AJ130" s="55">
        <v>344</v>
      </c>
      <c r="AK130" s="55">
        <v>1772</v>
      </c>
      <c r="AL130" s="55">
        <v>1772</v>
      </c>
      <c r="AM130" s="55">
        <v>600</v>
      </c>
      <c r="AN130" s="55" t="s">
        <v>64</v>
      </c>
      <c r="AO130" s="55">
        <v>6</v>
      </c>
      <c r="AP130" s="55">
        <v>4</v>
      </c>
      <c r="AQ130" s="55">
        <v>66.666666666666671</v>
      </c>
      <c r="AR130" s="55">
        <v>202.16669999999999</v>
      </c>
      <c r="AS130" s="55">
        <v>165</v>
      </c>
      <c r="AT130" s="68" t="str">
        <f>VLOOKUP(A130,'[2]SU List with Assignment Master'!$F$2:$G$128,2,FALSE)</f>
        <v>South 6</v>
      </c>
      <c r="AU130" s="55" t="s">
        <v>113</v>
      </c>
      <c r="AV130" s="55" t="s">
        <v>19</v>
      </c>
    </row>
    <row r="131" spans="1:48" x14ac:dyDescent="0.25">
      <c r="A131" s="55" t="s">
        <v>114</v>
      </c>
      <c r="B131" s="55">
        <v>41509</v>
      </c>
      <c r="C131" s="55">
        <v>4</v>
      </c>
      <c r="D131" s="55">
        <v>1560</v>
      </c>
      <c r="E131" s="55">
        <v>993</v>
      </c>
      <c r="F131" s="55">
        <v>29</v>
      </c>
      <c r="G131" s="56">
        <v>2582</v>
      </c>
      <c r="H131" s="59">
        <v>2553</v>
      </c>
      <c r="I131" s="55">
        <v>645.5</v>
      </c>
      <c r="J131" s="59">
        <v>638.29999999999995</v>
      </c>
      <c r="K131" s="55">
        <v>13136</v>
      </c>
      <c r="L131" s="55">
        <v>1678.3</v>
      </c>
      <c r="M131" s="55">
        <v>0</v>
      </c>
      <c r="N131" s="55">
        <v>0</v>
      </c>
      <c r="O131" s="55">
        <v>51.64</v>
      </c>
      <c r="P131" s="55" t="s">
        <v>64</v>
      </c>
      <c r="Q131" s="55" t="s">
        <v>63</v>
      </c>
      <c r="R131" s="55">
        <v>1729.94</v>
      </c>
      <c r="S131" s="55">
        <v>11406.06</v>
      </c>
      <c r="T131" s="55">
        <v>11406.06</v>
      </c>
      <c r="U131" s="55">
        <v>0</v>
      </c>
      <c r="V131" s="55" t="s">
        <v>64</v>
      </c>
      <c r="W131" s="55" t="s">
        <v>307</v>
      </c>
      <c r="X131" s="55">
        <v>1</v>
      </c>
      <c r="Y131" s="55">
        <v>0</v>
      </c>
      <c r="Z131" s="55">
        <v>1</v>
      </c>
      <c r="AA131" s="55" t="s">
        <v>63</v>
      </c>
      <c r="AB131" s="55">
        <v>4</v>
      </c>
      <c r="AC131" s="55">
        <v>0</v>
      </c>
      <c r="AD131" s="55">
        <v>77</v>
      </c>
      <c r="AE131" s="55">
        <v>0</v>
      </c>
      <c r="AF131" s="55">
        <v>2</v>
      </c>
      <c r="AG131" s="56">
        <v>2</v>
      </c>
      <c r="AH131" s="55">
        <v>606</v>
      </c>
      <c r="AI131" s="55">
        <v>171.25</v>
      </c>
      <c r="AJ131" s="55">
        <v>685</v>
      </c>
      <c r="AK131" s="55">
        <v>3507</v>
      </c>
      <c r="AL131" s="55">
        <v>3507</v>
      </c>
      <c r="AN131" s="55" t="s">
        <v>64</v>
      </c>
      <c r="AO131" s="55">
        <v>6</v>
      </c>
      <c r="AP131" s="55">
        <v>4</v>
      </c>
      <c r="AQ131" s="55">
        <v>66.666666666666671</v>
      </c>
      <c r="AR131" s="55">
        <v>430.33330000000001</v>
      </c>
      <c r="AS131" s="55">
        <v>390</v>
      </c>
      <c r="AT131" s="68" t="str">
        <f>VLOOKUP(A131,'[2]SU List with Assignment Master'!$F$2:$G$128,2,FALSE)</f>
        <v>South 6</v>
      </c>
      <c r="AU131" s="55" t="s">
        <v>113</v>
      </c>
      <c r="AV131" s="55" t="s">
        <v>19</v>
      </c>
    </row>
    <row r="132" spans="1:48" x14ac:dyDescent="0.25">
      <c r="A132" s="55" t="s">
        <v>114</v>
      </c>
      <c r="B132" s="55">
        <v>41708</v>
      </c>
      <c r="C132" s="55">
        <v>6</v>
      </c>
      <c r="D132" s="55">
        <v>1656</v>
      </c>
      <c r="E132" s="55">
        <v>1887</v>
      </c>
      <c r="F132" s="55">
        <v>34</v>
      </c>
      <c r="G132" s="56">
        <v>3577</v>
      </c>
      <c r="H132" s="59">
        <v>3543</v>
      </c>
      <c r="I132" s="55">
        <v>596.16669999999999</v>
      </c>
      <c r="J132" s="59">
        <v>590.5</v>
      </c>
      <c r="K132" s="55">
        <v>18296</v>
      </c>
      <c r="L132" s="55">
        <v>2325.0500000000002</v>
      </c>
      <c r="M132" s="55">
        <v>0</v>
      </c>
      <c r="N132" s="55">
        <v>0</v>
      </c>
      <c r="O132" s="55">
        <v>71.540000000000006</v>
      </c>
      <c r="P132" s="55" t="s">
        <v>64</v>
      </c>
      <c r="Q132" s="55" t="s">
        <v>63</v>
      </c>
      <c r="R132" s="55">
        <v>2396.59</v>
      </c>
      <c r="S132" s="55">
        <v>15899.41</v>
      </c>
      <c r="T132" s="55">
        <v>15899.41</v>
      </c>
      <c r="U132" s="55">
        <v>0</v>
      </c>
      <c r="V132" s="55" t="s">
        <v>64</v>
      </c>
      <c r="W132" s="55" t="s">
        <v>308</v>
      </c>
      <c r="X132" s="55">
        <v>1</v>
      </c>
      <c r="Y132" s="55">
        <v>0</v>
      </c>
      <c r="Z132" s="55">
        <v>1</v>
      </c>
      <c r="AA132" s="55" t="s">
        <v>63</v>
      </c>
      <c r="AB132" s="55">
        <v>6</v>
      </c>
      <c r="AC132" s="55">
        <v>0</v>
      </c>
      <c r="AD132" s="55">
        <v>168</v>
      </c>
      <c r="AE132" s="55">
        <v>0</v>
      </c>
      <c r="AF132" s="55">
        <v>23</v>
      </c>
      <c r="AG132" s="56">
        <v>23</v>
      </c>
      <c r="AH132" s="55">
        <v>1079</v>
      </c>
      <c r="AI132" s="55">
        <v>211.66669999999999</v>
      </c>
      <c r="AJ132" s="55">
        <v>1270</v>
      </c>
      <c r="AK132" s="55">
        <v>6498</v>
      </c>
      <c r="AL132" s="55">
        <v>6498</v>
      </c>
      <c r="AN132" s="55" t="s">
        <v>64</v>
      </c>
      <c r="AO132" s="55">
        <v>6</v>
      </c>
      <c r="AP132" s="55">
        <v>6</v>
      </c>
      <c r="AQ132" s="55">
        <v>100</v>
      </c>
      <c r="AR132" s="55">
        <v>596.16669999999999</v>
      </c>
      <c r="AS132" s="55">
        <v>276</v>
      </c>
      <c r="AT132" s="68" t="str">
        <f>VLOOKUP(A132,'[2]SU List with Assignment Master'!$F$2:$G$128,2,FALSE)</f>
        <v>South 6</v>
      </c>
      <c r="AU132" s="55" t="s">
        <v>113</v>
      </c>
      <c r="AV132" s="55" t="s">
        <v>22</v>
      </c>
    </row>
    <row r="133" spans="1:48" x14ac:dyDescent="0.25">
      <c r="A133" s="55" t="s">
        <v>114</v>
      </c>
      <c r="B133" s="55">
        <v>42001</v>
      </c>
      <c r="C133" s="55">
        <v>5</v>
      </c>
      <c r="D133" s="55">
        <v>1200</v>
      </c>
      <c r="E133" s="55">
        <v>178</v>
      </c>
      <c r="F133" s="55">
        <v>3</v>
      </c>
      <c r="G133" s="56">
        <v>1381</v>
      </c>
      <c r="H133" s="59">
        <v>1378</v>
      </c>
      <c r="I133" s="55">
        <v>276.2</v>
      </c>
      <c r="J133" s="59">
        <v>275.60000000000002</v>
      </c>
      <c r="K133" s="55">
        <v>7068</v>
      </c>
      <c r="L133" s="55">
        <v>897.65</v>
      </c>
      <c r="M133" s="55">
        <v>0</v>
      </c>
      <c r="N133" s="55">
        <v>0</v>
      </c>
      <c r="O133" s="55">
        <v>27.62</v>
      </c>
      <c r="P133" s="55" t="s">
        <v>64</v>
      </c>
      <c r="Q133" s="55" t="s">
        <v>63</v>
      </c>
      <c r="R133" s="55">
        <v>925.27</v>
      </c>
      <c r="S133" s="55">
        <v>6142.73</v>
      </c>
      <c r="T133" s="55">
        <v>6142.73</v>
      </c>
      <c r="U133" s="55">
        <v>0</v>
      </c>
      <c r="V133" s="55" t="s">
        <v>64</v>
      </c>
      <c r="W133" s="55" t="s">
        <v>309</v>
      </c>
      <c r="X133" s="55">
        <v>1</v>
      </c>
      <c r="Y133" s="55">
        <v>0</v>
      </c>
      <c r="Z133" s="55">
        <v>1</v>
      </c>
      <c r="AA133" s="55" t="s">
        <v>63</v>
      </c>
      <c r="AB133" s="55">
        <v>2</v>
      </c>
      <c r="AC133" s="55">
        <v>0</v>
      </c>
      <c r="AD133" s="55">
        <v>46</v>
      </c>
      <c r="AE133" s="55">
        <v>0</v>
      </c>
      <c r="AF133" s="55">
        <v>3</v>
      </c>
      <c r="AG133" s="56">
        <v>3</v>
      </c>
      <c r="AH133" s="55">
        <v>248</v>
      </c>
      <c r="AI133" s="55">
        <v>148.5</v>
      </c>
      <c r="AJ133" s="55">
        <v>297</v>
      </c>
      <c r="AK133" s="55">
        <v>1513</v>
      </c>
      <c r="AL133" s="55">
        <v>1513</v>
      </c>
      <c r="AM133" s="55">
        <v>0</v>
      </c>
      <c r="AN133" s="55" t="s">
        <v>64</v>
      </c>
      <c r="AO133" s="55">
        <v>7</v>
      </c>
      <c r="AP133" s="55">
        <v>7</v>
      </c>
      <c r="AQ133" s="55">
        <v>71.428571428571431</v>
      </c>
      <c r="AR133" s="55">
        <v>197.28569999999999</v>
      </c>
      <c r="AS133" s="55">
        <v>171.42859999999999</v>
      </c>
      <c r="AT133" s="68" t="str">
        <f>VLOOKUP(A133,'[2]SU List with Assignment Master'!$F$2:$G$128,2,FALSE)</f>
        <v>South 6</v>
      </c>
      <c r="AU133" s="55" t="s">
        <v>113</v>
      </c>
      <c r="AV133" s="55" t="s">
        <v>22</v>
      </c>
    </row>
    <row r="134" spans="1:48" x14ac:dyDescent="0.25">
      <c r="A134" s="55" t="s">
        <v>114</v>
      </c>
      <c r="B134" s="55">
        <v>42005</v>
      </c>
      <c r="C134" s="55">
        <v>12</v>
      </c>
      <c r="D134" s="55">
        <v>1956</v>
      </c>
      <c r="E134" s="55">
        <v>475</v>
      </c>
      <c r="F134" s="55">
        <v>51</v>
      </c>
      <c r="G134" s="56">
        <v>2482</v>
      </c>
      <c r="H134" s="59">
        <v>2431</v>
      </c>
      <c r="I134" s="55">
        <v>206.83330000000001</v>
      </c>
      <c r="J134" s="59">
        <v>202.6</v>
      </c>
      <c r="K134" s="55">
        <v>12680</v>
      </c>
      <c r="L134" s="55">
        <v>1613.3</v>
      </c>
      <c r="M134" s="55">
        <v>0</v>
      </c>
      <c r="N134" s="55">
        <v>0</v>
      </c>
      <c r="O134" s="55">
        <v>49.64</v>
      </c>
      <c r="P134" s="55" t="s">
        <v>64</v>
      </c>
      <c r="Q134" s="55" t="s">
        <v>63</v>
      </c>
      <c r="R134" s="55">
        <v>1662.94</v>
      </c>
      <c r="S134" s="55">
        <v>11017.06</v>
      </c>
      <c r="T134" s="55">
        <v>11017.06</v>
      </c>
      <c r="U134" s="55">
        <v>0</v>
      </c>
      <c r="V134" s="55" t="s">
        <v>64</v>
      </c>
      <c r="W134" s="55" t="s">
        <v>310</v>
      </c>
      <c r="X134" s="55">
        <v>1</v>
      </c>
      <c r="Y134" s="55">
        <v>0</v>
      </c>
      <c r="Z134" s="55">
        <v>1</v>
      </c>
      <c r="AA134" s="55" t="s">
        <v>63</v>
      </c>
      <c r="AB134" s="55">
        <v>7</v>
      </c>
      <c r="AC134" s="55">
        <v>0</v>
      </c>
      <c r="AD134" s="55">
        <v>124</v>
      </c>
      <c r="AE134" s="55">
        <v>0</v>
      </c>
      <c r="AF134" s="55">
        <v>46</v>
      </c>
      <c r="AG134" s="56">
        <v>46</v>
      </c>
      <c r="AH134" s="55">
        <v>651</v>
      </c>
      <c r="AI134" s="55">
        <v>117.28570000000001</v>
      </c>
      <c r="AJ134" s="55">
        <v>821</v>
      </c>
      <c r="AK134" s="55">
        <v>4192</v>
      </c>
      <c r="AL134" s="55">
        <v>4192</v>
      </c>
      <c r="AN134" s="55" t="s">
        <v>64</v>
      </c>
      <c r="AO134" s="55">
        <v>13</v>
      </c>
      <c r="AP134" s="55">
        <v>12</v>
      </c>
      <c r="AQ134" s="55">
        <v>92.307692307692307</v>
      </c>
      <c r="AR134" s="55">
        <v>190.92310000000001</v>
      </c>
      <c r="AS134" s="55">
        <v>163</v>
      </c>
      <c r="AT134" s="68" t="str">
        <f>VLOOKUP(A134,'[2]SU List with Assignment Master'!$F$2:$G$128,2,FALSE)</f>
        <v>South 6</v>
      </c>
      <c r="AU134" s="55" t="s">
        <v>113</v>
      </c>
      <c r="AV134" s="55" t="s">
        <v>60</v>
      </c>
    </row>
    <row r="135" spans="1:48" x14ac:dyDescent="0.25">
      <c r="A135" s="55" t="s">
        <v>114</v>
      </c>
      <c r="B135" s="55">
        <v>42102</v>
      </c>
      <c r="C135" s="55">
        <v>3</v>
      </c>
      <c r="D135" s="55">
        <v>168</v>
      </c>
      <c r="E135" s="55">
        <v>73</v>
      </c>
      <c r="F135" s="55">
        <v>1</v>
      </c>
      <c r="G135" s="56">
        <v>242</v>
      </c>
      <c r="H135" s="59">
        <v>241</v>
      </c>
      <c r="I135" s="55">
        <v>80.666700000000006</v>
      </c>
      <c r="J135" s="59">
        <v>80.3</v>
      </c>
      <c r="K135" s="55">
        <v>1239</v>
      </c>
      <c r="L135" s="55">
        <v>157.30000000000001</v>
      </c>
      <c r="M135" s="55">
        <v>0</v>
      </c>
      <c r="N135" s="55">
        <v>0</v>
      </c>
      <c r="O135" s="55">
        <v>0</v>
      </c>
      <c r="P135" s="55" t="s">
        <v>64</v>
      </c>
      <c r="Q135" s="55" t="s">
        <v>64</v>
      </c>
      <c r="R135" s="55">
        <v>157.30000000000001</v>
      </c>
      <c r="S135" s="55">
        <v>1081.7</v>
      </c>
      <c r="T135" s="55">
        <v>1249</v>
      </c>
      <c r="U135" s="55">
        <v>-167.3</v>
      </c>
      <c r="V135" s="55" t="s">
        <v>64</v>
      </c>
      <c r="W135" s="55" t="s">
        <v>311</v>
      </c>
      <c r="X135" s="55">
        <v>1</v>
      </c>
      <c r="Y135" s="55">
        <v>0</v>
      </c>
      <c r="Z135" s="55">
        <v>1</v>
      </c>
      <c r="AA135" s="55" t="s">
        <v>63</v>
      </c>
      <c r="AB135" s="55">
        <v>3</v>
      </c>
      <c r="AC135" s="55">
        <v>0</v>
      </c>
      <c r="AD135" s="55">
        <v>61</v>
      </c>
      <c r="AE135" s="55">
        <v>0</v>
      </c>
      <c r="AF135" s="55">
        <v>1</v>
      </c>
      <c r="AG135" s="56">
        <v>1</v>
      </c>
      <c r="AH135" s="55">
        <v>182</v>
      </c>
      <c r="AI135" s="55">
        <v>81.333299999999994</v>
      </c>
      <c r="AJ135" s="55">
        <v>244</v>
      </c>
      <c r="AK135" s="55">
        <v>1249</v>
      </c>
      <c r="AL135" s="55">
        <v>1249</v>
      </c>
      <c r="AN135" s="55" t="s">
        <v>64</v>
      </c>
      <c r="AO135" s="55">
        <v>5</v>
      </c>
      <c r="AP135" s="55">
        <v>3</v>
      </c>
      <c r="AQ135" s="55">
        <v>60</v>
      </c>
      <c r="AR135" s="55">
        <v>48.4</v>
      </c>
      <c r="AS135" s="55">
        <v>56</v>
      </c>
      <c r="AT135" s="68" t="str">
        <f>VLOOKUP(A135,'[2]SU List with Assignment Master'!$F$2:$G$128,2,FALSE)</f>
        <v>South 6</v>
      </c>
      <c r="AU135" s="55" t="s">
        <v>113</v>
      </c>
      <c r="AV135" s="55" t="s">
        <v>19</v>
      </c>
    </row>
    <row r="136" spans="1:48" x14ac:dyDescent="0.25">
      <c r="A136" s="55" t="s">
        <v>114</v>
      </c>
      <c r="B136" s="55">
        <v>42104</v>
      </c>
      <c r="C136" s="55">
        <v>10</v>
      </c>
      <c r="D136" s="55">
        <v>2100</v>
      </c>
      <c r="E136" s="55">
        <v>385</v>
      </c>
      <c r="F136" s="55">
        <v>33</v>
      </c>
      <c r="G136" s="56">
        <v>2518</v>
      </c>
      <c r="H136" s="59">
        <v>2485</v>
      </c>
      <c r="I136" s="55">
        <v>251.8</v>
      </c>
      <c r="J136" s="59">
        <v>248.5</v>
      </c>
      <c r="K136" s="55">
        <v>12862</v>
      </c>
      <c r="L136" s="55">
        <v>1636.7</v>
      </c>
      <c r="M136" s="55">
        <v>0</v>
      </c>
      <c r="N136" s="55">
        <v>0</v>
      </c>
      <c r="O136" s="55">
        <v>50.36</v>
      </c>
      <c r="P136" s="55" t="s">
        <v>64</v>
      </c>
      <c r="Q136" s="55" t="s">
        <v>63</v>
      </c>
      <c r="R136" s="55">
        <v>1687.06</v>
      </c>
      <c r="S136" s="55">
        <v>11174.94</v>
      </c>
      <c r="T136" s="55">
        <v>11174.94</v>
      </c>
      <c r="U136" s="55">
        <v>0</v>
      </c>
      <c r="V136" s="55" t="s">
        <v>64</v>
      </c>
      <c r="W136" s="55" t="s">
        <v>312</v>
      </c>
      <c r="X136" s="55">
        <v>1</v>
      </c>
      <c r="Y136" s="55">
        <v>0</v>
      </c>
      <c r="Z136" s="55">
        <v>1</v>
      </c>
      <c r="AA136" s="55" t="s">
        <v>63</v>
      </c>
      <c r="AB136" s="55">
        <v>7</v>
      </c>
      <c r="AC136" s="55">
        <v>0</v>
      </c>
      <c r="AD136" s="55">
        <v>96</v>
      </c>
      <c r="AE136" s="55">
        <v>0</v>
      </c>
      <c r="AF136" s="55">
        <v>29</v>
      </c>
      <c r="AG136" s="56">
        <v>29</v>
      </c>
      <c r="AH136" s="55">
        <v>445</v>
      </c>
      <c r="AI136" s="55">
        <v>81.428600000000003</v>
      </c>
      <c r="AJ136" s="55">
        <v>570</v>
      </c>
      <c r="AK136" s="55">
        <v>2910</v>
      </c>
      <c r="AL136" s="55">
        <v>2910</v>
      </c>
      <c r="AM136" s="55">
        <v>2100</v>
      </c>
      <c r="AN136" s="55" t="s">
        <v>64</v>
      </c>
      <c r="AO136" s="55">
        <v>10</v>
      </c>
      <c r="AP136" s="55">
        <v>10</v>
      </c>
      <c r="AQ136" s="55">
        <v>100</v>
      </c>
      <c r="AR136" s="55">
        <v>251.8</v>
      </c>
      <c r="AS136" s="55">
        <v>210</v>
      </c>
      <c r="AT136" s="68" t="str">
        <f>VLOOKUP(A136,'[2]SU List with Assignment Master'!$F$2:$G$128,2,FALSE)</f>
        <v>South 6</v>
      </c>
      <c r="AU136" s="55" t="s">
        <v>113</v>
      </c>
      <c r="AV136" s="55" t="s">
        <v>19</v>
      </c>
    </row>
    <row r="137" spans="1:48" x14ac:dyDescent="0.25">
      <c r="A137" s="55" t="s">
        <v>114</v>
      </c>
      <c r="B137" s="55">
        <v>90486</v>
      </c>
      <c r="C137" s="55">
        <v>0</v>
      </c>
      <c r="D137" s="55">
        <v>0</v>
      </c>
      <c r="E137" s="55">
        <v>0</v>
      </c>
      <c r="F137" s="55">
        <v>0</v>
      </c>
      <c r="G137" s="56">
        <v>0</v>
      </c>
      <c r="H137" s="59">
        <v>0</v>
      </c>
      <c r="I137" s="55">
        <v>0</v>
      </c>
      <c r="J137" s="59" t="e">
        <v>#DIV/0!</v>
      </c>
      <c r="K137" s="55">
        <v>0</v>
      </c>
      <c r="L137" s="55">
        <v>0</v>
      </c>
      <c r="M137" s="55">
        <v>0</v>
      </c>
      <c r="N137" s="55">
        <v>0</v>
      </c>
      <c r="O137" s="55">
        <v>0</v>
      </c>
      <c r="P137" s="55" t="s">
        <v>63</v>
      </c>
      <c r="Q137" s="55" t="s">
        <v>64</v>
      </c>
      <c r="R137" s="55">
        <v>0</v>
      </c>
      <c r="S137" s="55">
        <v>0</v>
      </c>
      <c r="T137" s="55">
        <v>0</v>
      </c>
      <c r="U137" s="55">
        <v>0</v>
      </c>
      <c r="V137" s="55" t="s">
        <v>64</v>
      </c>
      <c r="W137" s="55" t="s">
        <v>313</v>
      </c>
      <c r="X137" s="55">
        <v>0</v>
      </c>
      <c r="Y137" s="55">
        <v>1</v>
      </c>
      <c r="Z137" s="55">
        <v>1</v>
      </c>
      <c r="AA137" s="55" t="s">
        <v>63</v>
      </c>
      <c r="AB137" s="55">
        <v>0</v>
      </c>
      <c r="AC137" s="55">
        <v>0</v>
      </c>
      <c r="AD137" s="55">
        <v>0</v>
      </c>
      <c r="AE137" s="55">
        <v>0</v>
      </c>
      <c r="AF137" s="55">
        <v>0</v>
      </c>
      <c r="AG137" s="56">
        <v>0</v>
      </c>
      <c r="AH137" s="55">
        <v>0</v>
      </c>
      <c r="AI137" s="55">
        <v>0</v>
      </c>
      <c r="AJ137" s="55">
        <v>0</v>
      </c>
      <c r="AK137" s="55">
        <v>0</v>
      </c>
      <c r="AL137" s="55">
        <v>0</v>
      </c>
      <c r="AN137" s="55" t="s">
        <v>64</v>
      </c>
      <c r="AO137" s="55">
        <v>8</v>
      </c>
      <c r="AP137" s="55">
        <v>0</v>
      </c>
      <c r="AQ137" s="55">
        <v>0</v>
      </c>
      <c r="AR137" s="55">
        <v>0</v>
      </c>
      <c r="AS137" s="55">
        <v>0</v>
      </c>
      <c r="AT137" s="68" t="str">
        <f>VLOOKUP(A137,'[2]SU List with Assignment Master'!$F$2:$G$128,2,FALSE)</f>
        <v>South 6</v>
      </c>
      <c r="AU137" s="55" t="s">
        <v>113</v>
      </c>
      <c r="AV137" s="55" t="s">
        <v>202</v>
      </c>
    </row>
    <row r="138" spans="1:48" x14ac:dyDescent="0.25">
      <c r="A138" s="55" t="s">
        <v>112</v>
      </c>
      <c r="B138" s="55">
        <v>42119</v>
      </c>
      <c r="C138" s="55">
        <v>18</v>
      </c>
      <c r="D138" s="55">
        <v>3348</v>
      </c>
      <c r="E138" s="55">
        <v>555</v>
      </c>
      <c r="F138" s="55">
        <v>17</v>
      </c>
      <c r="G138" s="56">
        <v>3920</v>
      </c>
      <c r="H138" s="59">
        <v>3903</v>
      </c>
      <c r="I138" s="55">
        <v>217.77780000000001</v>
      </c>
      <c r="J138" s="59">
        <v>216.8</v>
      </c>
      <c r="K138" s="55">
        <v>20056</v>
      </c>
      <c r="L138" s="55">
        <v>2548</v>
      </c>
      <c r="M138" s="55">
        <v>0</v>
      </c>
      <c r="N138" s="55">
        <v>0</v>
      </c>
      <c r="O138" s="55">
        <v>78.400000000000006</v>
      </c>
      <c r="P138" s="55" t="s">
        <v>64</v>
      </c>
      <c r="Q138" s="55" t="s">
        <v>63</v>
      </c>
      <c r="R138" s="55">
        <v>2626.4</v>
      </c>
      <c r="S138" s="55">
        <v>17429.599999999999</v>
      </c>
      <c r="T138" s="55">
        <v>17429.599999999999</v>
      </c>
      <c r="U138" s="55">
        <v>0</v>
      </c>
      <c r="V138" s="55" t="s">
        <v>64</v>
      </c>
      <c r="W138" s="55" t="s">
        <v>314</v>
      </c>
      <c r="X138" s="55">
        <v>1</v>
      </c>
      <c r="Y138" s="55">
        <v>0</v>
      </c>
      <c r="Z138" s="55">
        <v>1</v>
      </c>
      <c r="AA138" s="55" t="s">
        <v>63</v>
      </c>
      <c r="AB138" s="55">
        <v>10</v>
      </c>
      <c r="AC138" s="55">
        <v>0</v>
      </c>
      <c r="AD138" s="55">
        <v>207</v>
      </c>
      <c r="AE138" s="55">
        <v>0</v>
      </c>
      <c r="AF138" s="55">
        <v>17</v>
      </c>
      <c r="AG138" s="56">
        <v>17</v>
      </c>
      <c r="AH138" s="55">
        <v>881</v>
      </c>
      <c r="AI138" s="55">
        <v>110.5</v>
      </c>
      <c r="AJ138" s="55">
        <v>1105</v>
      </c>
      <c r="AK138" s="55">
        <v>5656</v>
      </c>
      <c r="AL138" s="55">
        <v>5656</v>
      </c>
      <c r="AN138" s="55" t="s">
        <v>64</v>
      </c>
      <c r="AO138" s="55">
        <v>22</v>
      </c>
      <c r="AP138" s="55">
        <v>12</v>
      </c>
      <c r="AQ138" s="55">
        <v>81.818181818181813</v>
      </c>
      <c r="AR138" s="55">
        <v>178.18180000000001</v>
      </c>
      <c r="AS138" s="55">
        <v>279</v>
      </c>
      <c r="AT138" s="68" t="str">
        <f>VLOOKUP(A138,'[2]SU List with Assignment Master'!$F$2:$G$128,2,FALSE)</f>
        <v>South 6</v>
      </c>
      <c r="AU138" s="55" t="s">
        <v>111</v>
      </c>
      <c r="AV138" s="55" t="s">
        <v>60</v>
      </c>
    </row>
    <row r="139" spans="1:48" x14ac:dyDescent="0.25">
      <c r="A139" s="55" t="s">
        <v>112</v>
      </c>
      <c r="B139" s="55">
        <v>42120</v>
      </c>
      <c r="C139" s="55">
        <v>14</v>
      </c>
      <c r="D139" s="55">
        <v>2208</v>
      </c>
      <c r="E139" s="55">
        <v>535</v>
      </c>
      <c r="F139" s="55">
        <v>10</v>
      </c>
      <c r="G139" s="56">
        <v>2753</v>
      </c>
      <c r="H139" s="59">
        <v>2743</v>
      </c>
      <c r="I139" s="55">
        <v>196.6429</v>
      </c>
      <c r="J139" s="59">
        <v>195.9</v>
      </c>
      <c r="K139" s="55">
        <v>14043</v>
      </c>
      <c r="L139" s="55">
        <v>1789.45</v>
      </c>
      <c r="M139" s="55">
        <v>0</v>
      </c>
      <c r="N139" s="55">
        <v>0</v>
      </c>
      <c r="O139" s="55">
        <v>55.06</v>
      </c>
      <c r="P139" s="55" t="s">
        <v>64</v>
      </c>
      <c r="Q139" s="55" t="s">
        <v>63</v>
      </c>
      <c r="R139" s="55">
        <v>1844.51</v>
      </c>
      <c r="S139" s="55">
        <v>12198.49</v>
      </c>
      <c r="T139" s="55">
        <v>12198.49</v>
      </c>
      <c r="U139" s="55">
        <v>0</v>
      </c>
      <c r="V139" s="55" t="s">
        <v>64</v>
      </c>
      <c r="W139" s="55" t="s">
        <v>315</v>
      </c>
      <c r="X139" s="55">
        <v>1</v>
      </c>
      <c r="Y139" s="55">
        <v>0</v>
      </c>
      <c r="Z139" s="55">
        <v>1</v>
      </c>
      <c r="AA139" s="55" t="s">
        <v>63</v>
      </c>
      <c r="AB139" s="55">
        <v>6</v>
      </c>
      <c r="AC139" s="55">
        <v>0</v>
      </c>
      <c r="AD139" s="55">
        <v>66</v>
      </c>
      <c r="AE139" s="55">
        <v>0</v>
      </c>
      <c r="AF139" s="55">
        <v>7</v>
      </c>
      <c r="AG139" s="56">
        <v>7</v>
      </c>
      <c r="AH139" s="55">
        <v>475</v>
      </c>
      <c r="AI139" s="55">
        <v>91.333299999999994</v>
      </c>
      <c r="AJ139" s="55">
        <v>548</v>
      </c>
      <c r="AK139" s="55">
        <v>2798</v>
      </c>
      <c r="AL139" s="55">
        <v>2798</v>
      </c>
      <c r="AM139" s="55">
        <v>2000</v>
      </c>
      <c r="AN139" s="55" t="s">
        <v>64</v>
      </c>
      <c r="AO139" s="55">
        <v>15</v>
      </c>
      <c r="AP139" s="55">
        <v>10</v>
      </c>
      <c r="AQ139" s="55">
        <v>93.333333333333329</v>
      </c>
      <c r="AR139" s="55">
        <v>183.5333</v>
      </c>
      <c r="AS139" s="55">
        <v>220.8</v>
      </c>
      <c r="AT139" s="68" t="str">
        <f>VLOOKUP(A139,'[2]SU List with Assignment Master'!$F$2:$G$128,2,FALSE)</f>
        <v>South 6</v>
      </c>
      <c r="AU139" s="55" t="s">
        <v>111</v>
      </c>
      <c r="AV139" s="55" t="s">
        <v>60</v>
      </c>
    </row>
    <row r="140" spans="1:48" x14ac:dyDescent="0.25">
      <c r="A140" s="55" t="s">
        <v>112</v>
      </c>
      <c r="B140" s="55">
        <v>42121</v>
      </c>
      <c r="C140" s="55">
        <v>1</v>
      </c>
      <c r="D140" s="55">
        <v>276</v>
      </c>
      <c r="E140" s="55">
        <v>374</v>
      </c>
      <c r="F140" s="55">
        <v>27</v>
      </c>
      <c r="G140" s="56">
        <v>677</v>
      </c>
      <c r="H140" s="59">
        <v>650</v>
      </c>
      <c r="I140" s="55">
        <v>677</v>
      </c>
      <c r="J140" s="59">
        <v>650</v>
      </c>
      <c r="K140" s="55">
        <v>3466</v>
      </c>
      <c r="L140" s="55">
        <v>440.05</v>
      </c>
      <c r="M140" s="55">
        <v>0</v>
      </c>
      <c r="N140" s="55">
        <v>0</v>
      </c>
      <c r="O140" s="55">
        <v>0</v>
      </c>
      <c r="P140" s="55" t="s">
        <v>64</v>
      </c>
      <c r="Q140" s="55" t="s">
        <v>64</v>
      </c>
      <c r="R140" s="55">
        <v>440.05</v>
      </c>
      <c r="S140" s="55">
        <v>3025.95</v>
      </c>
      <c r="T140" s="55">
        <v>3466</v>
      </c>
      <c r="U140" s="55">
        <v>-440.05</v>
      </c>
      <c r="V140" s="55" t="s">
        <v>64</v>
      </c>
      <c r="W140" s="55" t="s">
        <v>316</v>
      </c>
      <c r="X140" s="55">
        <v>1</v>
      </c>
      <c r="Y140" s="55">
        <v>0</v>
      </c>
      <c r="Z140" s="55">
        <v>1</v>
      </c>
      <c r="AA140" s="55" t="s">
        <v>63</v>
      </c>
      <c r="AB140" s="55">
        <v>1</v>
      </c>
      <c r="AC140" s="55">
        <v>0</v>
      </c>
      <c r="AD140" s="55">
        <v>39</v>
      </c>
      <c r="AE140" s="55">
        <v>0</v>
      </c>
      <c r="AF140" s="55">
        <v>4</v>
      </c>
      <c r="AG140" s="56">
        <v>4</v>
      </c>
      <c r="AH140" s="55">
        <v>87</v>
      </c>
      <c r="AI140" s="55">
        <v>130</v>
      </c>
      <c r="AJ140" s="55">
        <v>130</v>
      </c>
      <c r="AK140" s="55">
        <v>667</v>
      </c>
      <c r="AL140" s="55">
        <v>667</v>
      </c>
      <c r="AN140" s="55" t="s">
        <v>64</v>
      </c>
      <c r="AO140" s="55">
        <v>2</v>
      </c>
      <c r="AP140" s="55">
        <v>1</v>
      </c>
      <c r="AQ140" s="55">
        <v>50</v>
      </c>
      <c r="AR140" s="55">
        <v>338.5</v>
      </c>
      <c r="AS140" s="55">
        <v>276</v>
      </c>
      <c r="AT140" s="68" t="str">
        <f>VLOOKUP(A140,'[2]SU List with Assignment Master'!$F$2:$G$128,2,FALSE)</f>
        <v>South 6</v>
      </c>
      <c r="AU140" s="55" t="s">
        <v>111</v>
      </c>
      <c r="AV140" s="55" t="s">
        <v>60</v>
      </c>
    </row>
    <row r="141" spans="1:48" x14ac:dyDescent="0.25">
      <c r="A141" s="55" t="s">
        <v>112</v>
      </c>
      <c r="B141" s="55">
        <v>50019</v>
      </c>
      <c r="C141" s="55">
        <v>4</v>
      </c>
      <c r="D141" s="55">
        <v>1116</v>
      </c>
      <c r="E141" s="55">
        <v>1051</v>
      </c>
      <c r="F141" s="55">
        <v>2</v>
      </c>
      <c r="G141" s="56">
        <v>2169</v>
      </c>
      <c r="H141" s="59">
        <v>2167</v>
      </c>
      <c r="I141" s="55">
        <v>542.25</v>
      </c>
      <c r="J141" s="59">
        <v>541.79999999999995</v>
      </c>
      <c r="K141" s="55">
        <v>11016</v>
      </c>
      <c r="L141" s="55">
        <v>1409.85</v>
      </c>
      <c r="M141" s="55">
        <v>0</v>
      </c>
      <c r="N141" s="55">
        <v>0</v>
      </c>
      <c r="O141" s="55">
        <v>43.38</v>
      </c>
      <c r="P141" s="55" t="s">
        <v>64</v>
      </c>
      <c r="Q141" s="55" t="s">
        <v>63</v>
      </c>
      <c r="R141" s="55">
        <v>1453.23</v>
      </c>
      <c r="S141" s="55">
        <v>9562.77</v>
      </c>
      <c r="T141" s="55">
        <v>9562.77</v>
      </c>
      <c r="U141" s="55">
        <v>0</v>
      </c>
      <c r="V141" s="55" t="s">
        <v>64</v>
      </c>
      <c r="W141" s="55" t="s">
        <v>317</v>
      </c>
      <c r="X141" s="55">
        <v>1</v>
      </c>
      <c r="Y141" s="55">
        <v>0</v>
      </c>
      <c r="Z141" s="55">
        <v>1</v>
      </c>
      <c r="AA141" s="55" t="s">
        <v>63</v>
      </c>
      <c r="AB141" s="55">
        <v>1</v>
      </c>
      <c r="AC141" s="55">
        <v>0</v>
      </c>
      <c r="AD141" s="55">
        <v>10</v>
      </c>
      <c r="AE141" s="55">
        <v>0</v>
      </c>
      <c r="AF141" s="55">
        <v>0</v>
      </c>
      <c r="AG141" s="56">
        <v>0</v>
      </c>
      <c r="AH141" s="55">
        <v>31</v>
      </c>
      <c r="AI141" s="55">
        <v>41</v>
      </c>
      <c r="AJ141" s="55">
        <v>41</v>
      </c>
      <c r="AK141" s="55">
        <v>211</v>
      </c>
      <c r="AL141" s="55">
        <v>211</v>
      </c>
      <c r="AN141" s="55" t="s">
        <v>64</v>
      </c>
      <c r="AO141" s="55">
        <v>4</v>
      </c>
      <c r="AP141" s="55">
        <v>4</v>
      </c>
      <c r="AQ141" s="55">
        <v>100</v>
      </c>
      <c r="AR141" s="55">
        <v>542.25</v>
      </c>
      <c r="AS141" s="55">
        <v>279</v>
      </c>
      <c r="AT141" s="68" t="str">
        <f>VLOOKUP(A141,'[2]SU List with Assignment Master'!$F$2:$G$128,2,FALSE)</f>
        <v>South 6</v>
      </c>
      <c r="AU141" s="55" t="s">
        <v>111</v>
      </c>
      <c r="AV141" s="55" t="s">
        <v>60</v>
      </c>
    </row>
    <row r="142" spans="1:48" x14ac:dyDescent="0.25">
      <c r="A142" s="55" t="s">
        <v>112</v>
      </c>
      <c r="B142" s="55">
        <v>50322</v>
      </c>
      <c r="C142" s="55">
        <v>3</v>
      </c>
      <c r="D142" s="55">
        <v>192</v>
      </c>
      <c r="E142" s="55">
        <v>683</v>
      </c>
      <c r="F142" s="55">
        <v>0</v>
      </c>
      <c r="G142" s="56">
        <v>875</v>
      </c>
      <c r="H142" s="59">
        <v>875</v>
      </c>
      <c r="I142" s="55">
        <v>291.66669999999999</v>
      </c>
      <c r="J142" s="59">
        <v>291.7</v>
      </c>
      <c r="K142" s="55">
        <v>4463</v>
      </c>
      <c r="L142" s="55">
        <v>568.75</v>
      </c>
      <c r="M142" s="55">
        <v>0</v>
      </c>
      <c r="N142" s="55">
        <v>0</v>
      </c>
      <c r="O142" s="55">
        <v>17.5</v>
      </c>
      <c r="P142" s="55" t="s">
        <v>64</v>
      </c>
      <c r="Q142" s="55" t="s">
        <v>63</v>
      </c>
      <c r="R142" s="55">
        <v>586.25</v>
      </c>
      <c r="S142" s="55">
        <v>3876.75</v>
      </c>
      <c r="T142" s="55">
        <v>3876.75</v>
      </c>
      <c r="U142" s="55">
        <v>0</v>
      </c>
      <c r="V142" s="55" t="s">
        <v>64</v>
      </c>
      <c r="W142" s="55" t="s">
        <v>318</v>
      </c>
      <c r="X142" s="55">
        <v>1</v>
      </c>
      <c r="Y142" s="55">
        <v>0</v>
      </c>
      <c r="Z142" s="55">
        <v>1</v>
      </c>
      <c r="AA142" s="55" t="s">
        <v>63</v>
      </c>
      <c r="AB142" s="55">
        <v>0</v>
      </c>
      <c r="AC142" s="55">
        <v>0</v>
      </c>
      <c r="AD142" s="55">
        <v>0</v>
      </c>
      <c r="AE142" s="55">
        <v>0</v>
      </c>
      <c r="AF142" s="55">
        <v>0</v>
      </c>
      <c r="AG142" s="56">
        <v>0</v>
      </c>
      <c r="AH142" s="55">
        <v>0</v>
      </c>
      <c r="AI142" s="55">
        <v>0</v>
      </c>
      <c r="AJ142" s="55">
        <v>0</v>
      </c>
      <c r="AK142" s="55">
        <v>0</v>
      </c>
      <c r="AL142" s="55">
        <v>0</v>
      </c>
      <c r="AN142" s="55" t="s">
        <v>64</v>
      </c>
      <c r="AO142" s="55">
        <v>6</v>
      </c>
      <c r="AP142" s="55">
        <v>1</v>
      </c>
      <c r="AQ142" s="55">
        <v>50</v>
      </c>
      <c r="AR142" s="55">
        <v>145.83330000000001</v>
      </c>
      <c r="AS142" s="55">
        <v>192</v>
      </c>
      <c r="AT142" s="68" t="str">
        <f>VLOOKUP(A142,'[2]SU List with Assignment Master'!$F$2:$G$128,2,FALSE)</f>
        <v>South 6</v>
      </c>
      <c r="AU142" s="55" t="s">
        <v>111</v>
      </c>
      <c r="AV142" s="55" t="s">
        <v>60</v>
      </c>
    </row>
    <row r="143" spans="1:48" x14ac:dyDescent="0.25">
      <c r="A143" s="55" t="s">
        <v>112</v>
      </c>
      <c r="B143" s="55">
        <v>53525</v>
      </c>
      <c r="C143" s="55">
        <v>8</v>
      </c>
      <c r="D143" s="55">
        <v>2220</v>
      </c>
      <c r="E143" s="55">
        <v>356</v>
      </c>
      <c r="F143" s="55">
        <v>10</v>
      </c>
      <c r="G143" s="56">
        <v>2586</v>
      </c>
      <c r="H143" s="59">
        <v>2576</v>
      </c>
      <c r="I143" s="55">
        <v>323.25</v>
      </c>
      <c r="J143" s="59">
        <v>322</v>
      </c>
      <c r="K143" s="55">
        <v>13159</v>
      </c>
      <c r="L143" s="55">
        <v>1680.9</v>
      </c>
      <c r="M143" s="55">
        <v>0</v>
      </c>
      <c r="N143" s="55">
        <v>0</v>
      </c>
      <c r="O143" s="55">
        <v>51.72</v>
      </c>
      <c r="P143" s="55" t="s">
        <v>64</v>
      </c>
      <c r="Q143" s="55" t="s">
        <v>63</v>
      </c>
      <c r="R143" s="55">
        <v>1732.62</v>
      </c>
      <c r="S143" s="55">
        <v>11426.38</v>
      </c>
      <c r="T143" s="55">
        <v>11426.38</v>
      </c>
      <c r="U143" s="55">
        <v>0</v>
      </c>
      <c r="V143" s="55" t="s">
        <v>64</v>
      </c>
      <c r="W143" s="55" t="s">
        <v>319</v>
      </c>
      <c r="X143" s="55">
        <v>1</v>
      </c>
      <c r="Y143" s="55">
        <v>0</v>
      </c>
      <c r="Z143" s="55">
        <v>1</v>
      </c>
      <c r="AA143" s="55" t="s">
        <v>63</v>
      </c>
      <c r="AB143" s="55">
        <v>4</v>
      </c>
      <c r="AC143" s="55">
        <v>0</v>
      </c>
      <c r="AD143" s="55">
        <v>44</v>
      </c>
      <c r="AE143" s="55">
        <v>0</v>
      </c>
      <c r="AF143" s="55">
        <v>10</v>
      </c>
      <c r="AG143" s="56">
        <v>10</v>
      </c>
      <c r="AH143" s="55">
        <v>287</v>
      </c>
      <c r="AI143" s="55">
        <v>85.25</v>
      </c>
      <c r="AJ143" s="55">
        <v>341</v>
      </c>
      <c r="AK143" s="55">
        <v>1729</v>
      </c>
      <c r="AL143" s="55">
        <v>1729</v>
      </c>
      <c r="AN143" s="55" t="s">
        <v>64</v>
      </c>
      <c r="AO143" s="55">
        <v>8</v>
      </c>
      <c r="AP143" s="55">
        <v>8</v>
      </c>
      <c r="AQ143" s="55">
        <v>100</v>
      </c>
      <c r="AR143" s="55">
        <v>323.25</v>
      </c>
      <c r="AS143" s="55">
        <v>277.5</v>
      </c>
      <c r="AT143" s="68" t="str">
        <f>VLOOKUP(A143,'[2]SU List with Assignment Master'!$F$2:$G$128,2,FALSE)</f>
        <v>South 6</v>
      </c>
      <c r="AU143" s="55" t="s">
        <v>111</v>
      </c>
      <c r="AV143" s="55" t="s">
        <v>60</v>
      </c>
    </row>
    <row r="144" spans="1:48" x14ac:dyDescent="0.25">
      <c r="A144" s="55" t="s">
        <v>112</v>
      </c>
      <c r="B144" s="55">
        <v>56700</v>
      </c>
      <c r="C144" s="55">
        <v>6</v>
      </c>
      <c r="D144" s="55">
        <v>1656</v>
      </c>
      <c r="E144" s="55">
        <v>-144</v>
      </c>
      <c r="F144" s="55">
        <v>29</v>
      </c>
      <c r="G144" s="56">
        <v>1541</v>
      </c>
      <c r="H144" s="59">
        <v>1512</v>
      </c>
      <c r="I144" s="55">
        <v>256.83330000000001</v>
      </c>
      <c r="J144" s="59">
        <v>252</v>
      </c>
      <c r="K144" s="55">
        <v>7851</v>
      </c>
      <c r="L144" s="55">
        <v>1001.65</v>
      </c>
      <c r="M144" s="55">
        <v>0</v>
      </c>
      <c r="N144" s="55">
        <v>0</v>
      </c>
      <c r="O144" s="55">
        <v>30.82</v>
      </c>
      <c r="P144" s="55" t="s">
        <v>64</v>
      </c>
      <c r="Q144" s="55" t="s">
        <v>63</v>
      </c>
      <c r="R144" s="55">
        <v>1032.47</v>
      </c>
      <c r="S144" s="55">
        <v>6818.53</v>
      </c>
      <c r="T144" s="55">
        <v>6818.53</v>
      </c>
      <c r="U144" s="55">
        <v>0</v>
      </c>
      <c r="V144" s="55" t="s">
        <v>64</v>
      </c>
      <c r="W144" s="55" t="s">
        <v>320</v>
      </c>
      <c r="X144" s="55">
        <v>1</v>
      </c>
      <c r="Y144" s="55">
        <v>0</v>
      </c>
      <c r="Z144" s="55">
        <v>1</v>
      </c>
      <c r="AA144" s="55" t="s">
        <v>63</v>
      </c>
      <c r="AB144" s="55">
        <v>5</v>
      </c>
      <c r="AC144" s="55">
        <v>0</v>
      </c>
      <c r="AD144" s="55">
        <v>5</v>
      </c>
      <c r="AE144" s="55">
        <v>0</v>
      </c>
      <c r="AF144" s="55">
        <v>10</v>
      </c>
      <c r="AG144" s="56">
        <v>10</v>
      </c>
      <c r="AH144" s="55">
        <v>442</v>
      </c>
      <c r="AI144" s="55">
        <v>91.4</v>
      </c>
      <c r="AJ144" s="55">
        <v>457</v>
      </c>
      <c r="AK144" s="55">
        <v>2334</v>
      </c>
      <c r="AL144" s="55">
        <v>2334</v>
      </c>
      <c r="AN144" s="55" t="s">
        <v>64</v>
      </c>
      <c r="AO144" s="55">
        <v>6</v>
      </c>
      <c r="AP144" s="55">
        <v>6</v>
      </c>
      <c r="AQ144" s="55">
        <v>100</v>
      </c>
      <c r="AR144" s="55">
        <v>256.83330000000001</v>
      </c>
      <c r="AS144" s="55">
        <v>276</v>
      </c>
      <c r="AT144" s="68" t="str">
        <f>VLOOKUP(A144,'[2]SU List with Assignment Master'!$F$2:$G$128,2,FALSE)</f>
        <v>South 6</v>
      </c>
      <c r="AU144" s="55" t="s">
        <v>111</v>
      </c>
      <c r="AV144" s="55" t="s">
        <v>24</v>
      </c>
    </row>
    <row r="145" spans="1:48" x14ac:dyDescent="0.25">
      <c r="A145" s="55" t="s">
        <v>112</v>
      </c>
      <c r="B145" s="55">
        <v>90469</v>
      </c>
      <c r="C145" s="55">
        <v>1</v>
      </c>
      <c r="D145" s="55">
        <v>468</v>
      </c>
      <c r="E145" s="55">
        <v>872</v>
      </c>
      <c r="F145" s="55">
        <v>2</v>
      </c>
      <c r="G145" s="56">
        <v>1342</v>
      </c>
      <c r="H145" s="59">
        <v>1340</v>
      </c>
      <c r="I145" s="55">
        <v>1342</v>
      </c>
      <c r="J145" s="59">
        <v>1340</v>
      </c>
      <c r="K145" s="55">
        <v>6850</v>
      </c>
      <c r="L145" s="55">
        <v>872.3</v>
      </c>
      <c r="M145" s="55">
        <v>0</v>
      </c>
      <c r="N145" s="55">
        <v>0</v>
      </c>
      <c r="O145" s="55">
        <v>-872.3</v>
      </c>
      <c r="P145" s="55" t="s">
        <v>63</v>
      </c>
      <c r="Q145" s="55" t="s">
        <v>64</v>
      </c>
      <c r="R145" s="55">
        <v>0</v>
      </c>
      <c r="S145" s="55">
        <v>6850</v>
      </c>
      <c r="T145" s="55">
        <v>6850</v>
      </c>
      <c r="U145" s="55">
        <v>0</v>
      </c>
      <c r="V145" s="55" t="s">
        <v>64</v>
      </c>
      <c r="W145" s="55" t="s">
        <v>321</v>
      </c>
      <c r="X145" s="55">
        <v>1</v>
      </c>
      <c r="Y145" s="55">
        <v>0</v>
      </c>
      <c r="Z145" s="55">
        <v>1</v>
      </c>
      <c r="AA145" s="55" t="s">
        <v>63</v>
      </c>
      <c r="AB145" s="55">
        <v>1</v>
      </c>
      <c r="AC145" s="55">
        <v>0</v>
      </c>
      <c r="AD145" s="55">
        <v>55</v>
      </c>
      <c r="AE145" s="55">
        <v>0</v>
      </c>
      <c r="AF145" s="55">
        <v>1</v>
      </c>
      <c r="AG145" s="56">
        <v>1</v>
      </c>
      <c r="AH145" s="55">
        <v>196</v>
      </c>
      <c r="AI145" s="55">
        <v>252</v>
      </c>
      <c r="AJ145" s="55">
        <v>252</v>
      </c>
      <c r="AK145" s="55">
        <v>1300</v>
      </c>
      <c r="AL145" s="55">
        <v>1300</v>
      </c>
      <c r="AN145" s="55" t="s">
        <v>64</v>
      </c>
      <c r="AO145" s="55">
        <v>1</v>
      </c>
      <c r="AP145" s="55">
        <v>1</v>
      </c>
      <c r="AQ145" s="55">
        <v>100</v>
      </c>
      <c r="AR145" s="55">
        <v>1342</v>
      </c>
      <c r="AS145" s="55">
        <v>468</v>
      </c>
      <c r="AT145" s="68" t="str">
        <f>VLOOKUP(A145,'[2]SU List with Assignment Master'!$F$2:$G$128,2,FALSE)</f>
        <v>South 6</v>
      </c>
      <c r="AU145" s="55" t="s">
        <v>111</v>
      </c>
      <c r="AV145" s="55" t="s">
        <v>202</v>
      </c>
    </row>
    <row r="146" spans="1:48" x14ac:dyDescent="0.25">
      <c r="A146" s="55" t="s">
        <v>732</v>
      </c>
      <c r="B146" s="55">
        <v>10295</v>
      </c>
      <c r="C146" s="55">
        <v>3</v>
      </c>
      <c r="D146" s="55">
        <v>288</v>
      </c>
      <c r="E146" s="55">
        <v>278</v>
      </c>
      <c r="F146" s="55">
        <v>0</v>
      </c>
      <c r="G146" s="56">
        <v>566</v>
      </c>
      <c r="H146" s="59">
        <v>566</v>
      </c>
      <c r="I146" s="55">
        <v>188.66669999999999</v>
      </c>
      <c r="J146" s="59">
        <v>188.7</v>
      </c>
      <c r="K146" s="55">
        <v>2908</v>
      </c>
      <c r="L146" s="55">
        <v>367.9</v>
      </c>
      <c r="M146" s="55">
        <v>0</v>
      </c>
      <c r="N146" s="55">
        <v>0</v>
      </c>
      <c r="O146" s="55">
        <v>0</v>
      </c>
      <c r="P146" s="55" t="s">
        <v>64</v>
      </c>
      <c r="Q146" s="55" t="s">
        <v>64</v>
      </c>
      <c r="R146" s="55">
        <v>367.9</v>
      </c>
      <c r="S146" s="55">
        <v>2540.1</v>
      </c>
      <c r="T146" s="55">
        <v>2540.1</v>
      </c>
      <c r="U146" s="55">
        <v>0</v>
      </c>
      <c r="V146" s="55" t="s">
        <v>64</v>
      </c>
      <c r="W146" s="55" t="s">
        <v>322</v>
      </c>
      <c r="X146" s="55">
        <v>1</v>
      </c>
      <c r="Y146" s="55">
        <v>0</v>
      </c>
      <c r="Z146" s="55">
        <v>1</v>
      </c>
      <c r="AA146" s="55" t="s">
        <v>63</v>
      </c>
      <c r="AB146" s="55">
        <v>0</v>
      </c>
      <c r="AC146" s="55">
        <v>0</v>
      </c>
      <c r="AD146" s="55">
        <v>0</v>
      </c>
      <c r="AE146" s="55">
        <v>0</v>
      </c>
      <c r="AF146" s="55">
        <v>0</v>
      </c>
      <c r="AG146" s="56">
        <v>0</v>
      </c>
      <c r="AH146" s="55">
        <v>0</v>
      </c>
      <c r="AI146" s="55">
        <v>0</v>
      </c>
      <c r="AJ146" s="55">
        <v>0</v>
      </c>
      <c r="AK146" s="55">
        <v>0</v>
      </c>
      <c r="AL146" s="55">
        <v>0</v>
      </c>
      <c r="AM146" s="55">
        <v>0</v>
      </c>
      <c r="AN146" s="55" t="s">
        <v>64</v>
      </c>
      <c r="AO146" s="55">
        <v>3</v>
      </c>
      <c r="AP146" s="55">
        <v>1</v>
      </c>
      <c r="AQ146" s="55">
        <v>100</v>
      </c>
      <c r="AR146" s="55">
        <v>188.66669999999999</v>
      </c>
      <c r="AS146" s="55">
        <v>288</v>
      </c>
      <c r="AT146" s="68" t="str">
        <f>VLOOKUP(A146,'[2]SU List with Assignment Master'!$F$2:$G$128,2,FALSE)</f>
        <v>North 2</v>
      </c>
      <c r="AU146" s="55">
        <v>324</v>
      </c>
      <c r="AV146" s="55" t="s">
        <v>22</v>
      </c>
    </row>
    <row r="147" spans="1:48" x14ac:dyDescent="0.25">
      <c r="A147" s="55" t="s">
        <v>732</v>
      </c>
      <c r="B147" s="55">
        <v>10323</v>
      </c>
      <c r="C147" s="55">
        <v>9</v>
      </c>
      <c r="D147" s="55">
        <v>2772</v>
      </c>
      <c r="E147" s="55">
        <v>236</v>
      </c>
      <c r="F147" s="55">
        <v>0</v>
      </c>
      <c r="G147" s="56">
        <v>3008</v>
      </c>
      <c r="H147" s="59">
        <v>3008</v>
      </c>
      <c r="I147" s="55">
        <v>334.22219999999999</v>
      </c>
      <c r="J147" s="59">
        <v>334.2</v>
      </c>
      <c r="K147" s="55">
        <v>15341</v>
      </c>
      <c r="L147" s="55">
        <v>1955.2</v>
      </c>
      <c r="M147" s="55">
        <v>0</v>
      </c>
      <c r="N147" s="55">
        <v>0</v>
      </c>
      <c r="O147" s="55">
        <v>60.16</v>
      </c>
      <c r="P147" s="55" t="s">
        <v>64</v>
      </c>
      <c r="Q147" s="55" t="s">
        <v>63</v>
      </c>
      <c r="R147" s="55">
        <v>2015.36</v>
      </c>
      <c r="S147" s="55">
        <v>13325.64</v>
      </c>
      <c r="T147" s="55">
        <v>13325.64</v>
      </c>
      <c r="U147" s="55">
        <v>0</v>
      </c>
      <c r="V147" s="55" t="s">
        <v>64</v>
      </c>
      <c r="W147" s="55" t="s">
        <v>323</v>
      </c>
      <c r="X147" s="55">
        <v>1</v>
      </c>
      <c r="Y147" s="55">
        <v>0</v>
      </c>
      <c r="Z147" s="55">
        <v>1</v>
      </c>
      <c r="AA147" s="55" t="s">
        <v>63</v>
      </c>
      <c r="AB147" s="55">
        <v>5</v>
      </c>
      <c r="AC147" s="55">
        <v>0</v>
      </c>
      <c r="AD147" s="55">
        <v>51</v>
      </c>
      <c r="AE147" s="55">
        <v>0</v>
      </c>
      <c r="AF147" s="55">
        <v>0</v>
      </c>
      <c r="AG147" s="56">
        <v>0</v>
      </c>
      <c r="AH147" s="55">
        <v>130</v>
      </c>
      <c r="AI147" s="55">
        <v>36.200000000000003</v>
      </c>
      <c r="AJ147" s="55">
        <v>181</v>
      </c>
      <c r="AK147" s="55">
        <v>924</v>
      </c>
      <c r="AL147" s="55">
        <v>924</v>
      </c>
      <c r="AN147" s="55" t="s">
        <v>64</v>
      </c>
      <c r="AO147" s="55">
        <v>10</v>
      </c>
      <c r="AP147" s="55">
        <v>9</v>
      </c>
      <c r="AQ147" s="55">
        <v>90</v>
      </c>
      <c r="AR147" s="55">
        <v>300.8</v>
      </c>
      <c r="AS147" s="55">
        <v>308</v>
      </c>
      <c r="AT147" s="68" t="str">
        <f>VLOOKUP(A147,'[2]SU List with Assignment Master'!$F$2:$G$128,2,FALSE)</f>
        <v>North 2</v>
      </c>
      <c r="AU147" s="55">
        <v>324</v>
      </c>
      <c r="AV147" s="55" t="s">
        <v>60</v>
      </c>
    </row>
    <row r="148" spans="1:48" x14ac:dyDescent="0.25">
      <c r="A148" s="55" t="s">
        <v>732</v>
      </c>
      <c r="B148" s="55">
        <v>10349</v>
      </c>
      <c r="C148" s="55">
        <v>7</v>
      </c>
      <c r="D148" s="55">
        <v>360</v>
      </c>
      <c r="E148" s="55">
        <v>1392</v>
      </c>
      <c r="F148" s="55">
        <v>5</v>
      </c>
      <c r="G148" s="56">
        <v>1757</v>
      </c>
      <c r="H148" s="59">
        <v>1752</v>
      </c>
      <c r="I148" s="55">
        <v>251</v>
      </c>
      <c r="J148" s="59">
        <v>250.3</v>
      </c>
      <c r="K148" s="55">
        <v>8953</v>
      </c>
      <c r="L148" s="55">
        <v>1142.05</v>
      </c>
      <c r="M148" s="55">
        <v>0</v>
      </c>
      <c r="N148" s="55">
        <v>0</v>
      </c>
      <c r="O148" s="55">
        <v>0</v>
      </c>
      <c r="P148" s="55" t="s">
        <v>64</v>
      </c>
      <c r="Q148" s="55" t="s">
        <v>64</v>
      </c>
      <c r="R148" s="55">
        <v>1142.05</v>
      </c>
      <c r="S148" s="55">
        <v>7810.95</v>
      </c>
      <c r="T148" s="55">
        <v>7810.95</v>
      </c>
      <c r="U148" s="55">
        <v>0</v>
      </c>
      <c r="V148" s="55" t="s">
        <v>64</v>
      </c>
      <c r="W148" s="55" t="s">
        <v>324</v>
      </c>
      <c r="X148" s="55">
        <v>1</v>
      </c>
      <c r="Y148" s="55">
        <v>0</v>
      </c>
      <c r="Z148" s="55">
        <v>1</v>
      </c>
      <c r="AA148" s="55" t="s">
        <v>63</v>
      </c>
      <c r="AB148" s="55">
        <v>2</v>
      </c>
      <c r="AC148" s="55">
        <v>0</v>
      </c>
      <c r="AD148" s="55">
        <v>52</v>
      </c>
      <c r="AE148" s="55">
        <v>0</v>
      </c>
      <c r="AF148" s="55">
        <v>5</v>
      </c>
      <c r="AG148" s="56">
        <v>5</v>
      </c>
      <c r="AH148" s="55">
        <v>114</v>
      </c>
      <c r="AI148" s="55">
        <v>85.5</v>
      </c>
      <c r="AJ148" s="55">
        <v>171</v>
      </c>
      <c r="AK148" s="55">
        <v>870</v>
      </c>
      <c r="AL148" s="55">
        <v>870</v>
      </c>
      <c r="AN148" s="55" t="s">
        <v>64</v>
      </c>
      <c r="AO148" s="55">
        <v>7</v>
      </c>
      <c r="AP148" s="55">
        <v>0</v>
      </c>
      <c r="AQ148" s="55">
        <v>100</v>
      </c>
      <c r="AR148" s="55">
        <v>251</v>
      </c>
      <c r="AS148" s="55">
        <v>0</v>
      </c>
      <c r="AT148" s="68" t="str">
        <f>VLOOKUP(A148,'[2]SU List with Assignment Master'!$F$2:$G$128,2,FALSE)</f>
        <v>North 2</v>
      </c>
      <c r="AU148" s="55">
        <v>324</v>
      </c>
      <c r="AV148" s="55" t="s">
        <v>22</v>
      </c>
    </row>
    <row r="149" spans="1:48" x14ac:dyDescent="0.25">
      <c r="A149" s="55" t="s">
        <v>732</v>
      </c>
      <c r="B149" s="55">
        <v>20198</v>
      </c>
      <c r="C149" s="55">
        <v>1</v>
      </c>
      <c r="D149" s="55">
        <v>324</v>
      </c>
      <c r="E149" s="55">
        <v>20</v>
      </c>
      <c r="F149" s="55">
        <v>0</v>
      </c>
      <c r="G149" s="56">
        <v>344</v>
      </c>
      <c r="H149" s="59">
        <v>344</v>
      </c>
      <c r="I149" s="55">
        <v>344</v>
      </c>
      <c r="J149" s="59">
        <v>344</v>
      </c>
      <c r="K149" s="55">
        <v>1776</v>
      </c>
      <c r="L149" s="55">
        <v>223.6</v>
      </c>
      <c r="M149" s="55">
        <v>0</v>
      </c>
      <c r="N149" s="55">
        <v>0</v>
      </c>
      <c r="O149" s="55">
        <v>6.88</v>
      </c>
      <c r="P149" s="55" t="s">
        <v>64</v>
      </c>
      <c r="Q149" s="55" t="s">
        <v>63</v>
      </c>
      <c r="R149" s="55">
        <v>230.48</v>
      </c>
      <c r="S149" s="55">
        <v>1545.52</v>
      </c>
      <c r="T149" s="55">
        <v>1545.52</v>
      </c>
      <c r="U149" s="55">
        <v>0</v>
      </c>
      <c r="V149" s="55" t="s">
        <v>64</v>
      </c>
      <c r="W149" s="55" t="s">
        <v>324</v>
      </c>
      <c r="X149" s="55">
        <v>1</v>
      </c>
      <c r="Y149" s="55">
        <v>0</v>
      </c>
      <c r="Z149" s="55">
        <v>1</v>
      </c>
      <c r="AA149" s="55" t="s">
        <v>63</v>
      </c>
      <c r="AB149" s="55">
        <v>1</v>
      </c>
      <c r="AC149" s="55">
        <v>0</v>
      </c>
      <c r="AD149" s="55">
        <v>15</v>
      </c>
      <c r="AE149" s="55">
        <v>0</v>
      </c>
      <c r="AF149" s="55">
        <v>0</v>
      </c>
      <c r="AG149" s="56">
        <v>0</v>
      </c>
      <c r="AH149" s="55">
        <v>27</v>
      </c>
      <c r="AI149" s="55">
        <v>42</v>
      </c>
      <c r="AJ149" s="55">
        <v>42</v>
      </c>
      <c r="AK149" s="55">
        <v>214</v>
      </c>
      <c r="AL149" s="55">
        <v>214</v>
      </c>
      <c r="AN149" s="55" t="s">
        <v>64</v>
      </c>
      <c r="AO149" s="55">
        <v>7</v>
      </c>
      <c r="AP149" s="55">
        <v>0</v>
      </c>
      <c r="AQ149" s="55">
        <v>14.28571428571429</v>
      </c>
      <c r="AR149" s="55">
        <v>49.142899999999997</v>
      </c>
      <c r="AS149" s="55">
        <v>0</v>
      </c>
      <c r="AT149" s="68" t="str">
        <f>VLOOKUP(A149,'[2]SU List with Assignment Master'!$F$2:$G$128,2,FALSE)</f>
        <v>North 2</v>
      </c>
      <c r="AU149" s="55">
        <v>324</v>
      </c>
      <c r="AV149" s="55" t="s">
        <v>60</v>
      </c>
    </row>
    <row r="150" spans="1:48" x14ac:dyDescent="0.25">
      <c r="A150" s="55" t="s">
        <v>732</v>
      </c>
      <c r="B150" s="55">
        <v>20206</v>
      </c>
      <c r="C150" s="55">
        <v>5</v>
      </c>
      <c r="D150" s="55">
        <v>1296</v>
      </c>
      <c r="E150" s="55">
        <v>779</v>
      </c>
      <c r="F150" s="55">
        <v>15</v>
      </c>
      <c r="G150" s="56">
        <v>2090</v>
      </c>
      <c r="H150" s="59">
        <v>2075</v>
      </c>
      <c r="I150" s="55">
        <v>418</v>
      </c>
      <c r="J150" s="59">
        <v>415</v>
      </c>
      <c r="K150" s="55">
        <v>10657</v>
      </c>
      <c r="L150" s="55">
        <v>1358.5</v>
      </c>
      <c r="M150" s="55">
        <v>0</v>
      </c>
      <c r="N150" s="55">
        <v>0</v>
      </c>
      <c r="O150" s="55">
        <v>41.8</v>
      </c>
      <c r="P150" s="55" t="s">
        <v>64</v>
      </c>
      <c r="Q150" s="55" t="s">
        <v>63</v>
      </c>
      <c r="R150" s="55">
        <v>1400.3</v>
      </c>
      <c r="S150" s="55">
        <v>9256.7000000000007</v>
      </c>
      <c r="T150" s="55">
        <v>9256.7000000000007</v>
      </c>
      <c r="U150" s="55">
        <v>0</v>
      </c>
      <c r="V150" s="55" t="s">
        <v>64</v>
      </c>
      <c r="W150" s="55" t="s">
        <v>325</v>
      </c>
      <c r="X150" s="55">
        <v>1</v>
      </c>
      <c r="Y150" s="55">
        <v>0</v>
      </c>
      <c r="Z150" s="55">
        <v>1</v>
      </c>
      <c r="AA150" s="55" t="s">
        <v>63</v>
      </c>
      <c r="AB150" s="55">
        <v>4</v>
      </c>
      <c r="AC150" s="55">
        <v>0</v>
      </c>
      <c r="AD150" s="55">
        <v>54</v>
      </c>
      <c r="AE150" s="55">
        <v>0</v>
      </c>
      <c r="AF150" s="55">
        <v>15</v>
      </c>
      <c r="AG150" s="56">
        <v>15</v>
      </c>
      <c r="AH150" s="55">
        <v>144</v>
      </c>
      <c r="AI150" s="55">
        <v>53.25</v>
      </c>
      <c r="AJ150" s="55">
        <v>213</v>
      </c>
      <c r="AK150" s="55">
        <v>1074</v>
      </c>
      <c r="AL150" s="55">
        <v>1074</v>
      </c>
      <c r="AN150" s="55" t="s">
        <v>64</v>
      </c>
      <c r="AO150" s="55">
        <v>6</v>
      </c>
      <c r="AP150" s="55">
        <v>5</v>
      </c>
      <c r="AQ150" s="55">
        <v>83.333333333333329</v>
      </c>
      <c r="AR150" s="55">
        <v>348.33330000000001</v>
      </c>
      <c r="AS150" s="55">
        <v>259.2</v>
      </c>
      <c r="AT150" s="68" t="str">
        <f>VLOOKUP(A150,'[2]SU List with Assignment Master'!$F$2:$G$128,2,FALSE)</f>
        <v>North 2</v>
      </c>
      <c r="AU150" s="55">
        <v>324</v>
      </c>
      <c r="AV150" s="55" t="s">
        <v>18</v>
      </c>
    </row>
    <row r="151" spans="1:48" x14ac:dyDescent="0.25">
      <c r="A151" s="55" t="s">
        <v>732</v>
      </c>
      <c r="B151" s="55">
        <v>20283</v>
      </c>
      <c r="C151" s="55">
        <v>7</v>
      </c>
      <c r="D151" s="55">
        <v>2352</v>
      </c>
      <c r="E151" s="55">
        <v>15</v>
      </c>
      <c r="F151" s="55">
        <v>2</v>
      </c>
      <c r="G151" s="56">
        <v>2369</v>
      </c>
      <c r="H151" s="59">
        <v>2367</v>
      </c>
      <c r="I151" s="55">
        <v>338.42860000000002</v>
      </c>
      <c r="J151" s="59">
        <v>338.1</v>
      </c>
      <c r="K151" s="55">
        <v>12119</v>
      </c>
      <c r="L151" s="55">
        <v>1539.85</v>
      </c>
      <c r="M151" s="55">
        <v>0</v>
      </c>
      <c r="N151" s="55">
        <v>0</v>
      </c>
      <c r="O151" s="55">
        <v>47.38</v>
      </c>
      <c r="P151" s="55" t="s">
        <v>64</v>
      </c>
      <c r="Q151" s="55" t="s">
        <v>63</v>
      </c>
      <c r="R151" s="55">
        <v>1587.23</v>
      </c>
      <c r="S151" s="55">
        <v>10531.77</v>
      </c>
      <c r="T151" s="55">
        <v>10531.77</v>
      </c>
      <c r="U151" s="55">
        <v>0</v>
      </c>
      <c r="V151" s="55" t="s">
        <v>64</v>
      </c>
      <c r="W151" s="55" t="s">
        <v>324</v>
      </c>
      <c r="X151" s="55">
        <v>1</v>
      </c>
      <c r="Y151" s="55">
        <v>0</v>
      </c>
      <c r="Z151" s="55">
        <v>1</v>
      </c>
      <c r="AA151" s="55" t="s">
        <v>63</v>
      </c>
      <c r="AB151" s="55">
        <v>5</v>
      </c>
      <c r="AC151" s="55">
        <v>0</v>
      </c>
      <c r="AD151" s="55">
        <v>44</v>
      </c>
      <c r="AE151" s="55">
        <v>0</v>
      </c>
      <c r="AF151" s="55">
        <v>2</v>
      </c>
      <c r="AG151" s="56">
        <v>2</v>
      </c>
      <c r="AH151" s="55">
        <v>175</v>
      </c>
      <c r="AI151" s="55">
        <v>44.2</v>
      </c>
      <c r="AJ151" s="55">
        <v>221</v>
      </c>
      <c r="AK151" s="55">
        <v>1132</v>
      </c>
      <c r="AL151" s="55">
        <v>1132</v>
      </c>
      <c r="AN151" s="55" t="s">
        <v>64</v>
      </c>
      <c r="AO151" s="55">
        <v>10</v>
      </c>
      <c r="AP151" s="55">
        <v>0</v>
      </c>
      <c r="AQ151" s="55">
        <v>70</v>
      </c>
      <c r="AR151" s="55">
        <v>236.9</v>
      </c>
      <c r="AS151" s="55">
        <v>0</v>
      </c>
      <c r="AT151" s="68" t="str">
        <f>VLOOKUP(A151,'[2]SU List with Assignment Master'!$F$2:$G$128,2,FALSE)</f>
        <v>North 2</v>
      </c>
      <c r="AU151" s="55">
        <v>324</v>
      </c>
      <c r="AV151" s="55" t="s">
        <v>60</v>
      </c>
    </row>
    <row r="152" spans="1:48" x14ac:dyDescent="0.25">
      <c r="A152" s="55" t="s">
        <v>732</v>
      </c>
      <c r="B152" s="55">
        <v>20348</v>
      </c>
      <c r="C152" s="55">
        <v>10</v>
      </c>
      <c r="D152" s="55">
        <v>3420</v>
      </c>
      <c r="E152" s="55">
        <v>163</v>
      </c>
      <c r="F152" s="55">
        <v>0</v>
      </c>
      <c r="G152" s="56">
        <v>3583</v>
      </c>
      <c r="H152" s="59">
        <v>3583</v>
      </c>
      <c r="I152" s="55">
        <v>358.3</v>
      </c>
      <c r="J152" s="59">
        <v>358.3</v>
      </c>
      <c r="K152" s="55">
        <v>18357</v>
      </c>
      <c r="L152" s="55">
        <v>2328.9499999999998</v>
      </c>
      <c r="M152" s="55">
        <v>0</v>
      </c>
      <c r="N152" s="55">
        <v>0</v>
      </c>
      <c r="O152" s="55">
        <v>71.66</v>
      </c>
      <c r="P152" s="55" t="s">
        <v>64</v>
      </c>
      <c r="Q152" s="55" t="s">
        <v>63</v>
      </c>
      <c r="R152" s="55">
        <v>2400.61</v>
      </c>
      <c r="S152" s="55">
        <v>15956.39</v>
      </c>
      <c r="T152" s="55">
        <v>15956.39</v>
      </c>
      <c r="U152" s="55">
        <v>0</v>
      </c>
      <c r="V152" s="55" t="s">
        <v>64</v>
      </c>
      <c r="W152" s="55" t="s">
        <v>326</v>
      </c>
      <c r="X152" s="55">
        <v>1</v>
      </c>
      <c r="Y152" s="55">
        <v>0</v>
      </c>
      <c r="Z152" s="55">
        <v>1</v>
      </c>
      <c r="AA152" s="55" t="s">
        <v>63</v>
      </c>
      <c r="AB152" s="55">
        <v>3</v>
      </c>
      <c r="AC152" s="55">
        <v>0</v>
      </c>
      <c r="AD152" s="55">
        <v>67</v>
      </c>
      <c r="AE152" s="55">
        <v>0</v>
      </c>
      <c r="AF152" s="55">
        <v>0</v>
      </c>
      <c r="AG152" s="56">
        <v>0</v>
      </c>
      <c r="AH152" s="55">
        <v>416</v>
      </c>
      <c r="AI152" s="55">
        <v>161</v>
      </c>
      <c r="AJ152" s="55">
        <v>483</v>
      </c>
      <c r="AK152" s="55">
        <v>2455</v>
      </c>
      <c r="AL152" s="55">
        <v>2455</v>
      </c>
      <c r="AN152" s="55" t="s">
        <v>64</v>
      </c>
      <c r="AO152" s="55">
        <v>12</v>
      </c>
      <c r="AP152" s="55">
        <v>10</v>
      </c>
      <c r="AQ152" s="55">
        <v>83.333333333333329</v>
      </c>
      <c r="AR152" s="55">
        <v>298.58330000000001</v>
      </c>
      <c r="AS152" s="55">
        <v>342</v>
      </c>
      <c r="AT152" s="68" t="str">
        <f>VLOOKUP(A152,'[2]SU List with Assignment Master'!$F$2:$G$128,2,FALSE)</f>
        <v>North 2</v>
      </c>
      <c r="AU152" s="55">
        <v>324</v>
      </c>
      <c r="AV152" s="55" t="s">
        <v>60</v>
      </c>
    </row>
    <row r="153" spans="1:48" x14ac:dyDescent="0.25">
      <c r="A153" s="55" t="s">
        <v>732</v>
      </c>
      <c r="B153" s="55">
        <v>20376</v>
      </c>
      <c r="C153" s="55">
        <v>7</v>
      </c>
      <c r="D153" s="55">
        <v>1248</v>
      </c>
      <c r="E153" s="55">
        <v>227</v>
      </c>
      <c r="F153" s="55">
        <v>13</v>
      </c>
      <c r="G153" s="56">
        <v>1488</v>
      </c>
      <c r="H153" s="59">
        <v>1475</v>
      </c>
      <c r="I153" s="55">
        <v>212.57140000000001</v>
      </c>
      <c r="J153" s="59">
        <v>210.7</v>
      </c>
      <c r="K153" s="55">
        <v>7606</v>
      </c>
      <c r="L153" s="55">
        <v>967.2</v>
      </c>
      <c r="M153" s="55">
        <v>0</v>
      </c>
      <c r="N153" s="55">
        <v>0</v>
      </c>
      <c r="O153" s="55">
        <v>29.76</v>
      </c>
      <c r="P153" s="55" t="s">
        <v>64</v>
      </c>
      <c r="Q153" s="55" t="s">
        <v>63</v>
      </c>
      <c r="R153" s="55">
        <v>996.96</v>
      </c>
      <c r="S153" s="55">
        <v>6609.04</v>
      </c>
      <c r="T153" s="55">
        <v>6609.04</v>
      </c>
      <c r="U153" s="55">
        <v>0</v>
      </c>
      <c r="V153" s="55" t="s">
        <v>64</v>
      </c>
      <c r="W153" s="55" t="s">
        <v>322</v>
      </c>
      <c r="X153" s="55">
        <v>1</v>
      </c>
      <c r="Y153" s="55">
        <v>0</v>
      </c>
      <c r="Z153" s="55">
        <v>1</v>
      </c>
      <c r="AA153" s="55" t="s">
        <v>63</v>
      </c>
      <c r="AB153" s="55">
        <v>5</v>
      </c>
      <c r="AC153" s="55">
        <v>0</v>
      </c>
      <c r="AD153" s="55">
        <v>46</v>
      </c>
      <c r="AE153" s="55">
        <v>0</v>
      </c>
      <c r="AF153" s="55">
        <v>10</v>
      </c>
      <c r="AG153" s="56">
        <v>10</v>
      </c>
      <c r="AH153" s="55">
        <v>48</v>
      </c>
      <c r="AI153" s="55">
        <v>20.8</v>
      </c>
      <c r="AJ153" s="55">
        <v>104</v>
      </c>
      <c r="AK153" s="55">
        <v>530</v>
      </c>
      <c r="AL153" s="55">
        <v>530</v>
      </c>
      <c r="AN153" s="55" t="s">
        <v>64</v>
      </c>
      <c r="AO153" s="55">
        <v>8</v>
      </c>
      <c r="AP153" s="55">
        <v>4</v>
      </c>
      <c r="AQ153" s="55">
        <v>87.5</v>
      </c>
      <c r="AR153" s="55">
        <v>186</v>
      </c>
      <c r="AS153" s="55">
        <v>312</v>
      </c>
      <c r="AT153" s="68" t="str">
        <f>VLOOKUP(A153,'[2]SU List with Assignment Master'!$F$2:$G$128,2,FALSE)</f>
        <v>North 2</v>
      </c>
      <c r="AU153" s="55">
        <v>324</v>
      </c>
      <c r="AV153" s="55" t="s">
        <v>20</v>
      </c>
    </row>
    <row r="154" spans="1:48" x14ac:dyDescent="0.25">
      <c r="A154" s="55" t="s">
        <v>732</v>
      </c>
      <c r="B154" s="55">
        <v>20381</v>
      </c>
      <c r="C154" s="55">
        <v>12</v>
      </c>
      <c r="D154" s="55">
        <v>1332</v>
      </c>
      <c r="E154" s="55">
        <v>950</v>
      </c>
      <c r="F154" s="55">
        <v>1</v>
      </c>
      <c r="G154" s="56">
        <v>2283</v>
      </c>
      <c r="H154" s="59">
        <v>2282</v>
      </c>
      <c r="I154" s="55">
        <v>190.25</v>
      </c>
      <c r="J154" s="59">
        <v>190.2</v>
      </c>
      <c r="K154" s="55">
        <v>11688</v>
      </c>
      <c r="L154" s="55">
        <v>1483.95</v>
      </c>
      <c r="M154" s="55">
        <v>0</v>
      </c>
      <c r="N154" s="55">
        <v>0</v>
      </c>
      <c r="O154" s="55">
        <v>0</v>
      </c>
      <c r="P154" s="55" t="s">
        <v>64</v>
      </c>
      <c r="Q154" s="55" t="s">
        <v>64</v>
      </c>
      <c r="R154" s="55">
        <v>1483.95</v>
      </c>
      <c r="S154" s="55">
        <v>10204.049999999999</v>
      </c>
      <c r="T154" s="55">
        <v>10204.049999999999</v>
      </c>
      <c r="U154" s="55">
        <v>0</v>
      </c>
      <c r="V154" s="55" t="s">
        <v>64</v>
      </c>
      <c r="W154" s="55" t="s">
        <v>322</v>
      </c>
      <c r="X154" s="55">
        <v>1</v>
      </c>
      <c r="Y154" s="55">
        <v>0</v>
      </c>
      <c r="Z154" s="55">
        <v>1</v>
      </c>
      <c r="AA154" s="55" t="s">
        <v>63</v>
      </c>
      <c r="AB154" s="55">
        <v>3</v>
      </c>
      <c r="AC154" s="55">
        <v>0</v>
      </c>
      <c r="AD154" s="55">
        <v>38</v>
      </c>
      <c r="AE154" s="55">
        <v>0</v>
      </c>
      <c r="AF154" s="55">
        <v>1</v>
      </c>
      <c r="AG154" s="56">
        <v>1</v>
      </c>
      <c r="AH154" s="55">
        <v>123</v>
      </c>
      <c r="AI154" s="55">
        <v>54</v>
      </c>
      <c r="AJ154" s="55">
        <v>162</v>
      </c>
      <c r="AK154" s="55">
        <v>828</v>
      </c>
      <c r="AL154" s="55">
        <v>828</v>
      </c>
      <c r="AN154" s="55" t="s">
        <v>64</v>
      </c>
      <c r="AO154" s="55">
        <v>13</v>
      </c>
      <c r="AP154" s="55">
        <v>9</v>
      </c>
      <c r="AQ154" s="55">
        <v>92.307692307692307</v>
      </c>
      <c r="AR154" s="55">
        <v>175.61539999999999</v>
      </c>
      <c r="AS154" s="55">
        <v>148</v>
      </c>
      <c r="AT154" s="68" t="str">
        <f>VLOOKUP(A154,'[2]SU List with Assignment Master'!$F$2:$G$128,2,FALSE)</f>
        <v>North 2</v>
      </c>
      <c r="AU154" s="55">
        <v>324</v>
      </c>
      <c r="AV154" s="55" t="s">
        <v>60</v>
      </c>
    </row>
    <row r="155" spans="1:48" x14ac:dyDescent="0.25">
      <c r="A155" s="55" t="s">
        <v>732</v>
      </c>
      <c r="B155" s="55">
        <v>20416</v>
      </c>
      <c r="C155" s="55">
        <v>6</v>
      </c>
      <c r="D155" s="55">
        <v>660</v>
      </c>
      <c r="E155" s="55">
        <v>842</v>
      </c>
      <c r="F155" s="55">
        <v>0</v>
      </c>
      <c r="G155" s="56">
        <v>1502</v>
      </c>
      <c r="H155" s="59">
        <v>1502</v>
      </c>
      <c r="I155" s="55">
        <v>250.33330000000001</v>
      </c>
      <c r="J155" s="59">
        <v>250.3</v>
      </c>
      <c r="K155" s="55">
        <v>7625</v>
      </c>
      <c r="L155" s="55">
        <v>976.3</v>
      </c>
      <c r="M155" s="55">
        <v>0</v>
      </c>
      <c r="N155" s="55">
        <v>0</v>
      </c>
      <c r="O155" s="55">
        <v>0</v>
      </c>
      <c r="P155" s="55" t="s">
        <v>64</v>
      </c>
      <c r="Q155" s="55" t="s">
        <v>64</v>
      </c>
      <c r="R155" s="55">
        <v>976.3</v>
      </c>
      <c r="S155" s="55">
        <v>6648.7</v>
      </c>
      <c r="T155" s="55">
        <v>6648.7</v>
      </c>
      <c r="U155" s="55">
        <v>0</v>
      </c>
      <c r="V155" s="55" t="s">
        <v>64</v>
      </c>
      <c r="W155" s="55" t="s">
        <v>324</v>
      </c>
      <c r="X155" s="55">
        <v>1</v>
      </c>
      <c r="Y155" s="55">
        <v>0</v>
      </c>
      <c r="Z155" s="55">
        <v>1</v>
      </c>
      <c r="AA155" s="55" t="s">
        <v>63</v>
      </c>
      <c r="AB155" s="55">
        <v>2</v>
      </c>
      <c r="AC155" s="55">
        <v>0</v>
      </c>
      <c r="AD155" s="55">
        <v>32</v>
      </c>
      <c r="AE155" s="55">
        <v>0</v>
      </c>
      <c r="AF155" s="55">
        <v>0</v>
      </c>
      <c r="AG155" s="56">
        <v>0</v>
      </c>
      <c r="AH155" s="55">
        <v>220</v>
      </c>
      <c r="AI155" s="55">
        <v>126</v>
      </c>
      <c r="AJ155" s="55">
        <v>252</v>
      </c>
      <c r="AK155" s="55">
        <v>1294</v>
      </c>
      <c r="AL155" s="55">
        <v>1294</v>
      </c>
      <c r="AN155" s="55" t="s">
        <v>64</v>
      </c>
      <c r="AO155" s="55">
        <v>7</v>
      </c>
      <c r="AP155" s="55">
        <v>0</v>
      </c>
      <c r="AQ155" s="55">
        <v>85.714285714285708</v>
      </c>
      <c r="AR155" s="55">
        <v>214.57140000000001</v>
      </c>
      <c r="AS155" s="55">
        <v>0</v>
      </c>
      <c r="AT155" s="68" t="str">
        <f>VLOOKUP(A155,'[2]SU List with Assignment Master'!$F$2:$G$128,2,FALSE)</f>
        <v>North 2</v>
      </c>
      <c r="AU155" s="55">
        <v>324</v>
      </c>
      <c r="AV155" s="55" t="s">
        <v>19</v>
      </c>
    </row>
    <row r="156" spans="1:48" x14ac:dyDescent="0.25">
      <c r="A156" s="55" t="s">
        <v>732</v>
      </c>
      <c r="B156" s="55">
        <v>90324</v>
      </c>
      <c r="C156" s="55">
        <v>0</v>
      </c>
      <c r="D156" s="55">
        <v>0</v>
      </c>
      <c r="E156" s="55">
        <v>0</v>
      </c>
      <c r="F156" s="55">
        <v>0</v>
      </c>
      <c r="G156" s="56">
        <v>0</v>
      </c>
      <c r="H156" s="59">
        <v>0</v>
      </c>
      <c r="I156" s="55">
        <v>0</v>
      </c>
      <c r="J156" s="59" t="e">
        <v>#DIV/0!</v>
      </c>
      <c r="K156" s="55">
        <v>0</v>
      </c>
      <c r="L156" s="55">
        <v>0</v>
      </c>
      <c r="M156" s="55">
        <v>0</v>
      </c>
      <c r="N156" s="55">
        <v>0</v>
      </c>
      <c r="O156" s="55">
        <v>0</v>
      </c>
      <c r="P156" s="55" t="s">
        <v>63</v>
      </c>
      <c r="Q156" s="55" t="s">
        <v>64</v>
      </c>
      <c r="R156" s="55">
        <v>0</v>
      </c>
      <c r="S156" s="55">
        <v>0</v>
      </c>
      <c r="T156" s="55">
        <v>0</v>
      </c>
      <c r="U156" s="55">
        <v>0</v>
      </c>
      <c r="V156" s="55" t="s">
        <v>64</v>
      </c>
      <c r="W156" s="55" t="s">
        <v>324</v>
      </c>
      <c r="X156" s="55">
        <v>0</v>
      </c>
      <c r="Y156" s="55">
        <v>1</v>
      </c>
      <c r="Z156" s="55">
        <v>1</v>
      </c>
      <c r="AA156" s="55" t="s">
        <v>63</v>
      </c>
      <c r="AB156" s="55">
        <v>0</v>
      </c>
      <c r="AC156" s="55">
        <v>0</v>
      </c>
      <c r="AD156" s="55">
        <v>0</v>
      </c>
      <c r="AE156" s="55">
        <v>0</v>
      </c>
      <c r="AF156" s="55">
        <v>0</v>
      </c>
      <c r="AG156" s="56">
        <v>0</v>
      </c>
      <c r="AH156" s="55">
        <v>0</v>
      </c>
      <c r="AI156" s="55">
        <v>0</v>
      </c>
      <c r="AJ156" s="55">
        <v>0</v>
      </c>
      <c r="AK156" s="55">
        <v>0</v>
      </c>
      <c r="AL156" s="55">
        <v>0</v>
      </c>
      <c r="AN156" s="55" t="s">
        <v>64</v>
      </c>
      <c r="AO156" s="55">
        <v>0</v>
      </c>
      <c r="AP156" s="55">
        <v>0</v>
      </c>
      <c r="AQ156" s="55">
        <v>0</v>
      </c>
      <c r="AR156" s="55">
        <v>0</v>
      </c>
      <c r="AS156" s="55">
        <v>0</v>
      </c>
      <c r="AT156" s="68" t="str">
        <f>VLOOKUP(A156,'[2]SU List with Assignment Master'!$F$2:$G$128,2,FALSE)</f>
        <v>North 2</v>
      </c>
      <c r="AU156" s="55">
        <v>324</v>
      </c>
      <c r="AV156" s="55" t="s">
        <v>202</v>
      </c>
    </row>
    <row r="157" spans="1:48" x14ac:dyDescent="0.25">
      <c r="A157" s="55" t="s">
        <v>110</v>
      </c>
      <c r="B157" s="55">
        <v>85103</v>
      </c>
      <c r="C157" s="55">
        <v>5</v>
      </c>
      <c r="D157" s="55">
        <v>396</v>
      </c>
      <c r="E157" s="55">
        <v>938</v>
      </c>
      <c r="F157" s="55">
        <v>6</v>
      </c>
      <c r="G157" s="56">
        <v>1340</v>
      </c>
      <c r="H157" s="59">
        <v>1334</v>
      </c>
      <c r="I157" s="55">
        <v>268</v>
      </c>
      <c r="J157" s="59">
        <v>266.8</v>
      </c>
      <c r="K157" s="55">
        <v>6909</v>
      </c>
      <c r="L157" s="55">
        <v>871</v>
      </c>
      <c r="M157" s="55">
        <v>0</v>
      </c>
      <c r="N157" s="55">
        <v>0</v>
      </c>
      <c r="O157" s="55">
        <v>0</v>
      </c>
      <c r="P157" s="55" t="s">
        <v>64</v>
      </c>
      <c r="Q157" s="55" t="s">
        <v>64</v>
      </c>
      <c r="R157" s="55">
        <v>871</v>
      </c>
      <c r="S157" s="55">
        <v>6038</v>
      </c>
      <c r="T157" s="55">
        <v>6038</v>
      </c>
      <c r="U157" s="55">
        <v>0</v>
      </c>
      <c r="V157" s="55" t="s">
        <v>64</v>
      </c>
      <c r="W157" s="55" t="s">
        <v>327</v>
      </c>
      <c r="X157" s="55">
        <v>1</v>
      </c>
      <c r="Y157" s="55">
        <v>0</v>
      </c>
      <c r="Z157" s="55">
        <v>1</v>
      </c>
      <c r="AA157" s="55" t="s">
        <v>63</v>
      </c>
      <c r="AB157" s="55">
        <v>3</v>
      </c>
      <c r="AC157" s="55">
        <v>0</v>
      </c>
      <c r="AD157" s="55">
        <v>110</v>
      </c>
      <c r="AE157" s="55">
        <v>0</v>
      </c>
      <c r="AF157" s="55">
        <v>6</v>
      </c>
      <c r="AG157" s="56">
        <v>6</v>
      </c>
      <c r="AH157" s="55">
        <v>175</v>
      </c>
      <c r="AI157" s="55">
        <v>97</v>
      </c>
      <c r="AJ157" s="55">
        <v>291</v>
      </c>
      <c r="AK157" s="55">
        <v>1488</v>
      </c>
      <c r="AL157" s="55">
        <v>1488</v>
      </c>
      <c r="AN157" s="55" t="s">
        <v>64</v>
      </c>
      <c r="AO157" s="55">
        <v>6</v>
      </c>
      <c r="AP157" s="55">
        <v>1</v>
      </c>
      <c r="AQ157" s="55">
        <v>83.333333333333329</v>
      </c>
      <c r="AR157" s="55">
        <v>223.33330000000001</v>
      </c>
      <c r="AS157" s="55">
        <v>396</v>
      </c>
      <c r="AT157" s="68" t="str">
        <f>VLOOKUP(A157,'[2]SU List with Assignment Master'!$F$2:$G$128,2,FALSE)</f>
        <v>North 1</v>
      </c>
      <c r="AU157" s="55">
        <v>160</v>
      </c>
      <c r="AV157" s="55" t="s">
        <v>60</v>
      </c>
    </row>
    <row r="158" spans="1:48" x14ac:dyDescent="0.25">
      <c r="A158" s="55" t="s">
        <v>110</v>
      </c>
      <c r="B158" s="55">
        <v>85104</v>
      </c>
      <c r="C158" s="55">
        <v>6</v>
      </c>
      <c r="D158" s="55">
        <v>1908</v>
      </c>
      <c r="E158" s="55">
        <v>282</v>
      </c>
      <c r="F158" s="55">
        <v>30</v>
      </c>
      <c r="G158" s="56">
        <v>2220</v>
      </c>
      <c r="H158" s="59">
        <v>2190</v>
      </c>
      <c r="I158" s="55">
        <v>370</v>
      </c>
      <c r="J158" s="59">
        <v>365</v>
      </c>
      <c r="K158" s="55">
        <v>11368</v>
      </c>
      <c r="L158" s="55">
        <v>1443</v>
      </c>
      <c r="M158" s="55">
        <v>0</v>
      </c>
      <c r="N158" s="55">
        <v>0</v>
      </c>
      <c r="O158" s="55">
        <v>44.4</v>
      </c>
      <c r="P158" s="55" t="s">
        <v>64</v>
      </c>
      <c r="Q158" s="55" t="s">
        <v>63</v>
      </c>
      <c r="R158" s="55">
        <v>1487.4</v>
      </c>
      <c r="S158" s="55">
        <v>9880.6</v>
      </c>
      <c r="T158" s="55">
        <v>9880.6</v>
      </c>
      <c r="U158" s="55">
        <v>0</v>
      </c>
      <c r="V158" s="55" t="s">
        <v>64</v>
      </c>
      <c r="W158" s="55" t="s">
        <v>328</v>
      </c>
      <c r="X158" s="55">
        <v>1</v>
      </c>
      <c r="Y158" s="55">
        <v>0</v>
      </c>
      <c r="Z158" s="55">
        <v>1</v>
      </c>
      <c r="AA158" s="55" t="s">
        <v>63</v>
      </c>
      <c r="AB158" s="55">
        <v>3</v>
      </c>
      <c r="AC158" s="55">
        <v>0</v>
      </c>
      <c r="AD158" s="55">
        <v>30</v>
      </c>
      <c r="AE158" s="55">
        <v>0</v>
      </c>
      <c r="AF158" s="55">
        <v>5</v>
      </c>
      <c r="AG158" s="56">
        <v>5</v>
      </c>
      <c r="AH158" s="55">
        <v>367</v>
      </c>
      <c r="AI158" s="55">
        <v>134</v>
      </c>
      <c r="AJ158" s="55">
        <v>402</v>
      </c>
      <c r="AK158" s="55">
        <v>2045</v>
      </c>
      <c r="AL158" s="55">
        <v>2045</v>
      </c>
      <c r="AM158" s="55">
        <v>0</v>
      </c>
      <c r="AN158" s="55" t="s">
        <v>64</v>
      </c>
      <c r="AO158" s="55">
        <v>7</v>
      </c>
      <c r="AP158" s="55">
        <v>6</v>
      </c>
      <c r="AQ158" s="55">
        <v>85.714285714285708</v>
      </c>
      <c r="AR158" s="55">
        <v>317.1429</v>
      </c>
      <c r="AS158" s="55">
        <v>318</v>
      </c>
      <c r="AT158" s="68" t="str">
        <f>VLOOKUP(A158,'[2]SU List with Assignment Master'!$F$2:$G$128,2,FALSE)</f>
        <v>North 1</v>
      </c>
      <c r="AU158" s="55">
        <v>160</v>
      </c>
      <c r="AV158" s="55" t="s">
        <v>60</v>
      </c>
    </row>
    <row r="159" spans="1:48" x14ac:dyDescent="0.25">
      <c r="A159" s="55" t="s">
        <v>110</v>
      </c>
      <c r="B159" s="55">
        <v>85109</v>
      </c>
      <c r="C159" s="55">
        <v>4</v>
      </c>
      <c r="D159" s="55">
        <v>564</v>
      </c>
      <c r="E159" s="55">
        <v>835</v>
      </c>
      <c r="F159" s="55">
        <v>26</v>
      </c>
      <c r="G159" s="56">
        <v>1425</v>
      </c>
      <c r="H159" s="59">
        <v>1399</v>
      </c>
      <c r="I159" s="55">
        <v>356.25</v>
      </c>
      <c r="J159" s="59">
        <v>349.8</v>
      </c>
      <c r="K159" s="55">
        <v>7253</v>
      </c>
      <c r="L159" s="55">
        <v>926.25</v>
      </c>
      <c r="M159" s="55">
        <v>0</v>
      </c>
      <c r="N159" s="55">
        <v>0</v>
      </c>
      <c r="O159" s="55">
        <v>28.5</v>
      </c>
      <c r="P159" s="55" t="s">
        <v>64</v>
      </c>
      <c r="Q159" s="55" t="s">
        <v>63</v>
      </c>
      <c r="R159" s="55">
        <v>954.75</v>
      </c>
      <c r="S159" s="55">
        <v>6298.25</v>
      </c>
      <c r="T159" s="55">
        <v>6298.25</v>
      </c>
      <c r="U159" s="55">
        <v>0</v>
      </c>
      <c r="V159" s="55" t="s">
        <v>64</v>
      </c>
      <c r="W159" s="55" t="s">
        <v>329</v>
      </c>
      <c r="X159" s="55">
        <v>1</v>
      </c>
      <c r="Y159" s="55">
        <v>0</v>
      </c>
      <c r="Z159" s="55">
        <v>1</v>
      </c>
      <c r="AA159" s="55" t="s">
        <v>63</v>
      </c>
      <c r="AB159" s="55">
        <v>3</v>
      </c>
      <c r="AC159" s="55">
        <v>0</v>
      </c>
      <c r="AD159" s="55">
        <v>61</v>
      </c>
      <c r="AE159" s="55">
        <v>0</v>
      </c>
      <c r="AF159" s="55">
        <v>26</v>
      </c>
      <c r="AG159" s="56">
        <v>26</v>
      </c>
      <c r="AH159" s="55">
        <v>267</v>
      </c>
      <c r="AI159" s="55">
        <v>118</v>
      </c>
      <c r="AJ159" s="55">
        <v>354</v>
      </c>
      <c r="AK159" s="55">
        <v>1793</v>
      </c>
      <c r="AL159" s="55">
        <v>1793</v>
      </c>
      <c r="AN159" s="55" t="s">
        <v>64</v>
      </c>
      <c r="AO159" s="55">
        <v>6</v>
      </c>
      <c r="AP159" s="55">
        <v>2</v>
      </c>
      <c r="AQ159" s="55">
        <v>66.666666666666671</v>
      </c>
      <c r="AR159" s="55">
        <v>237.5</v>
      </c>
      <c r="AS159" s="55">
        <v>282</v>
      </c>
      <c r="AT159" s="68" t="str">
        <f>VLOOKUP(A159,'[2]SU List with Assignment Master'!$F$2:$G$128,2,FALSE)</f>
        <v>North 1</v>
      </c>
      <c r="AU159" s="55">
        <v>160</v>
      </c>
      <c r="AV159" s="55" t="s">
        <v>60</v>
      </c>
    </row>
    <row r="160" spans="1:48" x14ac:dyDescent="0.25">
      <c r="A160" s="55" t="s">
        <v>110</v>
      </c>
      <c r="B160" s="55">
        <v>85112</v>
      </c>
      <c r="C160" s="55">
        <v>6</v>
      </c>
      <c r="D160" s="55">
        <v>1824</v>
      </c>
      <c r="E160" s="55">
        <v>722</v>
      </c>
      <c r="F160" s="55">
        <v>29</v>
      </c>
      <c r="G160" s="56">
        <v>2575</v>
      </c>
      <c r="H160" s="59">
        <v>2546</v>
      </c>
      <c r="I160" s="55">
        <v>429.16669999999999</v>
      </c>
      <c r="J160" s="59">
        <v>424.3</v>
      </c>
      <c r="K160" s="55">
        <v>13196</v>
      </c>
      <c r="L160" s="55">
        <v>1673.75</v>
      </c>
      <c r="M160" s="55">
        <v>0</v>
      </c>
      <c r="N160" s="55">
        <v>0</v>
      </c>
      <c r="O160" s="55">
        <v>51.5</v>
      </c>
      <c r="P160" s="55" t="s">
        <v>64</v>
      </c>
      <c r="Q160" s="55" t="s">
        <v>63</v>
      </c>
      <c r="R160" s="55">
        <v>1725.25</v>
      </c>
      <c r="S160" s="55">
        <v>11470.75</v>
      </c>
      <c r="T160" s="55">
        <v>11470.75</v>
      </c>
      <c r="U160" s="55">
        <v>0</v>
      </c>
      <c r="V160" s="55" t="s">
        <v>64</v>
      </c>
      <c r="W160" s="55" t="s">
        <v>330</v>
      </c>
      <c r="X160" s="55">
        <v>1</v>
      </c>
      <c r="Y160" s="55">
        <v>0</v>
      </c>
      <c r="Z160" s="55">
        <v>1</v>
      </c>
      <c r="AA160" s="55" t="s">
        <v>63</v>
      </c>
      <c r="AB160" s="55">
        <v>5</v>
      </c>
      <c r="AC160" s="55">
        <v>0</v>
      </c>
      <c r="AD160" s="55">
        <v>74</v>
      </c>
      <c r="AE160" s="55">
        <v>0</v>
      </c>
      <c r="AF160" s="55">
        <v>4</v>
      </c>
      <c r="AG160" s="56">
        <v>4</v>
      </c>
      <c r="AH160" s="55">
        <v>828</v>
      </c>
      <c r="AI160" s="55">
        <v>181.2</v>
      </c>
      <c r="AJ160" s="55">
        <v>906</v>
      </c>
      <c r="AK160" s="55">
        <v>4640</v>
      </c>
      <c r="AL160" s="55">
        <v>4640</v>
      </c>
      <c r="AM160" s="55">
        <v>1824</v>
      </c>
      <c r="AN160" s="55" t="s">
        <v>64</v>
      </c>
      <c r="AO160" s="55">
        <v>11</v>
      </c>
      <c r="AP160" s="55">
        <v>6</v>
      </c>
      <c r="AQ160" s="55">
        <v>54.545454545454547</v>
      </c>
      <c r="AR160" s="55">
        <v>234.0909</v>
      </c>
      <c r="AS160" s="55">
        <v>304</v>
      </c>
      <c r="AT160" s="68" t="str">
        <f>VLOOKUP(A160,'[2]SU List with Assignment Master'!$F$2:$G$128,2,FALSE)</f>
        <v>North 1</v>
      </c>
      <c r="AU160" s="55">
        <v>160</v>
      </c>
      <c r="AV160" s="55" t="s">
        <v>60</v>
      </c>
    </row>
    <row r="161" spans="1:48" x14ac:dyDescent="0.25">
      <c r="A161" s="55" t="s">
        <v>110</v>
      </c>
      <c r="B161" s="55">
        <v>85114</v>
      </c>
      <c r="C161" s="55">
        <v>7</v>
      </c>
      <c r="D161" s="55">
        <v>3132</v>
      </c>
      <c r="E161" s="55">
        <v>227</v>
      </c>
      <c r="F161" s="55">
        <v>10</v>
      </c>
      <c r="G161" s="56">
        <v>3369</v>
      </c>
      <c r="H161" s="59">
        <v>3359</v>
      </c>
      <c r="I161" s="55">
        <v>481.28570000000002</v>
      </c>
      <c r="J161" s="59">
        <v>479.9</v>
      </c>
      <c r="K161" s="55">
        <v>17261</v>
      </c>
      <c r="L161" s="55">
        <v>2189.85</v>
      </c>
      <c r="M161" s="55">
        <v>0</v>
      </c>
      <c r="N161" s="55">
        <v>0</v>
      </c>
      <c r="O161" s="55">
        <v>67.38</v>
      </c>
      <c r="P161" s="55" t="s">
        <v>64</v>
      </c>
      <c r="Q161" s="55" t="s">
        <v>63</v>
      </c>
      <c r="R161" s="55">
        <v>2257.23</v>
      </c>
      <c r="S161" s="55">
        <v>15003.77</v>
      </c>
      <c r="T161" s="55">
        <v>15003.77</v>
      </c>
      <c r="U161" s="55">
        <v>0</v>
      </c>
      <c r="V161" s="55" t="s">
        <v>64</v>
      </c>
      <c r="W161" s="55" t="s">
        <v>331</v>
      </c>
      <c r="X161" s="55">
        <v>1</v>
      </c>
      <c r="Y161" s="55">
        <v>0</v>
      </c>
      <c r="Z161" s="55">
        <v>1</v>
      </c>
      <c r="AA161" s="55" t="s">
        <v>63</v>
      </c>
      <c r="AB161" s="55">
        <v>7</v>
      </c>
      <c r="AC161" s="55">
        <v>0</v>
      </c>
      <c r="AD161" s="55">
        <v>86</v>
      </c>
      <c r="AE161" s="55">
        <v>0</v>
      </c>
      <c r="AF161" s="55">
        <v>10</v>
      </c>
      <c r="AG161" s="56">
        <v>10</v>
      </c>
      <c r="AH161" s="55">
        <v>661</v>
      </c>
      <c r="AI161" s="55">
        <v>108.1429</v>
      </c>
      <c r="AJ161" s="55">
        <v>757</v>
      </c>
      <c r="AK161" s="55">
        <v>3876</v>
      </c>
      <c r="AL161" s="55">
        <v>3876</v>
      </c>
      <c r="AN161" s="55" t="s">
        <v>64</v>
      </c>
      <c r="AO161" s="55">
        <v>7</v>
      </c>
      <c r="AP161" s="55">
        <v>7</v>
      </c>
      <c r="AQ161" s="55">
        <v>100</v>
      </c>
      <c r="AR161" s="55">
        <v>481.28570000000002</v>
      </c>
      <c r="AS161" s="55">
        <v>447.42860000000002</v>
      </c>
      <c r="AT161" s="68" t="str">
        <f>VLOOKUP(A161,'[2]SU List with Assignment Master'!$F$2:$G$128,2,FALSE)</f>
        <v>North 1</v>
      </c>
      <c r="AU161" s="55">
        <v>160</v>
      </c>
      <c r="AV161" s="55" t="s">
        <v>18</v>
      </c>
    </row>
    <row r="162" spans="1:48" x14ac:dyDescent="0.25">
      <c r="A162" s="55" t="s">
        <v>110</v>
      </c>
      <c r="B162" s="55">
        <v>85120</v>
      </c>
      <c r="C162" s="55">
        <v>12</v>
      </c>
      <c r="D162" s="55">
        <v>3780</v>
      </c>
      <c r="E162" s="55">
        <v>2143</v>
      </c>
      <c r="F162" s="55">
        <v>77</v>
      </c>
      <c r="G162" s="56">
        <v>6000</v>
      </c>
      <c r="H162" s="59">
        <v>5923</v>
      </c>
      <c r="I162" s="55">
        <v>500</v>
      </c>
      <c r="J162" s="59">
        <v>493.6</v>
      </c>
      <c r="K162" s="55">
        <v>30585</v>
      </c>
      <c r="L162" s="55">
        <v>3900</v>
      </c>
      <c r="M162" s="55">
        <v>0</v>
      </c>
      <c r="N162" s="55">
        <v>0</v>
      </c>
      <c r="O162" s="55">
        <v>120</v>
      </c>
      <c r="P162" s="55" t="s">
        <v>64</v>
      </c>
      <c r="Q162" s="55" t="s">
        <v>63</v>
      </c>
      <c r="R162" s="55">
        <v>4020</v>
      </c>
      <c r="S162" s="55">
        <v>26565</v>
      </c>
      <c r="T162" s="55">
        <v>26565</v>
      </c>
      <c r="U162" s="55">
        <v>0</v>
      </c>
      <c r="V162" s="55" t="s">
        <v>64</v>
      </c>
      <c r="W162" s="55" t="s">
        <v>332</v>
      </c>
      <c r="X162" s="55">
        <v>1</v>
      </c>
      <c r="Y162" s="55">
        <v>0</v>
      </c>
      <c r="Z162" s="55">
        <v>1</v>
      </c>
      <c r="AA162" s="55" t="s">
        <v>63</v>
      </c>
      <c r="AB162" s="55">
        <v>11</v>
      </c>
      <c r="AC162" s="55">
        <v>0</v>
      </c>
      <c r="AD162" s="55">
        <v>244</v>
      </c>
      <c r="AE162" s="55">
        <v>0</v>
      </c>
      <c r="AF162" s="55">
        <v>43</v>
      </c>
      <c r="AG162" s="56">
        <v>43</v>
      </c>
      <c r="AH162" s="55">
        <v>1448</v>
      </c>
      <c r="AI162" s="55">
        <v>157.72730000000001</v>
      </c>
      <c r="AJ162" s="55">
        <v>1735</v>
      </c>
      <c r="AK162" s="55">
        <v>8854</v>
      </c>
      <c r="AL162" s="55">
        <v>8854</v>
      </c>
      <c r="AM162" s="55">
        <v>5000</v>
      </c>
      <c r="AN162" s="55" t="s">
        <v>64</v>
      </c>
      <c r="AO162" s="55">
        <v>15</v>
      </c>
      <c r="AP162" s="55">
        <v>9</v>
      </c>
      <c r="AQ162" s="55">
        <v>80</v>
      </c>
      <c r="AR162" s="55">
        <v>400</v>
      </c>
      <c r="AS162" s="55">
        <v>420</v>
      </c>
      <c r="AT162" s="68" t="str">
        <f>VLOOKUP(A162,'[2]SU List with Assignment Master'!$F$2:$G$128,2,FALSE)</f>
        <v>North 1</v>
      </c>
      <c r="AU162" s="55">
        <v>160</v>
      </c>
      <c r="AV162" s="55" t="s">
        <v>60</v>
      </c>
    </row>
    <row r="163" spans="1:48" x14ac:dyDescent="0.25">
      <c r="A163" s="55" t="s">
        <v>110</v>
      </c>
      <c r="B163" s="55">
        <v>86591</v>
      </c>
      <c r="C163" s="55">
        <v>0</v>
      </c>
      <c r="D163" s="55">
        <v>0</v>
      </c>
      <c r="E163" s="55">
        <v>0</v>
      </c>
      <c r="F163" s="55">
        <v>0</v>
      </c>
      <c r="G163" s="56">
        <v>0</v>
      </c>
      <c r="H163" s="59">
        <v>0</v>
      </c>
      <c r="I163" s="55">
        <v>0</v>
      </c>
      <c r="J163" s="59" t="e">
        <v>#DIV/0!</v>
      </c>
      <c r="K163" s="55">
        <v>0</v>
      </c>
      <c r="L163" s="55">
        <v>0</v>
      </c>
      <c r="M163" s="55">
        <v>0</v>
      </c>
      <c r="N163" s="55">
        <v>0</v>
      </c>
      <c r="O163" s="55">
        <v>0</v>
      </c>
      <c r="P163" s="55" t="s">
        <v>64</v>
      </c>
      <c r="Q163" s="55" t="s">
        <v>64</v>
      </c>
      <c r="R163" s="55">
        <v>0</v>
      </c>
      <c r="S163" s="55">
        <v>0</v>
      </c>
      <c r="T163" s="55">
        <v>0</v>
      </c>
      <c r="U163" s="55">
        <v>0</v>
      </c>
      <c r="V163" s="55" t="s">
        <v>64</v>
      </c>
      <c r="W163" s="55" t="s">
        <v>333</v>
      </c>
      <c r="X163" s="55">
        <v>0</v>
      </c>
      <c r="Y163" s="55">
        <v>1</v>
      </c>
      <c r="Z163" s="55">
        <v>1</v>
      </c>
      <c r="AA163" s="55" t="s">
        <v>63</v>
      </c>
      <c r="AB163" s="55">
        <v>0</v>
      </c>
      <c r="AC163" s="55">
        <v>0</v>
      </c>
      <c r="AD163" s="55">
        <v>0</v>
      </c>
      <c r="AE163" s="55">
        <v>0</v>
      </c>
      <c r="AF163" s="55">
        <v>0</v>
      </c>
      <c r="AG163" s="56">
        <v>0</v>
      </c>
      <c r="AH163" s="55">
        <v>0</v>
      </c>
      <c r="AI163" s="55">
        <v>0</v>
      </c>
      <c r="AJ163" s="55">
        <v>0</v>
      </c>
      <c r="AK163" s="55">
        <v>0</v>
      </c>
      <c r="AL163" s="55">
        <v>0</v>
      </c>
      <c r="AN163" s="55" t="s">
        <v>64</v>
      </c>
      <c r="AO163" s="55">
        <v>3</v>
      </c>
      <c r="AP163" s="55">
        <v>0</v>
      </c>
      <c r="AQ163" s="55">
        <v>0</v>
      </c>
      <c r="AR163" s="55">
        <v>0</v>
      </c>
      <c r="AS163" s="55">
        <v>0</v>
      </c>
      <c r="AT163" s="68" t="str">
        <f>VLOOKUP(A163,'[2]SU List with Assignment Master'!$F$2:$G$128,2,FALSE)</f>
        <v>North 1</v>
      </c>
      <c r="AU163" s="55">
        <v>160</v>
      </c>
      <c r="AV163" s="55" t="s">
        <v>21</v>
      </c>
    </row>
    <row r="164" spans="1:48" x14ac:dyDescent="0.25">
      <c r="A164" s="55" t="s">
        <v>110</v>
      </c>
      <c r="B164" s="55">
        <v>86703</v>
      </c>
      <c r="C164" s="55">
        <v>4</v>
      </c>
      <c r="D164" s="55">
        <v>1452</v>
      </c>
      <c r="E164" s="55">
        <v>279</v>
      </c>
      <c r="F164" s="55">
        <v>27</v>
      </c>
      <c r="G164" s="56">
        <v>1758</v>
      </c>
      <c r="H164" s="59">
        <v>1731</v>
      </c>
      <c r="I164" s="55">
        <v>439.5</v>
      </c>
      <c r="J164" s="59">
        <v>432.8</v>
      </c>
      <c r="K164" s="55">
        <v>8996</v>
      </c>
      <c r="L164" s="55">
        <v>1142.7</v>
      </c>
      <c r="M164" s="55">
        <v>0</v>
      </c>
      <c r="N164" s="55">
        <v>0</v>
      </c>
      <c r="O164" s="55">
        <v>35.159999999999997</v>
      </c>
      <c r="P164" s="55" t="s">
        <v>64</v>
      </c>
      <c r="Q164" s="55" t="s">
        <v>63</v>
      </c>
      <c r="R164" s="55">
        <v>1177.8599999999999</v>
      </c>
      <c r="S164" s="55">
        <v>7818.14</v>
      </c>
      <c r="T164" s="55">
        <v>7818.14</v>
      </c>
      <c r="U164" s="55">
        <v>0</v>
      </c>
      <c r="V164" s="55" t="s">
        <v>64</v>
      </c>
      <c r="W164" s="55" t="s">
        <v>334</v>
      </c>
      <c r="X164" s="55">
        <v>1</v>
      </c>
      <c r="Y164" s="55">
        <v>0</v>
      </c>
      <c r="Z164" s="55">
        <v>1</v>
      </c>
      <c r="AA164" s="55" t="s">
        <v>63</v>
      </c>
      <c r="AB164" s="55">
        <v>4</v>
      </c>
      <c r="AC164" s="55">
        <v>0</v>
      </c>
      <c r="AD164" s="55">
        <v>48</v>
      </c>
      <c r="AE164" s="55">
        <v>0</v>
      </c>
      <c r="AF164" s="55">
        <v>27</v>
      </c>
      <c r="AG164" s="56">
        <v>27</v>
      </c>
      <c r="AH164" s="55">
        <v>529</v>
      </c>
      <c r="AI164" s="55">
        <v>151</v>
      </c>
      <c r="AJ164" s="55">
        <v>604</v>
      </c>
      <c r="AK164" s="55">
        <v>3081</v>
      </c>
      <c r="AL164" s="55">
        <v>3081</v>
      </c>
      <c r="AN164" s="55" t="s">
        <v>64</v>
      </c>
      <c r="AO164" s="55">
        <v>4</v>
      </c>
      <c r="AP164" s="55">
        <v>4</v>
      </c>
      <c r="AQ164" s="55">
        <v>100</v>
      </c>
      <c r="AR164" s="55">
        <v>439.5</v>
      </c>
      <c r="AS164" s="55">
        <v>363</v>
      </c>
      <c r="AT164" s="68" t="str">
        <f>VLOOKUP(A164,'[2]SU List with Assignment Master'!$F$2:$G$128,2,FALSE)</f>
        <v>North 1</v>
      </c>
      <c r="AU164" s="55">
        <v>160</v>
      </c>
      <c r="AV164" s="55" t="s">
        <v>24</v>
      </c>
    </row>
    <row r="165" spans="1:48" x14ac:dyDescent="0.25">
      <c r="A165" s="55" t="s">
        <v>110</v>
      </c>
      <c r="B165" s="55">
        <v>86710</v>
      </c>
      <c r="C165" s="55">
        <v>8</v>
      </c>
      <c r="D165" s="55">
        <v>8244</v>
      </c>
      <c r="E165" s="55">
        <v>2448</v>
      </c>
      <c r="F165" s="55">
        <v>92</v>
      </c>
      <c r="G165" s="56">
        <v>10784</v>
      </c>
      <c r="H165" s="59">
        <v>10692</v>
      </c>
      <c r="I165" s="55">
        <v>1348</v>
      </c>
      <c r="J165" s="59">
        <v>1336.5</v>
      </c>
      <c r="K165" s="55">
        <v>55107</v>
      </c>
      <c r="L165" s="55">
        <v>7009.6</v>
      </c>
      <c r="M165" s="55">
        <v>0</v>
      </c>
      <c r="N165" s="55">
        <v>0</v>
      </c>
      <c r="O165" s="55">
        <v>215.68</v>
      </c>
      <c r="P165" s="55" t="s">
        <v>64</v>
      </c>
      <c r="Q165" s="55" t="s">
        <v>63</v>
      </c>
      <c r="R165" s="55">
        <v>7225.28</v>
      </c>
      <c r="S165" s="55">
        <v>47881.72</v>
      </c>
      <c r="T165" s="55">
        <v>47881.72</v>
      </c>
      <c r="U165" s="55">
        <v>0</v>
      </c>
      <c r="V165" s="55" t="s">
        <v>64</v>
      </c>
      <c r="W165" s="55" t="s">
        <v>335</v>
      </c>
      <c r="X165" s="55">
        <v>1</v>
      </c>
      <c r="Y165" s="55">
        <v>0</v>
      </c>
      <c r="Z165" s="55">
        <v>1</v>
      </c>
      <c r="AA165" s="55" t="s">
        <v>63</v>
      </c>
      <c r="AB165" s="55">
        <v>8</v>
      </c>
      <c r="AC165" s="55">
        <v>0</v>
      </c>
      <c r="AD165" s="55">
        <v>207</v>
      </c>
      <c r="AE165" s="55">
        <v>0</v>
      </c>
      <c r="AF165" s="55">
        <v>68</v>
      </c>
      <c r="AG165" s="56">
        <v>68</v>
      </c>
      <c r="AH165" s="55">
        <v>2916</v>
      </c>
      <c r="AI165" s="55">
        <v>398.875</v>
      </c>
      <c r="AJ165" s="55">
        <v>3191</v>
      </c>
      <c r="AK165" s="55">
        <v>16338</v>
      </c>
      <c r="AL165" s="55">
        <v>16338</v>
      </c>
      <c r="AN165" s="55" t="s">
        <v>64</v>
      </c>
      <c r="AO165" s="55">
        <v>8</v>
      </c>
      <c r="AP165" s="55">
        <v>8</v>
      </c>
      <c r="AQ165" s="55">
        <v>100</v>
      </c>
      <c r="AR165" s="55">
        <v>1348</v>
      </c>
      <c r="AS165" s="55">
        <v>1030.5</v>
      </c>
      <c r="AT165" s="68" t="str">
        <f>VLOOKUP(A165,'[2]SU List with Assignment Master'!$F$2:$G$128,2,FALSE)</f>
        <v>North 1</v>
      </c>
      <c r="AU165" s="55">
        <v>160</v>
      </c>
      <c r="AV165" s="55" t="s">
        <v>18</v>
      </c>
    </row>
    <row r="166" spans="1:48" x14ac:dyDescent="0.25">
      <c r="A166" s="55" t="s">
        <v>110</v>
      </c>
      <c r="B166" s="55">
        <v>86713</v>
      </c>
      <c r="C166" s="55">
        <v>11</v>
      </c>
      <c r="D166" s="55">
        <v>948</v>
      </c>
      <c r="E166" s="55">
        <v>878</v>
      </c>
      <c r="F166" s="55">
        <v>4</v>
      </c>
      <c r="G166" s="56">
        <v>1830</v>
      </c>
      <c r="H166" s="59">
        <v>1826</v>
      </c>
      <c r="I166" s="55">
        <v>166.36359999999999</v>
      </c>
      <c r="J166" s="59">
        <v>166</v>
      </c>
      <c r="K166" s="55">
        <v>9357</v>
      </c>
      <c r="L166" s="55">
        <v>1189.5</v>
      </c>
      <c r="M166" s="55">
        <v>0</v>
      </c>
      <c r="N166" s="55">
        <v>0</v>
      </c>
      <c r="O166" s="55">
        <v>36.6</v>
      </c>
      <c r="P166" s="55" t="s">
        <v>64</v>
      </c>
      <c r="Q166" s="55" t="s">
        <v>63</v>
      </c>
      <c r="R166" s="55">
        <v>1226.0999999999999</v>
      </c>
      <c r="S166" s="55">
        <v>8130.9</v>
      </c>
      <c r="T166" s="55">
        <v>8130.9</v>
      </c>
      <c r="U166" s="55">
        <v>0</v>
      </c>
      <c r="V166" s="55" t="s">
        <v>64</v>
      </c>
      <c r="W166" s="55" t="s">
        <v>336</v>
      </c>
      <c r="X166" s="55">
        <v>1</v>
      </c>
      <c r="Y166" s="55">
        <v>0</v>
      </c>
      <c r="Z166" s="55">
        <v>1</v>
      </c>
      <c r="AA166" s="55" t="s">
        <v>63</v>
      </c>
      <c r="AB166" s="55">
        <v>6</v>
      </c>
      <c r="AC166" s="55">
        <v>0</v>
      </c>
      <c r="AD166" s="55">
        <v>47</v>
      </c>
      <c r="AE166" s="55">
        <v>0</v>
      </c>
      <c r="AF166" s="55">
        <v>4</v>
      </c>
      <c r="AG166" s="56">
        <v>4</v>
      </c>
      <c r="AH166" s="55">
        <v>168</v>
      </c>
      <c r="AI166" s="55">
        <v>36.5</v>
      </c>
      <c r="AJ166" s="55">
        <v>219</v>
      </c>
      <c r="AK166" s="55">
        <v>1114</v>
      </c>
      <c r="AL166" s="55">
        <v>1114</v>
      </c>
      <c r="AN166" s="55" t="s">
        <v>64</v>
      </c>
      <c r="AO166" s="55">
        <v>17</v>
      </c>
      <c r="AP166" s="55">
        <v>9</v>
      </c>
      <c r="AQ166" s="55">
        <v>64.705882352941174</v>
      </c>
      <c r="AR166" s="55">
        <v>107.64709999999999</v>
      </c>
      <c r="AS166" s="55">
        <v>105.33329999999999</v>
      </c>
      <c r="AT166" s="68" t="str">
        <f>VLOOKUP(A166,'[2]SU List with Assignment Master'!$F$2:$G$128,2,FALSE)</f>
        <v>North 1</v>
      </c>
      <c r="AU166" s="55">
        <v>160</v>
      </c>
      <c r="AV166" s="55" t="s">
        <v>60</v>
      </c>
    </row>
    <row r="167" spans="1:48" x14ac:dyDescent="0.25">
      <c r="A167" s="55" t="s">
        <v>110</v>
      </c>
      <c r="B167" s="55">
        <v>86722</v>
      </c>
      <c r="C167" s="55">
        <v>10</v>
      </c>
      <c r="D167" s="55">
        <v>2460</v>
      </c>
      <c r="E167" s="55">
        <v>1473</v>
      </c>
      <c r="F167" s="55">
        <v>28</v>
      </c>
      <c r="G167" s="56">
        <v>3961</v>
      </c>
      <c r="H167" s="59">
        <v>3933</v>
      </c>
      <c r="I167" s="55">
        <v>396.1</v>
      </c>
      <c r="J167" s="59">
        <v>393.3</v>
      </c>
      <c r="K167" s="55">
        <v>20378</v>
      </c>
      <c r="L167" s="55">
        <v>2574.65</v>
      </c>
      <c r="M167" s="55">
        <v>0</v>
      </c>
      <c r="N167" s="55">
        <v>0</v>
      </c>
      <c r="O167" s="55">
        <v>79.22</v>
      </c>
      <c r="P167" s="55" t="s">
        <v>64</v>
      </c>
      <c r="Q167" s="55" t="s">
        <v>63</v>
      </c>
      <c r="R167" s="55">
        <v>2653.87</v>
      </c>
      <c r="S167" s="55">
        <v>17724.13</v>
      </c>
      <c r="T167" s="55">
        <v>17724.13</v>
      </c>
      <c r="U167" s="55">
        <v>0</v>
      </c>
      <c r="V167" s="55" t="s">
        <v>64</v>
      </c>
      <c r="W167" s="55" t="s">
        <v>337</v>
      </c>
      <c r="X167" s="55">
        <v>1</v>
      </c>
      <c r="Y167" s="55">
        <v>0</v>
      </c>
      <c r="Z167" s="55">
        <v>1</v>
      </c>
      <c r="AA167" s="55" t="s">
        <v>63</v>
      </c>
      <c r="AB167" s="55">
        <v>6</v>
      </c>
      <c r="AC167" s="55">
        <v>0</v>
      </c>
      <c r="AD167" s="55">
        <v>93</v>
      </c>
      <c r="AE167" s="55">
        <v>0</v>
      </c>
      <c r="AF167" s="55">
        <v>23</v>
      </c>
      <c r="AG167" s="56">
        <v>23</v>
      </c>
      <c r="AH167" s="55">
        <v>275</v>
      </c>
      <c r="AI167" s="55">
        <v>65.166700000000006</v>
      </c>
      <c r="AJ167" s="55">
        <v>391</v>
      </c>
      <c r="AK167" s="55">
        <v>1999</v>
      </c>
      <c r="AL167" s="55">
        <v>1999</v>
      </c>
      <c r="AN167" s="55" t="s">
        <v>64</v>
      </c>
      <c r="AO167" s="55">
        <v>12</v>
      </c>
      <c r="AP167" s="55">
        <v>10</v>
      </c>
      <c r="AQ167" s="55">
        <v>83.333333333333329</v>
      </c>
      <c r="AR167" s="55">
        <v>330.08330000000001</v>
      </c>
      <c r="AS167" s="55">
        <v>246</v>
      </c>
      <c r="AT167" s="68" t="str">
        <f>VLOOKUP(A167,'[2]SU List with Assignment Master'!$F$2:$G$128,2,FALSE)</f>
        <v>North 1</v>
      </c>
      <c r="AU167" s="55">
        <v>160</v>
      </c>
      <c r="AV167" s="55" t="s">
        <v>60</v>
      </c>
    </row>
    <row r="168" spans="1:48" x14ac:dyDescent="0.25">
      <c r="A168" s="55" t="s">
        <v>110</v>
      </c>
      <c r="B168" s="55">
        <v>87605</v>
      </c>
      <c r="C168" s="55">
        <v>0</v>
      </c>
      <c r="D168" s="55">
        <v>0</v>
      </c>
      <c r="E168" s="55">
        <v>0</v>
      </c>
      <c r="F168" s="55">
        <v>0</v>
      </c>
      <c r="G168" s="56">
        <v>0</v>
      </c>
      <c r="H168" s="59">
        <v>0</v>
      </c>
      <c r="I168" s="55">
        <v>0</v>
      </c>
      <c r="J168" s="59" t="e">
        <v>#DIV/0!</v>
      </c>
      <c r="K168" s="55">
        <v>0</v>
      </c>
      <c r="L168" s="55">
        <v>0</v>
      </c>
      <c r="M168" s="55">
        <v>0</v>
      </c>
      <c r="N168" s="55">
        <v>0</v>
      </c>
      <c r="O168" s="55">
        <v>0</v>
      </c>
      <c r="P168" s="55" t="s">
        <v>64</v>
      </c>
      <c r="Q168" s="55" t="s">
        <v>64</v>
      </c>
      <c r="R168" s="55">
        <v>0</v>
      </c>
      <c r="S168" s="55">
        <v>0</v>
      </c>
      <c r="T168" s="55">
        <v>0</v>
      </c>
      <c r="U168" s="55">
        <v>0</v>
      </c>
      <c r="V168" s="55" t="s">
        <v>64</v>
      </c>
      <c r="W168" s="55" t="s">
        <v>338</v>
      </c>
      <c r="X168" s="55">
        <v>0</v>
      </c>
      <c r="Y168" s="55">
        <v>1</v>
      </c>
      <c r="Z168" s="55">
        <v>1</v>
      </c>
      <c r="AA168" s="55" t="s">
        <v>63</v>
      </c>
      <c r="AB168" s="55">
        <v>0</v>
      </c>
      <c r="AC168" s="55">
        <v>0</v>
      </c>
      <c r="AD168" s="55">
        <v>0</v>
      </c>
      <c r="AE168" s="55">
        <v>0</v>
      </c>
      <c r="AF168" s="55">
        <v>0</v>
      </c>
      <c r="AG168" s="56">
        <v>0</v>
      </c>
      <c r="AH168" s="55">
        <v>0</v>
      </c>
      <c r="AI168" s="55">
        <v>0</v>
      </c>
      <c r="AJ168" s="55">
        <v>0</v>
      </c>
      <c r="AK168" s="55">
        <v>0</v>
      </c>
      <c r="AL168" s="55">
        <v>0</v>
      </c>
      <c r="AN168" s="55" t="s">
        <v>64</v>
      </c>
      <c r="AO168" s="55">
        <v>0</v>
      </c>
      <c r="AP168" s="55">
        <v>0</v>
      </c>
      <c r="AQ168" s="55">
        <v>0</v>
      </c>
      <c r="AR168" s="55">
        <v>0</v>
      </c>
      <c r="AS168" s="55">
        <v>0</v>
      </c>
      <c r="AT168" s="68" t="str">
        <f>VLOOKUP(A168,'[2]SU List with Assignment Master'!$F$2:$G$128,2,FALSE)</f>
        <v>North 1</v>
      </c>
      <c r="AU168" s="55">
        <v>160</v>
      </c>
      <c r="AV168" s="55" t="s">
        <v>60</v>
      </c>
    </row>
    <row r="169" spans="1:48" x14ac:dyDescent="0.25">
      <c r="A169" s="55" t="s">
        <v>110</v>
      </c>
      <c r="B169" s="55">
        <v>90160</v>
      </c>
      <c r="C169" s="55">
        <v>1</v>
      </c>
      <c r="D169" s="55">
        <v>0</v>
      </c>
      <c r="E169" s="55">
        <v>384</v>
      </c>
      <c r="F169" s="55">
        <v>0</v>
      </c>
      <c r="G169" s="56">
        <v>384</v>
      </c>
      <c r="H169" s="59">
        <v>384</v>
      </c>
      <c r="I169" s="55">
        <v>384</v>
      </c>
      <c r="J169" s="59">
        <v>384</v>
      </c>
      <c r="K169" s="55">
        <v>1968</v>
      </c>
      <c r="L169" s="55">
        <v>249.6</v>
      </c>
      <c r="M169" s="55">
        <v>0</v>
      </c>
      <c r="N169" s="55">
        <v>0</v>
      </c>
      <c r="O169" s="55">
        <v>-249.6</v>
      </c>
      <c r="P169" s="55" t="s">
        <v>63</v>
      </c>
      <c r="Q169" s="55" t="s">
        <v>64</v>
      </c>
      <c r="R169" s="55">
        <v>0</v>
      </c>
      <c r="S169" s="55">
        <v>1968</v>
      </c>
      <c r="T169" s="55">
        <v>1968</v>
      </c>
      <c r="U169" s="55">
        <v>0</v>
      </c>
      <c r="V169" s="55" t="s">
        <v>64</v>
      </c>
      <c r="W169" s="55" t="s">
        <v>333</v>
      </c>
      <c r="X169" s="55">
        <v>1</v>
      </c>
      <c r="Y169" s="55">
        <v>0</v>
      </c>
      <c r="Z169" s="55">
        <v>1</v>
      </c>
      <c r="AA169" s="55" t="s">
        <v>63</v>
      </c>
      <c r="AB169" s="55">
        <v>1</v>
      </c>
      <c r="AC169" s="55">
        <v>0</v>
      </c>
      <c r="AD169" s="55">
        <v>0</v>
      </c>
      <c r="AE169" s="55">
        <v>0</v>
      </c>
      <c r="AF169" s="55">
        <v>0</v>
      </c>
      <c r="AG169" s="56">
        <v>0</v>
      </c>
      <c r="AH169" s="55">
        <v>6</v>
      </c>
      <c r="AI169" s="55">
        <v>6</v>
      </c>
      <c r="AJ169" s="55">
        <v>6</v>
      </c>
      <c r="AK169" s="55">
        <v>31</v>
      </c>
      <c r="AL169" s="55">
        <v>31</v>
      </c>
      <c r="AN169" s="55" t="s">
        <v>64</v>
      </c>
      <c r="AO169" s="55">
        <v>14</v>
      </c>
      <c r="AP169" s="55">
        <v>0</v>
      </c>
      <c r="AQ169" s="55">
        <v>7.1428571428571432</v>
      </c>
      <c r="AR169" s="55">
        <v>27.428599999999999</v>
      </c>
      <c r="AS169" s="55">
        <v>0</v>
      </c>
      <c r="AT169" s="68" t="str">
        <f>VLOOKUP(A169,'[2]SU List with Assignment Master'!$F$2:$G$128,2,FALSE)</f>
        <v>North 1</v>
      </c>
      <c r="AU169" s="55">
        <v>160</v>
      </c>
      <c r="AV169" s="55" t="s">
        <v>202</v>
      </c>
    </row>
    <row r="170" spans="1:48" x14ac:dyDescent="0.25">
      <c r="A170" s="55" t="s">
        <v>105</v>
      </c>
      <c r="B170" s="55">
        <v>20015</v>
      </c>
      <c r="C170" s="55">
        <v>3</v>
      </c>
      <c r="D170" s="55">
        <v>780</v>
      </c>
      <c r="E170" s="55">
        <v>-97</v>
      </c>
      <c r="F170" s="55">
        <v>2</v>
      </c>
      <c r="G170" s="56">
        <v>685</v>
      </c>
      <c r="H170" s="59">
        <v>683</v>
      </c>
      <c r="I170" s="55">
        <v>228.33330000000001</v>
      </c>
      <c r="J170" s="59">
        <v>227.7</v>
      </c>
      <c r="K170" s="55">
        <v>3476</v>
      </c>
      <c r="L170" s="55">
        <v>445.25</v>
      </c>
      <c r="M170" s="55">
        <v>0</v>
      </c>
      <c r="N170" s="55">
        <v>0</v>
      </c>
      <c r="O170" s="55">
        <v>13.7</v>
      </c>
      <c r="P170" s="55" t="s">
        <v>64</v>
      </c>
      <c r="Q170" s="55" t="s">
        <v>63</v>
      </c>
      <c r="R170" s="55">
        <v>458.95</v>
      </c>
      <c r="S170" s="55">
        <v>3017.05</v>
      </c>
      <c r="T170" s="55">
        <v>3017.05</v>
      </c>
      <c r="U170" s="55">
        <v>0</v>
      </c>
      <c r="V170" s="55" t="s">
        <v>64</v>
      </c>
      <c r="W170" s="55" t="s">
        <v>339</v>
      </c>
      <c r="X170" s="55">
        <v>1</v>
      </c>
      <c r="Y170" s="55">
        <v>0</v>
      </c>
      <c r="Z170" s="55">
        <v>1</v>
      </c>
      <c r="AA170" s="55" t="s">
        <v>63</v>
      </c>
      <c r="AB170" s="55">
        <v>2</v>
      </c>
      <c r="AC170" s="55">
        <v>0</v>
      </c>
      <c r="AD170" s="55">
        <v>0</v>
      </c>
      <c r="AE170" s="55">
        <v>0</v>
      </c>
      <c r="AF170" s="55">
        <v>2</v>
      </c>
      <c r="AG170" s="56">
        <v>2</v>
      </c>
      <c r="AH170" s="55">
        <v>433</v>
      </c>
      <c r="AI170" s="55">
        <v>217.5</v>
      </c>
      <c r="AJ170" s="55">
        <v>435</v>
      </c>
      <c r="AK170" s="55">
        <v>2217</v>
      </c>
      <c r="AL170" s="55">
        <v>2217</v>
      </c>
      <c r="AN170" s="55" t="s">
        <v>64</v>
      </c>
      <c r="AO170" s="55">
        <v>3</v>
      </c>
      <c r="AP170" s="55">
        <v>3</v>
      </c>
      <c r="AQ170" s="55">
        <v>100</v>
      </c>
      <c r="AR170" s="55">
        <v>228.33330000000001</v>
      </c>
      <c r="AS170" s="55">
        <v>260</v>
      </c>
      <c r="AT170" s="68" t="str">
        <f>VLOOKUP(A170,'[2]SU List with Assignment Master'!$F$2:$G$128,2,FALSE)</f>
        <v>North 2</v>
      </c>
      <c r="AU170" s="55">
        <v>203</v>
      </c>
      <c r="AV170" s="55" t="s">
        <v>21</v>
      </c>
    </row>
    <row r="171" spans="1:48" x14ac:dyDescent="0.25">
      <c r="A171" s="55" t="s">
        <v>105</v>
      </c>
      <c r="B171" s="55">
        <v>20204</v>
      </c>
      <c r="C171" s="55">
        <v>5</v>
      </c>
      <c r="D171" s="55">
        <v>1056</v>
      </c>
      <c r="E171" s="55">
        <v>366</v>
      </c>
      <c r="F171" s="55">
        <v>10</v>
      </c>
      <c r="G171" s="56">
        <v>1432</v>
      </c>
      <c r="H171" s="59">
        <v>1422</v>
      </c>
      <c r="I171" s="55">
        <v>286.39999999999998</v>
      </c>
      <c r="J171" s="59">
        <v>284.39999999999998</v>
      </c>
      <c r="K171" s="55">
        <v>7282</v>
      </c>
      <c r="L171" s="55">
        <v>930.8</v>
      </c>
      <c r="M171" s="55">
        <v>0</v>
      </c>
      <c r="N171" s="55">
        <v>0</v>
      </c>
      <c r="O171" s="55">
        <v>28.64</v>
      </c>
      <c r="P171" s="55" t="s">
        <v>64</v>
      </c>
      <c r="Q171" s="55" t="s">
        <v>63</v>
      </c>
      <c r="R171" s="55">
        <v>959.44</v>
      </c>
      <c r="S171" s="55">
        <v>6322.56</v>
      </c>
      <c r="T171" s="55">
        <v>6322.56</v>
      </c>
      <c r="U171" s="55">
        <v>0</v>
      </c>
      <c r="V171" s="55" t="s">
        <v>64</v>
      </c>
      <c r="W171" s="55" t="s">
        <v>340</v>
      </c>
      <c r="X171" s="55">
        <v>1</v>
      </c>
      <c r="Y171" s="55">
        <v>0</v>
      </c>
      <c r="Z171" s="55">
        <v>1</v>
      </c>
      <c r="AA171" s="55" t="s">
        <v>63</v>
      </c>
      <c r="AB171" s="55">
        <v>3</v>
      </c>
      <c r="AC171" s="55">
        <v>0</v>
      </c>
      <c r="AD171" s="55">
        <v>21</v>
      </c>
      <c r="AE171" s="55">
        <v>0</v>
      </c>
      <c r="AF171" s="55">
        <v>9</v>
      </c>
      <c r="AG171" s="56">
        <v>9</v>
      </c>
      <c r="AH171" s="55">
        <v>198</v>
      </c>
      <c r="AI171" s="55">
        <v>76</v>
      </c>
      <c r="AJ171" s="55">
        <v>228</v>
      </c>
      <c r="AK171" s="55">
        <v>1166</v>
      </c>
      <c r="AL171" s="55">
        <v>1166</v>
      </c>
      <c r="AN171" s="55" t="s">
        <v>64</v>
      </c>
      <c r="AO171" s="55">
        <v>5</v>
      </c>
      <c r="AP171" s="55">
        <v>5</v>
      </c>
      <c r="AQ171" s="55">
        <v>100</v>
      </c>
      <c r="AR171" s="55">
        <v>286.39999999999998</v>
      </c>
      <c r="AS171" s="55">
        <v>211.2</v>
      </c>
      <c r="AT171" s="68" t="str">
        <f>VLOOKUP(A171,'[2]SU List with Assignment Master'!$F$2:$G$128,2,FALSE)</f>
        <v>North 2</v>
      </c>
      <c r="AU171" s="55">
        <v>203</v>
      </c>
      <c r="AV171" s="55" t="s">
        <v>18</v>
      </c>
    </row>
    <row r="172" spans="1:48" x14ac:dyDescent="0.25">
      <c r="A172" s="55" t="s">
        <v>105</v>
      </c>
      <c r="B172" s="55">
        <v>20346</v>
      </c>
      <c r="C172" s="55">
        <v>8</v>
      </c>
      <c r="D172" s="55">
        <v>1560</v>
      </c>
      <c r="E172" s="55">
        <v>152</v>
      </c>
      <c r="F172" s="55">
        <v>17</v>
      </c>
      <c r="G172" s="56">
        <v>1729</v>
      </c>
      <c r="H172" s="59">
        <v>1712</v>
      </c>
      <c r="I172" s="55">
        <v>216.125</v>
      </c>
      <c r="J172" s="59">
        <v>214</v>
      </c>
      <c r="K172" s="55">
        <v>8826</v>
      </c>
      <c r="L172" s="55">
        <v>1123.8499999999999</v>
      </c>
      <c r="M172" s="55">
        <v>0</v>
      </c>
      <c r="N172" s="55">
        <v>0</v>
      </c>
      <c r="O172" s="55">
        <v>34.58</v>
      </c>
      <c r="P172" s="55" t="s">
        <v>64</v>
      </c>
      <c r="Q172" s="55" t="s">
        <v>63</v>
      </c>
      <c r="R172" s="55">
        <v>1158.43</v>
      </c>
      <c r="S172" s="55">
        <v>7667.57</v>
      </c>
      <c r="T172" s="55">
        <v>7667.57</v>
      </c>
      <c r="U172" s="55">
        <v>0</v>
      </c>
      <c r="V172" s="55" t="s">
        <v>64</v>
      </c>
      <c r="W172" s="55" t="s">
        <v>341</v>
      </c>
      <c r="X172" s="55">
        <v>1</v>
      </c>
      <c r="Y172" s="55">
        <v>0</v>
      </c>
      <c r="Z172" s="55">
        <v>1</v>
      </c>
      <c r="AA172" s="55" t="s">
        <v>63</v>
      </c>
      <c r="AB172" s="55">
        <v>3</v>
      </c>
      <c r="AC172" s="55">
        <v>0</v>
      </c>
      <c r="AD172" s="55">
        <v>31</v>
      </c>
      <c r="AE172" s="55">
        <v>0</v>
      </c>
      <c r="AF172" s="55">
        <v>15</v>
      </c>
      <c r="AG172" s="56">
        <v>15</v>
      </c>
      <c r="AH172" s="55">
        <v>372</v>
      </c>
      <c r="AI172" s="55">
        <v>139.33330000000001</v>
      </c>
      <c r="AJ172" s="55">
        <v>418</v>
      </c>
      <c r="AK172" s="55">
        <v>2130</v>
      </c>
      <c r="AL172" s="55">
        <v>2130</v>
      </c>
      <c r="AM172" s="55">
        <v>0</v>
      </c>
      <c r="AN172" s="55" t="s">
        <v>64</v>
      </c>
      <c r="AO172" s="55">
        <v>8</v>
      </c>
      <c r="AP172" s="55">
        <v>6</v>
      </c>
      <c r="AQ172" s="55">
        <v>100</v>
      </c>
      <c r="AR172" s="55">
        <v>216.125</v>
      </c>
      <c r="AS172" s="55">
        <v>260</v>
      </c>
      <c r="AT172" s="68" t="str">
        <f>VLOOKUP(A172,'[2]SU List with Assignment Master'!$F$2:$G$128,2,FALSE)</f>
        <v>North 2</v>
      </c>
      <c r="AU172" s="55">
        <v>203</v>
      </c>
      <c r="AV172" s="55" t="s">
        <v>24</v>
      </c>
    </row>
    <row r="173" spans="1:48" x14ac:dyDescent="0.25">
      <c r="A173" s="55" t="s">
        <v>105</v>
      </c>
      <c r="B173" s="55">
        <v>20362</v>
      </c>
      <c r="C173" s="55">
        <v>3</v>
      </c>
      <c r="D173" s="55">
        <v>0</v>
      </c>
      <c r="E173" s="55">
        <v>1116</v>
      </c>
      <c r="F173" s="55">
        <v>2</v>
      </c>
      <c r="G173" s="56">
        <v>1118</v>
      </c>
      <c r="H173" s="59">
        <v>1116</v>
      </c>
      <c r="I173" s="55">
        <v>372.66669999999999</v>
      </c>
      <c r="J173" s="59">
        <v>372</v>
      </c>
      <c r="K173" s="55">
        <v>5713</v>
      </c>
      <c r="L173" s="55">
        <v>726.7</v>
      </c>
      <c r="M173" s="55">
        <v>0</v>
      </c>
      <c r="N173" s="55">
        <v>0</v>
      </c>
      <c r="O173" s="55">
        <v>0</v>
      </c>
      <c r="P173" s="55" t="s">
        <v>64</v>
      </c>
      <c r="Q173" s="55" t="s">
        <v>64</v>
      </c>
      <c r="R173" s="55">
        <v>726.7</v>
      </c>
      <c r="S173" s="55">
        <v>4986.3</v>
      </c>
      <c r="T173" s="55">
        <v>4986.3</v>
      </c>
      <c r="U173" s="55">
        <v>0</v>
      </c>
      <c r="V173" s="55" t="s">
        <v>64</v>
      </c>
      <c r="W173" s="55" t="s">
        <v>342</v>
      </c>
      <c r="X173" s="55">
        <v>1</v>
      </c>
      <c r="Y173" s="55">
        <v>0</v>
      </c>
      <c r="Z173" s="55">
        <v>1</v>
      </c>
      <c r="AA173" s="55" t="s">
        <v>63</v>
      </c>
      <c r="AB173" s="55">
        <v>3</v>
      </c>
      <c r="AC173" s="55">
        <v>0</v>
      </c>
      <c r="AD173" s="55">
        <v>51</v>
      </c>
      <c r="AE173" s="55">
        <v>0</v>
      </c>
      <c r="AF173" s="55">
        <v>2</v>
      </c>
      <c r="AG173" s="56">
        <v>2</v>
      </c>
      <c r="AH173" s="55">
        <v>474</v>
      </c>
      <c r="AI173" s="55">
        <v>175.66669999999999</v>
      </c>
      <c r="AJ173" s="55">
        <v>527</v>
      </c>
      <c r="AK173" s="55">
        <v>2685</v>
      </c>
      <c r="AL173" s="55">
        <v>2685</v>
      </c>
      <c r="AM173" s="55">
        <v>900</v>
      </c>
      <c r="AN173" s="55" t="s">
        <v>64</v>
      </c>
      <c r="AO173" s="55">
        <v>4</v>
      </c>
      <c r="AP173" s="55">
        <v>0</v>
      </c>
      <c r="AQ173" s="55">
        <v>75</v>
      </c>
      <c r="AR173" s="55">
        <v>279.5</v>
      </c>
      <c r="AS173" s="55">
        <v>0</v>
      </c>
      <c r="AT173" s="68" t="str">
        <f>VLOOKUP(A173,'[2]SU List with Assignment Master'!$F$2:$G$128,2,FALSE)</f>
        <v>North 2</v>
      </c>
      <c r="AU173" s="55">
        <v>203</v>
      </c>
      <c r="AV173" s="55" t="s">
        <v>19</v>
      </c>
    </row>
    <row r="174" spans="1:48" x14ac:dyDescent="0.25">
      <c r="A174" s="55" t="s">
        <v>105</v>
      </c>
      <c r="B174" s="55">
        <v>20377</v>
      </c>
      <c r="C174" s="55">
        <v>11</v>
      </c>
      <c r="D174" s="55">
        <v>0</v>
      </c>
      <c r="E174" s="55">
        <v>2890</v>
      </c>
      <c r="F174" s="55">
        <v>36</v>
      </c>
      <c r="G174" s="56">
        <v>2926</v>
      </c>
      <c r="H174" s="59">
        <v>2890</v>
      </c>
      <c r="I174" s="55">
        <v>266</v>
      </c>
      <c r="J174" s="59">
        <v>262.7</v>
      </c>
      <c r="K174" s="55">
        <v>14926</v>
      </c>
      <c r="L174" s="55">
        <v>1901.9</v>
      </c>
      <c r="M174" s="55">
        <v>0</v>
      </c>
      <c r="N174" s="55">
        <v>0</v>
      </c>
      <c r="O174" s="55">
        <v>58.52</v>
      </c>
      <c r="P174" s="55" t="s">
        <v>64</v>
      </c>
      <c r="Q174" s="55" t="s">
        <v>63</v>
      </c>
      <c r="R174" s="55">
        <v>1960.42</v>
      </c>
      <c r="S174" s="55">
        <v>12965.58</v>
      </c>
      <c r="T174" s="55">
        <v>12965.58</v>
      </c>
      <c r="U174" s="55">
        <v>0</v>
      </c>
      <c r="V174" s="55" t="s">
        <v>64</v>
      </c>
      <c r="W174" s="55" t="s">
        <v>343</v>
      </c>
      <c r="X174" s="55">
        <v>1</v>
      </c>
      <c r="Y174" s="55">
        <v>0</v>
      </c>
      <c r="Z174" s="55">
        <v>1</v>
      </c>
      <c r="AA174" s="55" t="s">
        <v>63</v>
      </c>
      <c r="AB174" s="55">
        <v>11</v>
      </c>
      <c r="AC174" s="55">
        <v>0</v>
      </c>
      <c r="AD174" s="55">
        <v>298</v>
      </c>
      <c r="AE174" s="55">
        <v>0</v>
      </c>
      <c r="AF174" s="55">
        <v>36</v>
      </c>
      <c r="AG174" s="56">
        <v>36</v>
      </c>
      <c r="AH174" s="55">
        <v>1729</v>
      </c>
      <c r="AI174" s="55">
        <v>187.5455</v>
      </c>
      <c r="AJ174" s="55">
        <v>2063</v>
      </c>
      <c r="AK174" s="55">
        <v>10520</v>
      </c>
      <c r="AL174" s="55">
        <v>10520</v>
      </c>
      <c r="AM174" s="55">
        <v>2559</v>
      </c>
      <c r="AN174" s="55" t="s">
        <v>64</v>
      </c>
      <c r="AO174" s="55">
        <v>11</v>
      </c>
      <c r="AP174" s="55">
        <v>0</v>
      </c>
      <c r="AQ174" s="55">
        <v>100</v>
      </c>
      <c r="AR174" s="55">
        <v>266</v>
      </c>
      <c r="AS174" s="55">
        <v>0</v>
      </c>
      <c r="AT174" s="68" t="str">
        <f>VLOOKUP(A174,'[2]SU List with Assignment Master'!$F$2:$G$128,2,FALSE)</f>
        <v>North 2</v>
      </c>
      <c r="AU174" s="55">
        <v>203</v>
      </c>
      <c r="AV174" s="55" t="s">
        <v>19</v>
      </c>
    </row>
    <row r="175" spans="1:48" x14ac:dyDescent="0.25">
      <c r="A175" s="55" t="s">
        <v>105</v>
      </c>
      <c r="B175" s="55">
        <v>20419</v>
      </c>
      <c r="C175" s="55">
        <v>6</v>
      </c>
      <c r="D175" s="55">
        <v>1320</v>
      </c>
      <c r="E175" s="55">
        <v>1373</v>
      </c>
      <c r="F175" s="55">
        <v>45</v>
      </c>
      <c r="G175" s="56">
        <v>2738</v>
      </c>
      <c r="H175" s="59">
        <v>2693</v>
      </c>
      <c r="I175" s="55">
        <v>456.33330000000001</v>
      </c>
      <c r="J175" s="59">
        <v>448.8</v>
      </c>
      <c r="K175" s="55">
        <v>13978</v>
      </c>
      <c r="L175" s="55">
        <v>1779.7</v>
      </c>
      <c r="M175" s="55">
        <v>0</v>
      </c>
      <c r="N175" s="55">
        <v>0</v>
      </c>
      <c r="O175" s="55">
        <v>0</v>
      </c>
      <c r="P175" s="55" t="s">
        <v>64</v>
      </c>
      <c r="Q175" s="55" t="s">
        <v>64</v>
      </c>
      <c r="R175" s="55">
        <v>1779.7</v>
      </c>
      <c r="S175" s="55">
        <v>12198.3</v>
      </c>
      <c r="T175" s="55">
        <v>13645.85</v>
      </c>
      <c r="U175" s="55">
        <v>-1447.55</v>
      </c>
      <c r="V175" s="55" t="s">
        <v>64</v>
      </c>
      <c r="W175" s="55" t="s">
        <v>344</v>
      </c>
      <c r="X175" s="55">
        <v>1</v>
      </c>
      <c r="Y175" s="55">
        <v>0</v>
      </c>
      <c r="Z175" s="55">
        <v>1</v>
      </c>
      <c r="AA175" s="55" t="s">
        <v>63</v>
      </c>
      <c r="AB175" s="55">
        <v>4</v>
      </c>
      <c r="AC175" s="55">
        <v>0</v>
      </c>
      <c r="AD175" s="55">
        <v>173</v>
      </c>
      <c r="AE175" s="55">
        <v>0</v>
      </c>
      <c r="AF175" s="55">
        <v>43</v>
      </c>
      <c r="AG175" s="56">
        <v>43</v>
      </c>
      <c r="AH175" s="55">
        <v>285</v>
      </c>
      <c r="AI175" s="55">
        <v>125.25</v>
      </c>
      <c r="AJ175" s="55">
        <v>501</v>
      </c>
      <c r="AK175" s="55">
        <v>2566</v>
      </c>
      <c r="AL175" s="55">
        <v>2566</v>
      </c>
      <c r="AN175" s="55" t="s">
        <v>64</v>
      </c>
      <c r="AO175" s="55">
        <v>7</v>
      </c>
      <c r="AP175" s="55">
        <v>6</v>
      </c>
      <c r="AQ175" s="55">
        <v>85.714285714285708</v>
      </c>
      <c r="AR175" s="55">
        <v>391.1429</v>
      </c>
      <c r="AS175" s="55">
        <v>220</v>
      </c>
      <c r="AT175" s="68" t="str">
        <f>VLOOKUP(A175,'[2]SU List with Assignment Master'!$F$2:$G$128,2,FALSE)</f>
        <v>North 2</v>
      </c>
      <c r="AU175" s="55">
        <v>203</v>
      </c>
      <c r="AV175" s="55" t="s">
        <v>22</v>
      </c>
    </row>
    <row r="176" spans="1:48" x14ac:dyDescent="0.25">
      <c r="A176" s="55" t="s">
        <v>105</v>
      </c>
      <c r="B176" s="55">
        <v>20427</v>
      </c>
      <c r="C176" s="55">
        <v>1</v>
      </c>
      <c r="D176" s="55">
        <v>564</v>
      </c>
      <c r="E176" s="55">
        <v>-564</v>
      </c>
      <c r="F176" s="55">
        <v>0</v>
      </c>
      <c r="G176" s="56">
        <v>0</v>
      </c>
      <c r="H176" s="59">
        <v>0</v>
      </c>
      <c r="I176" s="55">
        <v>0</v>
      </c>
      <c r="J176" s="59">
        <v>0</v>
      </c>
      <c r="K176" s="55">
        <v>0</v>
      </c>
      <c r="L176" s="55">
        <v>0</v>
      </c>
      <c r="M176" s="55">
        <v>0</v>
      </c>
      <c r="N176" s="55">
        <v>0</v>
      </c>
      <c r="O176" s="55">
        <v>0</v>
      </c>
      <c r="P176" s="55" t="s">
        <v>64</v>
      </c>
      <c r="Q176" s="55" t="s">
        <v>64</v>
      </c>
      <c r="R176" s="55">
        <v>0</v>
      </c>
      <c r="S176" s="55">
        <v>0</v>
      </c>
      <c r="T176" s="55">
        <v>332.15</v>
      </c>
      <c r="U176" s="55">
        <v>-332.15</v>
      </c>
      <c r="V176" s="55" t="s">
        <v>64</v>
      </c>
      <c r="W176" s="55" t="s">
        <v>344</v>
      </c>
      <c r="X176" s="55">
        <v>0</v>
      </c>
      <c r="Y176" s="55">
        <v>1</v>
      </c>
      <c r="Z176" s="55">
        <v>1</v>
      </c>
      <c r="AA176" s="55" t="s">
        <v>63</v>
      </c>
      <c r="AB176" s="55">
        <v>0</v>
      </c>
      <c r="AC176" s="55">
        <v>0</v>
      </c>
      <c r="AD176" s="55">
        <v>10</v>
      </c>
      <c r="AE176" s="55">
        <v>0</v>
      </c>
      <c r="AF176" s="55">
        <v>0</v>
      </c>
      <c r="AG176" s="56">
        <v>0</v>
      </c>
      <c r="AH176" s="55">
        <v>0</v>
      </c>
      <c r="AI176" s="55">
        <v>0</v>
      </c>
      <c r="AJ176" s="55">
        <v>10</v>
      </c>
      <c r="AK176" s="55">
        <v>50</v>
      </c>
      <c r="AL176" s="55">
        <v>50</v>
      </c>
      <c r="AM176" s="55">
        <v>0</v>
      </c>
      <c r="AN176" s="55" t="s">
        <v>64</v>
      </c>
      <c r="AO176" s="55">
        <v>4</v>
      </c>
      <c r="AP176" s="55">
        <v>1</v>
      </c>
      <c r="AQ176" s="55">
        <v>25</v>
      </c>
      <c r="AR176" s="55">
        <v>0</v>
      </c>
      <c r="AS176" s="55">
        <v>564</v>
      </c>
      <c r="AT176" s="68" t="str">
        <f>VLOOKUP(A176,'[2]SU List with Assignment Master'!$F$2:$G$128,2,FALSE)</f>
        <v>North 2</v>
      </c>
      <c r="AU176" s="55">
        <v>203</v>
      </c>
      <c r="AV176" s="55" t="s">
        <v>22</v>
      </c>
    </row>
    <row r="177" spans="1:48" x14ac:dyDescent="0.25">
      <c r="A177" s="55" t="s">
        <v>105</v>
      </c>
      <c r="B177" s="55">
        <v>90258</v>
      </c>
      <c r="C177" s="55">
        <v>0</v>
      </c>
      <c r="D177" s="55">
        <v>0</v>
      </c>
      <c r="E177" s="55">
        <v>0</v>
      </c>
      <c r="F177" s="55">
        <v>0</v>
      </c>
      <c r="G177" s="56">
        <v>0</v>
      </c>
      <c r="H177" s="59">
        <v>0</v>
      </c>
      <c r="I177" s="55">
        <v>0</v>
      </c>
      <c r="J177" s="59" t="e">
        <v>#DIV/0!</v>
      </c>
      <c r="K177" s="55">
        <v>0</v>
      </c>
      <c r="L177" s="55">
        <v>0</v>
      </c>
      <c r="M177" s="55">
        <v>0</v>
      </c>
      <c r="N177" s="55">
        <v>0</v>
      </c>
      <c r="O177" s="55">
        <v>0</v>
      </c>
      <c r="P177" s="55" t="s">
        <v>63</v>
      </c>
      <c r="Q177" s="55" t="s">
        <v>64</v>
      </c>
      <c r="R177" s="55">
        <v>0</v>
      </c>
      <c r="S177" s="55">
        <v>0</v>
      </c>
      <c r="T177" s="55">
        <v>0</v>
      </c>
      <c r="U177" s="55">
        <v>0</v>
      </c>
      <c r="V177" s="55" t="s">
        <v>64</v>
      </c>
      <c r="W177" s="55" t="s">
        <v>341</v>
      </c>
      <c r="X177" s="55">
        <v>0</v>
      </c>
      <c r="Y177" s="55">
        <v>1</v>
      </c>
      <c r="Z177" s="55">
        <v>1</v>
      </c>
      <c r="AA177" s="55" t="s">
        <v>63</v>
      </c>
      <c r="AB177" s="55">
        <v>0</v>
      </c>
      <c r="AC177" s="55">
        <v>0</v>
      </c>
      <c r="AD177" s="55">
        <v>0</v>
      </c>
      <c r="AE177" s="55">
        <v>0</v>
      </c>
      <c r="AF177" s="55">
        <v>0</v>
      </c>
      <c r="AG177" s="56">
        <v>0</v>
      </c>
      <c r="AH177" s="55">
        <v>0</v>
      </c>
      <c r="AI177" s="55">
        <v>0</v>
      </c>
      <c r="AJ177" s="55">
        <v>0</v>
      </c>
      <c r="AK177" s="55">
        <v>0</v>
      </c>
      <c r="AL177" s="55">
        <v>0</v>
      </c>
      <c r="AN177" s="55" t="s">
        <v>64</v>
      </c>
      <c r="AO177" s="55">
        <v>0</v>
      </c>
      <c r="AP177" s="55">
        <v>0</v>
      </c>
      <c r="AQ177" s="55">
        <v>0</v>
      </c>
      <c r="AR177" s="55">
        <v>0</v>
      </c>
      <c r="AS177" s="55">
        <v>0</v>
      </c>
      <c r="AT177" s="68" t="str">
        <f>VLOOKUP(A177,'[2]SU List with Assignment Master'!$F$2:$G$128,2,FALSE)</f>
        <v>North 2</v>
      </c>
      <c r="AU177" s="55">
        <v>203</v>
      </c>
      <c r="AV177" s="55" t="s">
        <v>202</v>
      </c>
    </row>
    <row r="178" spans="1:48" x14ac:dyDescent="0.25">
      <c r="A178" s="55" t="s">
        <v>109</v>
      </c>
      <c r="B178" s="55">
        <v>70035</v>
      </c>
      <c r="C178" s="55">
        <v>16</v>
      </c>
      <c r="D178" s="55">
        <v>3576</v>
      </c>
      <c r="E178" s="55">
        <v>2973</v>
      </c>
      <c r="F178" s="55">
        <v>52</v>
      </c>
      <c r="G178" s="56">
        <v>6601</v>
      </c>
      <c r="H178" s="59">
        <v>6549</v>
      </c>
      <c r="I178" s="55">
        <v>412.5625</v>
      </c>
      <c r="J178" s="59">
        <v>409.3</v>
      </c>
      <c r="K178" s="55">
        <v>33792</v>
      </c>
      <c r="L178" s="55">
        <v>4290.6499999999996</v>
      </c>
      <c r="M178" s="55">
        <v>0</v>
      </c>
      <c r="N178" s="55">
        <v>0</v>
      </c>
      <c r="O178" s="55">
        <v>132.02000000000001</v>
      </c>
      <c r="P178" s="55" t="s">
        <v>64</v>
      </c>
      <c r="Q178" s="55" t="s">
        <v>63</v>
      </c>
      <c r="R178" s="55">
        <v>4422.67</v>
      </c>
      <c r="S178" s="55">
        <v>29369.33</v>
      </c>
      <c r="T178" s="55">
        <v>29369.33</v>
      </c>
      <c r="U178" s="55">
        <v>0</v>
      </c>
      <c r="V178" s="55" t="s">
        <v>64</v>
      </c>
      <c r="W178" s="55" t="s">
        <v>345</v>
      </c>
      <c r="X178" s="55">
        <v>1</v>
      </c>
      <c r="Y178" s="55">
        <v>0</v>
      </c>
      <c r="Z178" s="55">
        <v>1</v>
      </c>
      <c r="AA178" s="55" t="s">
        <v>63</v>
      </c>
      <c r="AB178" s="55">
        <v>14</v>
      </c>
      <c r="AC178" s="55">
        <v>0</v>
      </c>
      <c r="AD178" s="55">
        <v>496</v>
      </c>
      <c r="AE178" s="55">
        <v>0</v>
      </c>
      <c r="AF178" s="55">
        <v>48</v>
      </c>
      <c r="AG178" s="56">
        <v>48</v>
      </c>
      <c r="AH178" s="55">
        <v>2336</v>
      </c>
      <c r="AI178" s="55">
        <v>205.71430000000001</v>
      </c>
      <c r="AJ178" s="55">
        <v>2880</v>
      </c>
      <c r="AK178" s="55">
        <v>14735</v>
      </c>
      <c r="AL178" s="55">
        <v>14735</v>
      </c>
      <c r="AM178" s="55">
        <v>8500</v>
      </c>
      <c r="AN178" s="55" t="s">
        <v>64</v>
      </c>
      <c r="AO178" s="55">
        <v>17</v>
      </c>
      <c r="AP178" s="55">
        <v>12</v>
      </c>
      <c r="AQ178" s="55">
        <v>94.117647058823536</v>
      </c>
      <c r="AR178" s="55">
        <v>388.29410000000001</v>
      </c>
      <c r="AS178" s="55">
        <v>298</v>
      </c>
      <c r="AT178" s="68" t="str">
        <f>VLOOKUP(A178,'[2]SU List with Assignment Master'!$F$2:$G$128,2,FALSE)</f>
        <v>South 4</v>
      </c>
      <c r="AU178" s="55">
        <v>653</v>
      </c>
      <c r="AV178" s="55" t="s">
        <v>60</v>
      </c>
    </row>
    <row r="179" spans="1:48" x14ac:dyDescent="0.25">
      <c r="A179" s="55" t="s">
        <v>109</v>
      </c>
      <c r="B179" s="55">
        <v>70044</v>
      </c>
      <c r="C179" s="55">
        <v>6</v>
      </c>
      <c r="D179" s="55">
        <v>3048</v>
      </c>
      <c r="E179" s="55">
        <v>2020</v>
      </c>
      <c r="F179" s="55">
        <v>88</v>
      </c>
      <c r="G179" s="56">
        <v>5156</v>
      </c>
      <c r="H179" s="59">
        <v>5068</v>
      </c>
      <c r="I179" s="55">
        <v>859.33330000000001</v>
      </c>
      <c r="J179" s="59">
        <v>844.7</v>
      </c>
      <c r="K179" s="55">
        <v>26224</v>
      </c>
      <c r="L179" s="55">
        <v>3351.4</v>
      </c>
      <c r="M179" s="55">
        <v>0</v>
      </c>
      <c r="N179" s="55">
        <v>0</v>
      </c>
      <c r="O179" s="55">
        <v>103.12</v>
      </c>
      <c r="P179" s="55" t="s">
        <v>64</v>
      </c>
      <c r="Q179" s="55" t="s">
        <v>63</v>
      </c>
      <c r="R179" s="55">
        <v>3454.52</v>
      </c>
      <c r="S179" s="55">
        <v>22769.48</v>
      </c>
      <c r="T179" s="55">
        <v>22769.48</v>
      </c>
      <c r="U179" s="55">
        <v>0</v>
      </c>
      <c r="V179" s="55" t="s">
        <v>64</v>
      </c>
      <c r="W179" s="55" t="s">
        <v>346</v>
      </c>
      <c r="X179" s="55">
        <v>1</v>
      </c>
      <c r="Y179" s="55">
        <v>0</v>
      </c>
      <c r="Z179" s="55">
        <v>1</v>
      </c>
      <c r="AA179" s="55" t="s">
        <v>63</v>
      </c>
      <c r="AB179" s="55">
        <v>6</v>
      </c>
      <c r="AC179" s="55">
        <v>0</v>
      </c>
      <c r="AD179" s="55">
        <v>163</v>
      </c>
      <c r="AE179" s="55">
        <v>0</v>
      </c>
      <c r="AF179" s="55">
        <v>59</v>
      </c>
      <c r="AG179" s="56">
        <v>59</v>
      </c>
      <c r="AH179" s="55">
        <v>1895</v>
      </c>
      <c r="AI179" s="55">
        <v>352.83330000000001</v>
      </c>
      <c r="AJ179" s="55">
        <v>2117</v>
      </c>
      <c r="AK179" s="55">
        <v>10774</v>
      </c>
      <c r="AL179" s="55">
        <v>10774</v>
      </c>
      <c r="AN179" s="55" t="s">
        <v>64</v>
      </c>
      <c r="AO179" s="55">
        <v>6</v>
      </c>
      <c r="AP179" s="55">
        <v>6</v>
      </c>
      <c r="AQ179" s="55">
        <v>100</v>
      </c>
      <c r="AR179" s="55">
        <v>859.33330000000001</v>
      </c>
      <c r="AS179" s="55">
        <v>508</v>
      </c>
      <c r="AT179" s="68" t="str">
        <f>VLOOKUP(A179,'[2]SU List with Assignment Master'!$F$2:$G$128,2,FALSE)</f>
        <v>South 4</v>
      </c>
      <c r="AU179" s="55">
        <v>653</v>
      </c>
      <c r="AV179" s="55" t="s">
        <v>22</v>
      </c>
    </row>
    <row r="180" spans="1:48" x14ac:dyDescent="0.25">
      <c r="A180" s="55" t="s">
        <v>109</v>
      </c>
      <c r="B180" s="55">
        <v>72213</v>
      </c>
      <c r="C180" s="55">
        <v>7</v>
      </c>
      <c r="D180" s="55">
        <v>1308</v>
      </c>
      <c r="E180" s="55">
        <v>305</v>
      </c>
      <c r="F180" s="55">
        <v>7</v>
      </c>
      <c r="G180" s="56">
        <v>1620</v>
      </c>
      <c r="H180" s="59">
        <v>1613</v>
      </c>
      <c r="I180" s="55">
        <v>231.42859999999999</v>
      </c>
      <c r="J180" s="59">
        <v>230.4</v>
      </c>
      <c r="K180" s="55">
        <v>8298</v>
      </c>
      <c r="L180" s="55">
        <v>1053</v>
      </c>
      <c r="M180" s="55">
        <v>0</v>
      </c>
      <c r="N180" s="55">
        <v>0</v>
      </c>
      <c r="O180" s="55">
        <v>32.4</v>
      </c>
      <c r="P180" s="55" t="s">
        <v>64</v>
      </c>
      <c r="Q180" s="55" t="s">
        <v>63</v>
      </c>
      <c r="R180" s="55">
        <v>1085.4000000000001</v>
      </c>
      <c r="S180" s="55">
        <v>7212.6</v>
      </c>
      <c r="T180" s="55">
        <v>7212.6</v>
      </c>
      <c r="U180" s="55">
        <v>0</v>
      </c>
      <c r="V180" s="55" t="s">
        <v>64</v>
      </c>
      <c r="W180" s="55" t="s">
        <v>347</v>
      </c>
      <c r="X180" s="55">
        <v>1</v>
      </c>
      <c r="Y180" s="55">
        <v>0</v>
      </c>
      <c r="Z180" s="55">
        <v>1</v>
      </c>
      <c r="AA180" s="55" t="s">
        <v>63</v>
      </c>
      <c r="AB180" s="55">
        <v>5</v>
      </c>
      <c r="AC180" s="55">
        <v>0</v>
      </c>
      <c r="AD180" s="55">
        <v>190</v>
      </c>
      <c r="AE180" s="55">
        <v>0</v>
      </c>
      <c r="AF180" s="55">
        <v>7</v>
      </c>
      <c r="AG180" s="56">
        <v>7</v>
      </c>
      <c r="AH180" s="55">
        <v>595</v>
      </c>
      <c r="AI180" s="55">
        <v>158.4</v>
      </c>
      <c r="AJ180" s="55">
        <v>792</v>
      </c>
      <c r="AK180" s="55">
        <v>4041</v>
      </c>
      <c r="AL180" s="55">
        <v>4041</v>
      </c>
      <c r="AN180" s="55" t="s">
        <v>64</v>
      </c>
      <c r="AO180" s="55">
        <v>7</v>
      </c>
      <c r="AP180" s="55">
        <v>4</v>
      </c>
      <c r="AQ180" s="55">
        <v>100</v>
      </c>
      <c r="AR180" s="55">
        <v>231.42859999999999</v>
      </c>
      <c r="AS180" s="55">
        <v>327</v>
      </c>
      <c r="AT180" s="68" t="str">
        <f>VLOOKUP(A180,'[2]SU List with Assignment Master'!$F$2:$G$128,2,FALSE)</f>
        <v>South 4</v>
      </c>
      <c r="AU180" s="55">
        <v>653</v>
      </c>
      <c r="AV180" s="55" t="s">
        <v>60</v>
      </c>
    </row>
    <row r="181" spans="1:48" x14ac:dyDescent="0.25">
      <c r="A181" s="55" t="s">
        <v>109</v>
      </c>
      <c r="B181" s="55">
        <v>72216</v>
      </c>
      <c r="C181" s="55">
        <v>0</v>
      </c>
      <c r="D181" s="55">
        <v>0</v>
      </c>
      <c r="E181" s="55">
        <v>0</v>
      </c>
      <c r="F181" s="55">
        <v>0</v>
      </c>
      <c r="G181" s="56">
        <v>0</v>
      </c>
      <c r="H181" s="59">
        <v>0</v>
      </c>
      <c r="I181" s="55">
        <v>0</v>
      </c>
      <c r="J181" s="59" t="e">
        <v>#DIV/0!</v>
      </c>
      <c r="K181" s="55">
        <v>0</v>
      </c>
      <c r="L181" s="55">
        <v>0</v>
      </c>
      <c r="M181" s="55">
        <v>0</v>
      </c>
      <c r="N181" s="55">
        <v>0</v>
      </c>
      <c r="O181" s="55">
        <v>0</v>
      </c>
      <c r="P181" s="55" t="s">
        <v>64</v>
      </c>
      <c r="Q181" s="55" t="s">
        <v>64</v>
      </c>
      <c r="R181" s="55">
        <v>0</v>
      </c>
      <c r="S181" s="55">
        <v>0</v>
      </c>
      <c r="T181" s="55">
        <v>0</v>
      </c>
      <c r="U181" s="55">
        <v>0</v>
      </c>
      <c r="V181" s="55" t="s">
        <v>64</v>
      </c>
      <c r="W181" s="55" t="s">
        <v>348</v>
      </c>
      <c r="X181" s="55">
        <v>0</v>
      </c>
      <c r="Y181" s="55">
        <v>1</v>
      </c>
      <c r="Z181" s="55">
        <v>1</v>
      </c>
      <c r="AA181" s="55" t="s">
        <v>63</v>
      </c>
      <c r="AB181" s="55">
        <v>0</v>
      </c>
      <c r="AC181" s="55">
        <v>0</v>
      </c>
      <c r="AD181" s="55">
        <v>0</v>
      </c>
      <c r="AE181" s="55">
        <v>0</v>
      </c>
      <c r="AF181" s="55">
        <v>0</v>
      </c>
      <c r="AG181" s="56">
        <v>0</v>
      </c>
      <c r="AH181" s="55">
        <v>0</v>
      </c>
      <c r="AI181" s="55">
        <v>0</v>
      </c>
      <c r="AJ181" s="55">
        <v>0</v>
      </c>
      <c r="AK181" s="55">
        <v>0</v>
      </c>
      <c r="AL181" s="55">
        <v>0</v>
      </c>
      <c r="AN181" s="55" t="s">
        <v>64</v>
      </c>
      <c r="AO181" s="55">
        <v>1</v>
      </c>
      <c r="AP181" s="55">
        <v>0</v>
      </c>
      <c r="AQ181" s="55">
        <v>0</v>
      </c>
      <c r="AR181" s="55">
        <v>0</v>
      </c>
      <c r="AS181" s="55">
        <v>0</v>
      </c>
      <c r="AT181" s="68" t="str">
        <f>VLOOKUP(A181,'[2]SU List with Assignment Master'!$F$2:$G$128,2,FALSE)</f>
        <v>South 4</v>
      </c>
      <c r="AU181" s="55">
        <v>653</v>
      </c>
      <c r="AV181" s="55" t="s">
        <v>60</v>
      </c>
    </row>
    <row r="182" spans="1:48" x14ac:dyDescent="0.25">
      <c r="A182" s="55" t="s">
        <v>109</v>
      </c>
      <c r="B182" s="55">
        <v>74215</v>
      </c>
      <c r="C182" s="55">
        <v>15</v>
      </c>
      <c r="D182" s="55">
        <v>4668</v>
      </c>
      <c r="E182" s="55">
        <v>7644</v>
      </c>
      <c r="F182" s="55">
        <v>256</v>
      </c>
      <c r="G182" s="56">
        <v>12568</v>
      </c>
      <c r="H182" s="59">
        <v>12312</v>
      </c>
      <c r="I182" s="55">
        <v>837.86670000000004</v>
      </c>
      <c r="J182" s="59">
        <v>820.8</v>
      </c>
      <c r="K182" s="55">
        <v>64076</v>
      </c>
      <c r="L182" s="55">
        <v>8169.2</v>
      </c>
      <c r="M182" s="55">
        <v>0</v>
      </c>
      <c r="N182" s="55">
        <v>0</v>
      </c>
      <c r="O182" s="55">
        <v>251.36</v>
      </c>
      <c r="P182" s="55" t="s">
        <v>64</v>
      </c>
      <c r="Q182" s="55" t="s">
        <v>63</v>
      </c>
      <c r="R182" s="55">
        <v>8420.56</v>
      </c>
      <c r="S182" s="55">
        <v>55655.44</v>
      </c>
      <c r="T182" s="55">
        <v>55655.44</v>
      </c>
      <c r="U182" s="55">
        <v>0</v>
      </c>
      <c r="V182" s="55" t="s">
        <v>64</v>
      </c>
      <c r="W182" s="55" t="s">
        <v>349</v>
      </c>
      <c r="X182" s="55">
        <v>1</v>
      </c>
      <c r="Y182" s="55">
        <v>0</v>
      </c>
      <c r="Z182" s="55">
        <v>1</v>
      </c>
      <c r="AA182" s="55" t="s">
        <v>63</v>
      </c>
      <c r="AB182" s="55">
        <v>13</v>
      </c>
      <c r="AC182" s="55">
        <v>0</v>
      </c>
      <c r="AD182" s="55">
        <v>408</v>
      </c>
      <c r="AE182" s="55">
        <v>0</v>
      </c>
      <c r="AF182" s="55">
        <v>53</v>
      </c>
      <c r="AG182" s="56">
        <v>53</v>
      </c>
      <c r="AH182" s="55">
        <v>4299</v>
      </c>
      <c r="AI182" s="55">
        <v>366.15379999999999</v>
      </c>
      <c r="AJ182" s="55">
        <v>4760</v>
      </c>
      <c r="AK182" s="55">
        <v>24228</v>
      </c>
      <c r="AL182" s="55">
        <v>24228</v>
      </c>
      <c r="AM182" s="55">
        <v>8000</v>
      </c>
      <c r="AN182" s="55" t="s">
        <v>64</v>
      </c>
      <c r="AO182" s="55">
        <v>18</v>
      </c>
      <c r="AP182" s="55">
        <v>12</v>
      </c>
      <c r="AQ182" s="55">
        <v>83.333333333333329</v>
      </c>
      <c r="AR182" s="55">
        <v>698.22220000000004</v>
      </c>
      <c r="AS182" s="55">
        <v>389</v>
      </c>
      <c r="AT182" s="68" t="str">
        <f>VLOOKUP(A182,'[2]SU List with Assignment Master'!$F$2:$G$128,2,FALSE)</f>
        <v>South 4</v>
      </c>
      <c r="AU182" s="55">
        <v>653</v>
      </c>
      <c r="AV182" s="55" t="s">
        <v>20</v>
      </c>
    </row>
    <row r="183" spans="1:48" x14ac:dyDescent="0.25">
      <c r="A183" s="55" t="s">
        <v>109</v>
      </c>
      <c r="B183" s="55">
        <v>76312</v>
      </c>
      <c r="C183" s="55">
        <v>0</v>
      </c>
      <c r="D183" s="55">
        <v>0</v>
      </c>
      <c r="E183" s="55">
        <v>0</v>
      </c>
      <c r="F183" s="55">
        <v>0</v>
      </c>
      <c r="G183" s="56">
        <v>0</v>
      </c>
      <c r="H183" s="59">
        <v>0</v>
      </c>
      <c r="I183" s="55">
        <v>0</v>
      </c>
      <c r="J183" s="59" t="e">
        <v>#DIV/0!</v>
      </c>
      <c r="K183" s="55">
        <v>0</v>
      </c>
      <c r="L183" s="55">
        <v>0</v>
      </c>
      <c r="M183" s="55">
        <v>0</v>
      </c>
      <c r="N183" s="55">
        <v>0</v>
      </c>
      <c r="O183" s="55">
        <v>0</v>
      </c>
      <c r="P183" s="55" t="s">
        <v>64</v>
      </c>
      <c r="Q183" s="55" t="s">
        <v>64</v>
      </c>
      <c r="R183" s="55">
        <v>0</v>
      </c>
      <c r="S183" s="55">
        <v>0</v>
      </c>
      <c r="T183" s="55">
        <v>0</v>
      </c>
      <c r="U183" s="55">
        <v>0</v>
      </c>
      <c r="V183" s="55" t="s">
        <v>64</v>
      </c>
      <c r="W183" s="55" t="s">
        <v>350</v>
      </c>
      <c r="X183" s="55">
        <v>0</v>
      </c>
      <c r="Y183" s="55">
        <v>1</v>
      </c>
      <c r="Z183" s="55">
        <v>1</v>
      </c>
      <c r="AA183" s="55" t="s">
        <v>63</v>
      </c>
      <c r="AB183" s="55">
        <v>0</v>
      </c>
      <c r="AC183" s="55">
        <v>0</v>
      </c>
      <c r="AD183" s="55">
        <v>0</v>
      </c>
      <c r="AE183" s="55">
        <v>0</v>
      </c>
      <c r="AF183" s="55">
        <v>0</v>
      </c>
      <c r="AG183" s="56">
        <v>0</v>
      </c>
      <c r="AH183" s="55">
        <v>0</v>
      </c>
      <c r="AI183" s="55">
        <v>0</v>
      </c>
      <c r="AJ183" s="55">
        <v>0</v>
      </c>
      <c r="AK183" s="55">
        <v>0</v>
      </c>
      <c r="AL183" s="55">
        <v>0</v>
      </c>
      <c r="AN183" s="55" t="s">
        <v>64</v>
      </c>
      <c r="AO183" s="55">
        <v>2</v>
      </c>
      <c r="AP183" s="55">
        <v>0</v>
      </c>
      <c r="AQ183" s="55">
        <v>0</v>
      </c>
      <c r="AR183" s="55">
        <v>0</v>
      </c>
      <c r="AS183" s="55">
        <v>0</v>
      </c>
      <c r="AT183" s="68" t="str">
        <f>VLOOKUP(A183,'[2]SU List with Assignment Master'!$F$2:$G$128,2,FALSE)</f>
        <v>South 4</v>
      </c>
      <c r="AU183" s="55">
        <v>653</v>
      </c>
      <c r="AV183" s="55" t="s">
        <v>22</v>
      </c>
    </row>
    <row r="184" spans="1:48" x14ac:dyDescent="0.25">
      <c r="A184" s="55" t="s">
        <v>109</v>
      </c>
      <c r="B184" s="55">
        <v>76313</v>
      </c>
      <c r="C184" s="55">
        <v>5</v>
      </c>
      <c r="D184" s="55">
        <v>1812</v>
      </c>
      <c r="E184" s="55">
        <v>1092</v>
      </c>
      <c r="F184" s="55">
        <v>96</v>
      </c>
      <c r="G184" s="56">
        <v>3000</v>
      </c>
      <c r="H184" s="59">
        <v>2904</v>
      </c>
      <c r="I184" s="55">
        <v>600</v>
      </c>
      <c r="J184" s="59">
        <v>580.79999999999995</v>
      </c>
      <c r="K184" s="55">
        <v>15209</v>
      </c>
      <c r="L184" s="55">
        <v>1950</v>
      </c>
      <c r="M184" s="55">
        <v>0</v>
      </c>
      <c r="N184" s="55">
        <v>0</v>
      </c>
      <c r="O184" s="55">
        <v>60</v>
      </c>
      <c r="P184" s="55" t="s">
        <v>64</v>
      </c>
      <c r="Q184" s="55" t="s">
        <v>63</v>
      </c>
      <c r="R184" s="55">
        <v>2010</v>
      </c>
      <c r="S184" s="55">
        <v>13199</v>
      </c>
      <c r="T184" s="55">
        <v>13199</v>
      </c>
      <c r="U184" s="55">
        <v>0</v>
      </c>
      <c r="V184" s="55" t="s">
        <v>64</v>
      </c>
      <c r="W184" s="55" t="s">
        <v>351</v>
      </c>
      <c r="X184" s="55">
        <v>1</v>
      </c>
      <c r="Y184" s="55">
        <v>0</v>
      </c>
      <c r="Z184" s="55">
        <v>1</v>
      </c>
      <c r="AA184" s="55" t="s">
        <v>63</v>
      </c>
      <c r="AB184" s="55">
        <v>4</v>
      </c>
      <c r="AC184" s="55">
        <v>0</v>
      </c>
      <c r="AD184" s="55">
        <v>79</v>
      </c>
      <c r="AE184" s="55">
        <v>0</v>
      </c>
      <c r="AF184" s="55">
        <v>2</v>
      </c>
      <c r="AG184" s="56">
        <v>2</v>
      </c>
      <c r="AH184" s="55">
        <v>500</v>
      </c>
      <c r="AI184" s="55">
        <v>145.25</v>
      </c>
      <c r="AJ184" s="55">
        <v>581</v>
      </c>
      <c r="AK184" s="55">
        <v>2961</v>
      </c>
      <c r="AL184" s="55">
        <v>2961</v>
      </c>
      <c r="AM184" s="55">
        <v>4200</v>
      </c>
      <c r="AN184" s="55" t="s">
        <v>64</v>
      </c>
      <c r="AO184" s="55">
        <v>5</v>
      </c>
      <c r="AP184" s="55">
        <v>6</v>
      </c>
      <c r="AQ184" s="55">
        <v>100</v>
      </c>
      <c r="AR184" s="55">
        <v>600</v>
      </c>
      <c r="AS184" s="55">
        <v>302</v>
      </c>
      <c r="AT184" s="68" t="str">
        <f>VLOOKUP(A184,'[2]SU List with Assignment Master'!$F$2:$G$128,2,FALSE)</f>
        <v>South 4</v>
      </c>
      <c r="AU184" s="55">
        <v>653</v>
      </c>
      <c r="AV184" s="55" t="s">
        <v>60</v>
      </c>
    </row>
    <row r="185" spans="1:48" x14ac:dyDescent="0.25">
      <c r="A185" s="55" t="s">
        <v>109</v>
      </c>
      <c r="B185" s="55">
        <v>76314</v>
      </c>
      <c r="C185" s="55">
        <v>6</v>
      </c>
      <c r="D185" s="55">
        <v>2112</v>
      </c>
      <c r="E185" s="55">
        <v>346</v>
      </c>
      <c r="F185" s="55">
        <v>26</v>
      </c>
      <c r="G185" s="56">
        <v>2484</v>
      </c>
      <c r="H185" s="59">
        <v>2458</v>
      </c>
      <c r="I185" s="55">
        <v>414</v>
      </c>
      <c r="J185" s="59">
        <v>409.7</v>
      </c>
      <c r="K185" s="55">
        <v>12738</v>
      </c>
      <c r="L185" s="55">
        <v>1614.6</v>
      </c>
      <c r="M185" s="55">
        <v>0</v>
      </c>
      <c r="N185" s="55">
        <v>0</v>
      </c>
      <c r="O185" s="55">
        <v>0</v>
      </c>
      <c r="P185" s="55" t="s">
        <v>64</v>
      </c>
      <c r="Q185" s="55" t="s">
        <v>64</v>
      </c>
      <c r="R185" s="55">
        <v>1614.6</v>
      </c>
      <c r="S185" s="55">
        <v>11123.4</v>
      </c>
      <c r="T185" s="55">
        <v>11123.4</v>
      </c>
      <c r="U185" s="55">
        <v>0</v>
      </c>
      <c r="V185" s="55" t="s">
        <v>64</v>
      </c>
      <c r="W185" s="55" t="s">
        <v>352</v>
      </c>
      <c r="X185" s="55">
        <v>1</v>
      </c>
      <c r="Y185" s="55">
        <v>0</v>
      </c>
      <c r="Z185" s="55">
        <v>1</v>
      </c>
      <c r="AA185" s="55" t="s">
        <v>63</v>
      </c>
      <c r="AB185" s="55">
        <v>5</v>
      </c>
      <c r="AC185" s="55">
        <v>0</v>
      </c>
      <c r="AD185" s="55">
        <v>235</v>
      </c>
      <c r="AE185" s="55">
        <v>0</v>
      </c>
      <c r="AF185" s="55">
        <v>26</v>
      </c>
      <c r="AG185" s="56">
        <v>26</v>
      </c>
      <c r="AH185" s="55">
        <v>762</v>
      </c>
      <c r="AI185" s="55">
        <v>204.6</v>
      </c>
      <c r="AJ185" s="55">
        <v>1023</v>
      </c>
      <c r="AK185" s="55">
        <v>5221</v>
      </c>
      <c r="AL185" s="55">
        <v>5221</v>
      </c>
      <c r="AM185" s="55">
        <v>0</v>
      </c>
      <c r="AN185" s="55" t="s">
        <v>64</v>
      </c>
      <c r="AO185" s="55">
        <v>6</v>
      </c>
      <c r="AP185" s="55">
        <v>4</v>
      </c>
      <c r="AQ185" s="55">
        <v>100</v>
      </c>
      <c r="AR185" s="55">
        <v>414</v>
      </c>
      <c r="AS185" s="55">
        <v>528</v>
      </c>
      <c r="AT185" s="68" t="str">
        <f>VLOOKUP(A185,'[2]SU List with Assignment Master'!$F$2:$G$128,2,FALSE)</f>
        <v>South 4</v>
      </c>
      <c r="AU185" s="55">
        <v>653</v>
      </c>
      <c r="AV185" s="55" t="s">
        <v>19</v>
      </c>
    </row>
    <row r="186" spans="1:48" x14ac:dyDescent="0.25">
      <c r="A186" s="55" t="s">
        <v>109</v>
      </c>
      <c r="B186" s="55">
        <v>90653</v>
      </c>
      <c r="C186" s="55">
        <v>1</v>
      </c>
      <c r="D186" s="55">
        <v>0</v>
      </c>
      <c r="E186" s="55">
        <v>149</v>
      </c>
      <c r="F186" s="55">
        <v>0</v>
      </c>
      <c r="G186" s="56">
        <v>149</v>
      </c>
      <c r="H186" s="59">
        <v>149</v>
      </c>
      <c r="I186" s="55">
        <v>149</v>
      </c>
      <c r="J186" s="59">
        <v>149</v>
      </c>
      <c r="K186" s="55">
        <v>754</v>
      </c>
      <c r="L186" s="55">
        <v>96.85</v>
      </c>
      <c r="M186" s="55">
        <v>0</v>
      </c>
      <c r="N186" s="55">
        <v>0</v>
      </c>
      <c r="O186" s="55">
        <v>-96.85</v>
      </c>
      <c r="P186" s="55" t="s">
        <v>63</v>
      </c>
      <c r="Q186" s="55" t="s">
        <v>64</v>
      </c>
      <c r="R186" s="55">
        <v>0</v>
      </c>
      <c r="S186" s="55">
        <v>754</v>
      </c>
      <c r="T186" s="55">
        <v>849</v>
      </c>
      <c r="U186" s="55">
        <v>-95</v>
      </c>
      <c r="V186" s="55" t="s">
        <v>64</v>
      </c>
      <c r="W186" s="55" t="s">
        <v>353</v>
      </c>
      <c r="X186" s="55">
        <v>1</v>
      </c>
      <c r="Y186" s="55">
        <v>0</v>
      </c>
      <c r="Z186" s="55">
        <v>1</v>
      </c>
      <c r="AA186" s="55" t="s">
        <v>63</v>
      </c>
      <c r="AB186" s="55">
        <v>1</v>
      </c>
      <c r="AC186" s="55">
        <v>0</v>
      </c>
      <c r="AD186" s="55">
        <v>0</v>
      </c>
      <c r="AE186" s="55">
        <v>0</v>
      </c>
      <c r="AF186" s="55">
        <v>0</v>
      </c>
      <c r="AG186" s="56">
        <v>0</v>
      </c>
      <c r="AH186" s="55">
        <v>19</v>
      </c>
      <c r="AI186" s="55">
        <v>19</v>
      </c>
      <c r="AJ186" s="55">
        <v>19</v>
      </c>
      <c r="AK186" s="55">
        <v>95</v>
      </c>
      <c r="AL186" s="55">
        <v>95</v>
      </c>
      <c r="AN186" s="55" t="s">
        <v>64</v>
      </c>
      <c r="AO186" s="55">
        <v>3</v>
      </c>
      <c r="AP186" s="55">
        <v>0</v>
      </c>
      <c r="AQ186" s="55">
        <v>33.333333333333343</v>
      </c>
      <c r="AR186" s="55">
        <v>49.666699999999999</v>
      </c>
      <c r="AS186" s="55">
        <v>0</v>
      </c>
      <c r="AT186" s="68" t="str">
        <f>VLOOKUP(A186,'[2]SU List with Assignment Master'!$F$2:$G$128,2,FALSE)</f>
        <v>South 4</v>
      </c>
      <c r="AU186" s="55">
        <v>653</v>
      </c>
      <c r="AV186" s="55" t="s">
        <v>202</v>
      </c>
    </row>
    <row r="187" spans="1:48" x14ac:dyDescent="0.25">
      <c r="A187" s="55" t="s">
        <v>108</v>
      </c>
      <c r="B187" s="55">
        <v>46603</v>
      </c>
      <c r="C187" s="55">
        <v>8</v>
      </c>
      <c r="D187" s="55">
        <v>600</v>
      </c>
      <c r="E187" s="55">
        <v>868</v>
      </c>
      <c r="F187" s="55">
        <v>2</v>
      </c>
      <c r="G187" s="56">
        <v>1470</v>
      </c>
      <c r="H187" s="59">
        <v>1468</v>
      </c>
      <c r="I187" s="55">
        <v>183.75</v>
      </c>
      <c r="J187" s="59">
        <v>183.5</v>
      </c>
      <c r="K187" s="55">
        <v>7536</v>
      </c>
      <c r="L187" s="55">
        <v>955.5</v>
      </c>
      <c r="M187" s="55">
        <v>0</v>
      </c>
      <c r="N187" s="55">
        <v>0</v>
      </c>
      <c r="O187" s="55">
        <v>0</v>
      </c>
      <c r="P187" s="55" t="s">
        <v>64</v>
      </c>
      <c r="Q187" s="55" t="s">
        <v>64</v>
      </c>
      <c r="R187" s="55">
        <v>955.5</v>
      </c>
      <c r="S187" s="55">
        <v>6580.5</v>
      </c>
      <c r="T187" s="55">
        <v>6580.5</v>
      </c>
      <c r="U187" s="55">
        <v>0</v>
      </c>
      <c r="V187" s="55" t="s">
        <v>64</v>
      </c>
      <c r="W187" s="55" t="s">
        <v>354</v>
      </c>
      <c r="X187" s="55">
        <v>1</v>
      </c>
      <c r="Y187" s="55">
        <v>0</v>
      </c>
      <c r="Z187" s="55">
        <v>1</v>
      </c>
      <c r="AA187" s="55" t="s">
        <v>63</v>
      </c>
      <c r="AB187" s="55">
        <v>5</v>
      </c>
      <c r="AC187" s="55">
        <v>0</v>
      </c>
      <c r="AD187" s="55">
        <v>54</v>
      </c>
      <c r="AE187" s="55">
        <v>0</v>
      </c>
      <c r="AF187" s="55">
        <v>2</v>
      </c>
      <c r="AG187" s="56">
        <v>2</v>
      </c>
      <c r="AH187" s="55">
        <v>205</v>
      </c>
      <c r="AI187" s="55">
        <v>52.2</v>
      </c>
      <c r="AJ187" s="55">
        <v>261</v>
      </c>
      <c r="AK187" s="55">
        <v>1335</v>
      </c>
      <c r="AL187" s="55">
        <v>1335</v>
      </c>
      <c r="AN187" s="55" t="s">
        <v>64</v>
      </c>
      <c r="AO187" s="55">
        <v>11</v>
      </c>
      <c r="AP187" s="55">
        <v>8</v>
      </c>
      <c r="AQ187" s="55">
        <v>72.727272727272734</v>
      </c>
      <c r="AR187" s="55">
        <v>133.63640000000001</v>
      </c>
      <c r="AS187" s="55">
        <v>75</v>
      </c>
      <c r="AT187" s="68" t="str">
        <f>VLOOKUP(A187,'[2]SU List with Assignment Master'!$F$2:$G$128,2,FALSE)</f>
        <v>South 5</v>
      </c>
      <c r="AU187" s="55">
        <v>455</v>
      </c>
      <c r="AV187" s="55" t="s">
        <v>60</v>
      </c>
    </row>
    <row r="188" spans="1:48" x14ac:dyDescent="0.25">
      <c r="A188" s="55" t="s">
        <v>107</v>
      </c>
      <c r="B188" s="55">
        <v>31023</v>
      </c>
      <c r="C188" s="55">
        <v>11</v>
      </c>
      <c r="D188" s="55">
        <v>3384</v>
      </c>
      <c r="E188" s="55">
        <v>2821</v>
      </c>
      <c r="F188" s="55">
        <v>31</v>
      </c>
      <c r="G188" s="56">
        <v>6236</v>
      </c>
      <c r="H188" s="59">
        <v>6205</v>
      </c>
      <c r="I188" s="55">
        <v>566.90909999999997</v>
      </c>
      <c r="J188" s="59">
        <v>564.1</v>
      </c>
      <c r="K188" s="55">
        <v>31940</v>
      </c>
      <c r="L188" s="55">
        <v>4053.4</v>
      </c>
      <c r="M188" s="55">
        <v>0</v>
      </c>
      <c r="N188" s="55">
        <v>0</v>
      </c>
      <c r="O188" s="55">
        <v>0</v>
      </c>
      <c r="P188" s="55" t="s">
        <v>64</v>
      </c>
      <c r="Q188" s="55" t="s">
        <v>64</v>
      </c>
      <c r="R188" s="55">
        <v>4053.4</v>
      </c>
      <c r="S188" s="55">
        <v>27886.6</v>
      </c>
      <c r="T188" s="55">
        <v>27886.6</v>
      </c>
      <c r="U188" s="55">
        <v>0</v>
      </c>
      <c r="V188" s="55" t="s">
        <v>64</v>
      </c>
      <c r="W188" s="55" t="s">
        <v>355</v>
      </c>
      <c r="X188" s="55">
        <v>1</v>
      </c>
      <c r="Y188" s="55">
        <v>0</v>
      </c>
      <c r="Z188" s="55">
        <v>1</v>
      </c>
      <c r="AA188" s="55" t="s">
        <v>63</v>
      </c>
      <c r="AB188" s="55">
        <v>9</v>
      </c>
      <c r="AC188" s="55">
        <v>0</v>
      </c>
      <c r="AD188" s="55">
        <v>261</v>
      </c>
      <c r="AE188" s="55">
        <v>0</v>
      </c>
      <c r="AF188" s="55">
        <v>31</v>
      </c>
      <c r="AG188" s="56">
        <v>31</v>
      </c>
      <c r="AH188" s="55">
        <v>1341</v>
      </c>
      <c r="AI188" s="55">
        <v>181.4444</v>
      </c>
      <c r="AJ188" s="55">
        <v>1633</v>
      </c>
      <c r="AK188" s="55">
        <v>8320</v>
      </c>
      <c r="AL188" s="55">
        <v>8320</v>
      </c>
      <c r="AN188" s="55" t="s">
        <v>64</v>
      </c>
      <c r="AO188" s="55">
        <v>11</v>
      </c>
      <c r="AP188" s="55">
        <v>11</v>
      </c>
      <c r="AQ188" s="55">
        <v>100</v>
      </c>
      <c r="AR188" s="55">
        <v>566.90909999999997</v>
      </c>
      <c r="AS188" s="55">
        <v>307.63639999999998</v>
      </c>
      <c r="AT188" s="68" t="str">
        <f>VLOOKUP(A188,'[2]SU List with Assignment Master'!$F$2:$G$128,2,FALSE)</f>
        <v>North 3</v>
      </c>
      <c r="AU188" s="55">
        <v>315</v>
      </c>
      <c r="AV188" s="55" t="s">
        <v>19</v>
      </c>
    </row>
    <row r="189" spans="1:48" x14ac:dyDescent="0.25">
      <c r="A189" s="55" t="s">
        <v>107</v>
      </c>
      <c r="B189" s="55">
        <v>31033</v>
      </c>
      <c r="C189" s="55">
        <v>11</v>
      </c>
      <c r="D189" s="55">
        <v>3336</v>
      </c>
      <c r="E189" s="55">
        <v>820</v>
      </c>
      <c r="F189" s="55">
        <v>30</v>
      </c>
      <c r="G189" s="56">
        <v>4186</v>
      </c>
      <c r="H189" s="59">
        <v>4156</v>
      </c>
      <c r="I189" s="55">
        <v>380.5455</v>
      </c>
      <c r="J189" s="59">
        <v>377.8</v>
      </c>
      <c r="K189" s="55">
        <v>21329</v>
      </c>
      <c r="L189" s="55">
        <v>2720.9</v>
      </c>
      <c r="M189" s="55">
        <v>0</v>
      </c>
      <c r="N189" s="55">
        <v>0</v>
      </c>
      <c r="O189" s="55">
        <v>83.72</v>
      </c>
      <c r="P189" s="55" t="s">
        <v>64</v>
      </c>
      <c r="Q189" s="55" t="s">
        <v>63</v>
      </c>
      <c r="R189" s="55">
        <v>2804.62</v>
      </c>
      <c r="S189" s="55">
        <v>18524.38</v>
      </c>
      <c r="T189" s="55">
        <v>18524.38</v>
      </c>
      <c r="U189" s="55">
        <v>0</v>
      </c>
      <c r="V189" s="55" t="s">
        <v>64</v>
      </c>
      <c r="W189" s="55" t="s">
        <v>356</v>
      </c>
      <c r="X189" s="55">
        <v>1</v>
      </c>
      <c r="Y189" s="55">
        <v>0</v>
      </c>
      <c r="Z189" s="55">
        <v>1</v>
      </c>
      <c r="AA189" s="55" t="s">
        <v>63</v>
      </c>
      <c r="AB189" s="55">
        <v>10</v>
      </c>
      <c r="AC189" s="55">
        <v>0</v>
      </c>
      <c r="AD189" s="55">
        <v>205</v>
      </c>
      <c r="AE189" s="55">
        <v>0</v>
      </c>
      <c r="AF189" s="55">
        <v>26</v>
      </c>
      <c r="AG189" s="56">
        <v>26</v>
      </c>
      <c r="AH189" s="55">
        <v>647</v>
      </c>
      <c r="AI189" s="55">
        <v>87.8</v>
      </c>
      <c r="AJ189" s="55">
        <v>878</v>
      </c>
      <c r="AK189" s="55">
        <v>4462</v>
      </c>
      <c r="AL189" s="55">
        <v>4462</v>
      </c>
      <c r="AM189" s="55">
        <v>0</v>
      </c>
      <c r="AN189" s="55" t="s">
        <v>64</v>
      </c>
      <c r="AO189" s="55">
        <v>11</v>
      </c>
      <c r="AP189" s="55">
        <v>11</v>
      </c>
      <c r="AQ189" s="55">
        <v>100</v>
      </c>
      <c r="AR189" s="55">
        <v>380.5455</v>
      </c>
      <c r="AS189" s="55">
        <v>303.27269999999999</v>
      </c>
      <c r="AT189" s="68" t="str">
        <f>VLOOKUP(A189,'[2]SU List with Assignment Master'!$F$2:$G$128,2,FALSE)</f>
        <v>North 3</v>
      </c>
      <c r="AU189" s="55">
        <v>315</v>
      </c>
      <c r="AV189" s="55" t="s">
        <v>19</v>
      </c>
    </row>
    <row r="190" spans="1:48" x14ac:dyDescent="0.25">
      <c r="A190" s="55" t="s">
        <v>107</v>
      </c>
      <c r="B190" s="55">
        <v>33025</v>
      </c>
      <c r="C190" s="55">
        <v>10</v>
      </c>
      <c r="D190" s="55">
        <v>3036</v>
      </c>
      <c r="E190" s="55">
        <v>529</v>
      </c>
      <c r="F190" s="55">
        <v>7</v>
      </c>
      <c r="G190" s="56">
        <v>3572</v>
      </c>
      <c r="H190" s="59">
        <v>3565</v>
      </c>
      <c r="I190" s="55">
        <v>357.2</v>
      </c>
      <c r="J190" s="59">
        <v>356.5</v>
      </c>
      <c r="K190" s="55">
        <v>18219</v>
      </c>
      <c r="L190" s="55">
        <v>2321.8000000000002</v>
      </c>
      <c r="M190" s="55">
        <v>0</v>
      </c>
      <c r="N190" s="55">
        <v>0</v>
      </c>
      <c r="O190" s="55">
        <v>71.44</v>
      </c>
      <c r="P190" s="55" t="s">
        <v>64</v>
      </c>
      <c r="Q190" s="55" t="s">
        <v>63</v>
      </c>
      <c r="R190" s="55">
        <v>2393.2399999999998</v>
      </c>
      <c r="S190" s="55">
        <v>15825.76</v>
      </c>
      <c r="T190" s="55">
        <v>15825.76</v>
      </c>
      <c r="U190" s="55">
        <v>0</v>
      </c>
      <c r="V190" s="55" t="s">
        <v>64</v>
      </c>
      <c r="W190" s="55" t="s">
        <v>357</v>
      </c>
      <c r="X190" s="55">
        <v>1</v>
      </c>
      <c r="Y190" s="55">
        <v>0</v>
      </c>
      <c r="Z190" s="55">
        <v>1</v>
      </c>
      <c r="AA190" s="55" t="s">
        <v>63</v>
      </c>
      <c r="AB190" s="55">
        <v>6</v>
      </c>
      <c r="AC190" s="55">
        <v>0</v>
      </c>
      <c r="AD190" s="55">
        <v>104</v>
      </c>
      <c r="AE190" s="55">
        <v>0</v>
      </c>
      <c r="AF190" s="55">
        <v>7</v>
      </c>
      <c r="AG190" s="56">
        <v>7</v>
      </c>
      <c r="AH190" s="55">
        <v>737</v>
      </c>
      <c r="AI190" s="55">
        <v>141.33330000000001</v>
      </c>
      <c r="AJ190" s="55">
        <v>848</v>
      </c>
      <c r="AK190" s="55">
        <v>4330</v>
      </c>
      <c r="AL190" s="55">
        <v>4330</v>
      </c>
      <c r="AN190" s="55" t="s">
        <v>64</v>
      </c>
      <c r="AO190" s="55">
        <v>10</v>
      </c>
      <c r="AP190" s="55">
        <v>10</v>
      </c>
      <c r="AQ190" s="55">
        <v>100</v>
      </c>
      <c r="AR190" s="55">
        <v>357.2</v>
      </c>
      <c r="AS190" s="55">
        <v>303.60000000000002</v>
      </c>
      <c r="AT190" s="68" t="str">
        <f>VLOOKUP(A190,'[2]SU List with Assignment Master'!$F$2:$G$128,2,FALSE)</f>
        <v>North 3</v>
      </c>
      <c r="AU190" s="55">
        <v>315</v>
      </c>
      <c r="AV190" s="55" t="s">
        <v>19</v>
      </c>
    </row>
    <row r="191" spans="1:48" x14ac:dyDescent="0.25">
      <c r="A191" s="55" t="s">
        <v>107</v>
      </c>
      <c r="B191" s="55">
        <v>33051</v>
      </c>
      <c r="C191" s="55">
        <v>7</v>
      </c>
      <c r="D191" s="55">
        <v>1200</v>
      </c>
      <c r="E191" s="55">
        <v>498</v>
      </c>
      <c r="F191" s="55">
        <v>4</v>
      </c>
      <c r="G191" s="56">
        <v>1702</v>
      </c>
      <c r="H191" s="59">
        <v>1698</v>
      </c>
      <c r="I191" s="55">
        <v>243.1429</v>
      </c>
      <c r="J191" s="59">
        <v>242.6</v>
      </c>
      <c r="K191" s="55">
        <v>8705</v>
      </c>
      <c r="L191" s="55">
        <v>1106.3</v>
      </c>
      <c r="M191" s="55">
        <v>0</v>
      </c>
      <c r="N191" s="55">
        <v>0</v>
      </c>
      <c r="O191" s="55">
        <v>0</v>
      </c>
      <c r="P191" s="55" t="s">
        <v>64</v>
      </c>
      <c r="Q191" s="55" t="s">
        <v>64</v>
      </c>
      <c r="R191" s="55">
        <v>1106.3</v>
      </c>
      <c r="S191" s="55">
        <v>7598.7</v>
      </c>
      <c r="T191" s="55">
        <v>7598.7</v>
      </c>
      <c r="U191" s="55">
        <v>0</v>
      </c>
      <c r="V191" s="55" t="s">
        <v>64</v>
      </c>
      <c r="W191" s="55" t="s">
        <v>358</v>
      </c>
      <c r="X191" s="55">
        <v>1</v>
      </c>
      <c r="Y191" s="55">
        <v>0</v>
      </c>
      <c r="Z191" s="55">
        <v>1</v>
      </c>
      <c r="AA191" s="55" t="s">
        <v>63</v>
      </c>
      <c r="AB191" s="55">
        <v>1</v>
      </c>
      <c r="AC191" s="55">
        <v>0</v>
      </c>
      <c r="AD191" s="55">
        <v>36</v>
      </c>
      <c r="AE191" s="55">
        <v>0</v>
      </c>
      <c r="AF191" s="55">
        <v>0</v>
      </c>
      <c r="AG191" s="56">
        <v>0</v>
      </c>
      <c r="AH191" s="55">
        <v>35</v>
      </c>
      <c r="AI191" s="55">
        <v>71</v>
      </c>
      <c r="AJ191" s="55">
        <v>71</v>
      </c>
      <c r="AK191" s="55">
        <v>361</v>
      </c>
      <c r="AL191" s="55">
        <v>361</v>
      </c>
      <c r="AN191" s="55" t="s">
        <v>64</v>
      </c>
      <c r="AO191" s="55">
        <v>7</v>
      </c>
      <c r="AP191" s="55">
        <v>5</v>
      </c>
      <c r="AQ191" s="55">
        <v>100</v>
      </c>
      <c r="AR191" s="55">
        <v>243.1429</v>
      </c>
      <c r="AS191" s="55">
        <v>240</v>
      </c>
      <c r="AT191" s="68" t="str">
        <f>VLOOKUP(A191,'[2]SU List with Assignment Master'!$F$2:$G$128,2,FALSE)</f>
        <v>North 3</v>
      </c>
      <c r="AU191" s="55">
        <v>315</v>
      </c>
      <c r="AV191" s="55" t="s">
        <v>22</v>
      </c>
    </row>
    <row r="192" spans="1:48" x14ac:dyDescent="0.25">
      <c r="A192" s="55" t="s">
        <v>106</v>
      </c>
      <c r="B192" s="55">
        <v>10318</v>
      </c>
      <c r="C192" s="55">
        <v>2</v>
      </c>
      <c r="D192" s="55">
        <v>3996</v>
      </c>
      <c r="E192" s="55">
        <v>618</v>
      </c>
      <c r="F192" s="55">
        <v>0</v>
      </c>
      <c r="G192" s="56">
        <v>4614</v>
      </c>
      <c r="H192" s="59">
        <v>4614</v>
      </c>
      <c r="I192" s="55">
        <v>2307</v>
      </c>
      <c r="J192" s="59">
        <v>2307</v>
      </c>
      <c r="K192" s="55">
        <v>23336</v>
      </c>
      <c r="L192" s="55">
        <v>2999.1</v>
      </c>
      <c r="M192" s="55">
        <v>0</v>
      </c>
      <c r="N192" s="55">
        <v>0</v>
      </c>
      <c r="O192" s="55">
        <v>92.28</v>
      </c>
      <c r="P192" s="55" t="s">
        <v>64</v>
      </c>
      <c r="Q192" s="55" t="s">
        <v>63</v>
      </c>
      <c r="R192" s="55">
        <v>3091.38</v>
      </c>
      <c r="S192" s="55">
        <v>20244.62</v>
      </c>
      <c r="T192" s="55">
        <v>20244.62</v>
      </c>
      <c r="U192" s="55">
        <v>0</v>
      </c>
      <c r="V192" s="55" t="s">
        <v>64</v>
      </c>
      <c r="W192" s="55" t="s">
        <v>359</v>
      </c>
      <c r="X192" s="55">
        <v>1</v>
      </c>
      <c r="Y192" s="55">
        <v>0</v>
      </c>
      <c r="Z192" s="55">
        <v>1</v>
      </c>
      <c r="AA192" s="55" t="s">
        <v>63</v>
      </c>
      <c r="AB192" s="55">
        <v>1</v>
      </c>
      <c r="AC192" s="55">
        <v>0</v>
      </c>
      <c r="AD192" s="55">
        <v>20</v>
      </c>
      <c r="AE192" s="55">
        <v>0</v>
      </c>
      <c r="AF192" s="55">
        <v>0</v>
      </c>
      <c r="AG192" s="56">
        <v>0</v>
      </c>
      <c r="AH192" s="55">
        <v>20</v>
      </c>
      <c r="AI192" s="55">
        <v>40</v>
      </c>
      <c r="AJ192" s="55">
        <v>40</v>
      </c>
      <c r="AK192" s="55">
        <v>211</v>
      </c>
      <c r="AL192" s="55">
        <v>211</v>
      </c>
      <c r="AN192" s="55" t="s">
        <v>64</v>
      </c>
      <c r="AO192" s="55">
        <v>3</v>
      </c>
      <c r="AP192" s="55">
        <v>2</v>
      </c>
      <c r="AQ192" s="55">
        <v>66.666666666666671</v>
      </c>
      <c r="AR192" s="55">
        <v>1538</v>
      </c>
      <c r="AS192" s="55">
        <v>1998</v>
      </c>
      <c r="AT192" s="68" t="str">
        <f>VLOOKUP(A192,'[2]SU List with Assignment Master'!$F$2:$G$128,2,FALSE)</f>
        <v>North 2</v>
      </c>
      <c r="AU192" s="55">
        <v>326</v>
      </c>
      <c r="AV192" s="55" t="s">
        <v>60</v>
      </c>
    </row>
    <row r="193" spans="1:48" x14ac:dyDescent="0.25">
      <c r="A193" s="55" t="s">
        <v>106</v>
      </c>
      <c r="B193" s="55">
        <v>20013</v>
      </c>
      <c r="C193" s="55">
        <v>2</v>
      </c>
      <c r="D193" s="55">
        <v>588</v>
      </c>
      <c r="E193" s="55">
        <v>181</v>
      </c>
      <c r="F193" s="55">
        <v>0</v>
      </c>
      <c r="G193" s="56">
        <v>769</v>
      </c>
      <c r="H193" s="59">
        <v>769</v>
      </c>
      <c r="I193" s="55">
        <v>384.5</v>
      </c>
      <c r="J193" s="59">
        <v>384.5</v>
      </c>
      <c r="K193" s="55">
        <v>3925</v>
      </c>
      <c r="L193" s="55">
        <v>499.85</v>
      </c>
      <c r="M193" s="55">
        <v>0</v>
      </c>
      <c r="N193" s="55">
        <v>0</v>
      </c>
      <c r="O193" s="55">
        <v>15.38</v>
      </c>
      <c r="P193" s="55" t="s">
        <v>64</v>
      </c>
      <c r="Q193" s="55" t="s">
        <v>63</v>
      </c>
      <c r="R193" s="55">
        <v>515.23</v>
      </c>
      <c r="S193" s="55">
        <v>3409.77</v>
      </c>
      <c r="T193" s="55">
        <v>3409.77</v>
      </c>
      <c r="U193" s="55">
        <v>0</v>
      </c>
      <c r="V193" s="55" t="s">
        <v>64</v>
      </c>
      <c r="W193" s="55" t="s">
        <v>360</v>
      </c>
      <c r="X193" s="55">
        <v>1</v>
      </c>
      <c r="Y193" s="55">
        <v>0</v>
      </c>
      <c r="Z193" s="55">
        <v>1</v>
      </c>
      <c r="AA193" s="55" t="s">
        <v>63</v>
      </c>
      <c r="AB193" s="55">
        <v>2</v>
      </c>
      <c r="AC193" s="55">
        <v>0</v>
      </c>
      <c r="AD193" s="55">
        <v>18</v>
      </c>
      <c r="AE193" s="55">
        <v>0</v>
      </c>
      <c r="AF193" s="55">
        <v>0</v>
      </c>
      <c r="AG193" s="56">
        <v>0</v>
      </c>
      <c r="AH193" s="55">
        <v>33</v>
      </c>
      <c r="AI193" s="55">
        <v>25.5</v>
      </c>
      <c r="AJ193" s="55">
        <v>51</v>
      </c>
      <c r="AK193" s="55">
        <v>261</v>
      </c>
      <c r="AL193" s="55">
        <v>261</v>
      </c>
      <c r="AN193" s="55" t="s">
        <v>64</v>
      </c>
      <c r="AO193" s="55">
        <v>4</v>
      </c>
      <c r="AP193" s="55">
        <v>2</v>
      </c>
      <c r="AQ193" s="55">
        <v>50</v>
      </c>
      <c r="AR193" s="55">
        <v>192.25</v>
      </c>
      <c r="AS193" s="55">
        <v>294</v>
      </c>
      <c r="AT193" s="68" t="str">
        <f>VLOOKUP(A193,'[2]SU List with Assignment Master'!$F$2:$G$128,2,FALSE)</f>
        <v>North 2</v>
      </c>
      <c r="AU193" s="55">
        <v>326</v>
      </c>
      <c r="AV193" s="55" t="s">
        <v>60</v>
      </c>
    </row>
    <row r="194" spans="1:48" x14ac:dyDescent="0.25">
      <c r="A194" s="55" t="s">
        <v>106</v>
      </c>
      <c r="B194" s="55">
        <v>20540</v>
      </c>
      <c r="C194" s="55">
        <v>6</v>
      </c>
      <c r="D194" s="55">
        <v>2004</v>
      </c>
      <c r="E194" s="55">
        <v>225</v>
      </c>
      <c r="F194" s="55">
        <v>7</v>
      </c>
      <c r="G194" s="56">
        <v>2236</v>
      </c>
      <c r="H194" s="59">
        <v>2229</v>
      </c>
      <c r="I194" s="55">
        <v>372.66669999999999</v>
      </c>
      <c r="J194" s="59">
        <v>371.5</v>
      </c>
      <c r="K194" s="55">
        <v>11546</v>
      </c>
      <c r="L194" s="55">
        <v>1453.4</v>
      </c>
      <c r="M194" s="55">
        <v>0</v>
      </c>
      <c r="N194" s="55">
        <v>0</v>
      </c>
      <c r="O194" s="55">
        <v>44.72</v>
      </c>
      <c r="P194" s="55" t="s">
        <v>64</v>
      </c>
      <c r="Q194" s="55" t="s">
        <v>63</v>
      </c>
      <c r="R194" s="55">
        <v>1498.12</v>
      </c>
      <c r="S194" s="55">
        <v>10047.879999999999</v>
      </c>
      <c r="T194" s="55">
        <v>10047.879999999999</v>
      </c>
      <c r="U194" s="55">
        <v>0</v>
      </c>
      <c r="V194" s="55" t="s">
        <v>64</v>
      </c>
      <c r="W194" s="55" t="s">
        <v>361</v>
      </c>
      <c r="X194" s="55">
        <v>1</v>
      </c>
      <c r="Y194" s="55">
        <v>0</v>
      </c>
      <c r="Z194" s="55">
        <v>1</v>
      </c>
      <c r="AA194" s="55" t="s">
        <v>63</v>
      </c>
      <c r="AB194" s="55">
        <v>2</v>
      </c>
      <c r="AC194" s="55">
        <v>0</v>
      </c>
      <c r="AD194" s="55">
        <v>45</v>
      </c>
      <c r="AE194" s="55">
        <v>0</v>
      </c>
      <c r="AF194" s="55">
        <v>7</v>
      </c>
      <c r="AG194" s="56">
        <v>7</v>
      </c>
      <c r="AH194" s="55">
        <v>259</v>
      </c>
      <c r="AI194" s="55">
        <v>155.5</v>
      </c>
      <c r="AJ194" s="55">
        <v>311</v>
      </c>
      <c r="AK194" s="55">
        <v>1598</v>
      </c>
      <c r="AL194" s="55">
        <v>1598</v>
      </c>
      <c r="AM194" s="55">
        <v>3000</v>
      </c>
      <c r="AN194" s="55" t="s">
        <v>64</v>
      </c>
      <c r="AO194" s="55">
        <v>7</v>
      </c>
      <c r="AP194" s="55">
        <v>6</v>
      </c>
      <c r="AQ194" s="55">
        <v>85.714285714285708</v>
      </c>
      <c r="AR194" s="55">
        <v>319.42860000000002</v>
      </c>
      <c r="AS194" s="55">
        <v>334</v>
      </c>
      <c r="AT194" s="68" t="str">
        <f>VLOOKUP(A194,'[2]SU List with Assignment Master'!$F$2:$G$128,2,FALSE)</f>
        <v>North 2</v>
      </c>
      <c r="AU194" s="55">
        <v>326</v>
      </c>
      <c r="AV194" s="55" t="s">
        <v>60</v>
      </c>
    </row>
    <row r="195" spans="1:48" x14ac:dyDescent="0.25">
      <c r="A195" s="55" t="s">
        <v>106</v>
      </c>
      <c r="B195" s="55">
        <v>20730</v>
      </c>
      <c r="C195" s="55">
        <v>0</v>
      </c>
      <c r="D195" s="55">
        <v>0</v>
      </c>
      <c r="E195" s="55">
        <v>0</v>
      </c>
      <c r="F195" s="55">
        <v>0</v>
      </c>
      <c r="G195" s="56">
        <v>0</v>
      </c>
      <c r="H195" s="59">
        <v>0</v>
      </c>
      <c r="I195" s="55">
        <v>0</v>
      </c>
      <c r="J195" s="59" t="e">
        <v>#DIV/0!</v>
      </c>
      <c r="K195" s="55">
        <v>0</v>
      </c>
      <c r="L195" s="55">
        <v>0</v>
      </c>
      <c r="M195" s="55">
        <v>0</v>
      </c>
      <c r="N195" s="55">
        <v>0</v>
      </c>
      <c r="O195" s="55">
        <v>0</v>
      </c>
      <c r="P195" s="55" t="s">
        <v>64</v>
      </c>
      <c r="Q195" s="55" t="s">
        <v>63</v>
      </c>
      <c r="R195" s="55">
        <v>0</v>
      </c>
      <c r="S195" s="55">
        <v>0</v>
      </c>
      <c r="T195" s="55">
        <v>0</v>
      </c>
      <c r="U195" s="55">
        <v>0</v>
      </c>
      <c r="V195" s="55" t="s">
        <v>64</v>
      </c>
      <c r="W195" s="55" t="s">
        <v>362</v>
      </c>
      <c r="X195" s="55">
        <v>0</v>
      </c>
      <c r="Y195" s="55">
        <v>1</v>
      </c>
      <c r="Z195" s="55">
        <v>1</v>
      </c>
      <c r="AA195" s="55" t="s">
        <v>63</v>
      </c>
      <c r="AB195" s="55">
        <v>0</v>
      </c>
      <c r="AC195" s="55">
        <v>0</v>
      </c>
      <c r="AD195" s="55">
        <v>0</v>
      </c>
      <c r="AE195" s="55">
        <v>0</v>
      </c>
      <c r="AF195" s="55">
        <v>0</v>
      </c>
      <c r="AG195" s="56">
        <v>0</v>
      </c>
      <c r="AH195" s="55">
        <v>0</v>
      </c>
      <c r="AI195" s="55">
        <v>0</v>
      </c>
      <c r="AJ195" s="55">
        <v>0</v>
      </c>
      <c r="AK195" s="55">
        <v>0</v>
      </c>
      <c r="AL195" s="55">
        <v>0</v>
      </c>
      <c r="AN195" s="55" t="s">
        <v>64</v>
      </c>
      <c r="AO195" s="55">
        <v>7</v>
      </c>
      <c r="AP195" s="55">
        <v>0</v>
      </c>
      <c r="AQ195" s="55">
        <v>0</v>
      </c>
      <c r="AR195" s="55">
        <v>0</v>
      </c>
      <c r="AS195" s="55">
        <v>0</v>
      </c>
      <c r="AT195" s="68" t="str">
        <f>VLOOKUP(A195,'[2]SU List with Assignment Master'!$F$2:$G$128,2,FALSE)</f>
        <v>North 2</v>
      </c>
      <c r="AU195" s="55">
        <v>326</v>
      </c>
      <c r="AV195" s="55" t="s">
        <v>60</v>
      </c>
    </row>
    <row r="196" spans="1:48" x14ac:dyDescent="0.25">
      <c r="A196" s="55" t="s">
        <v>106</v>
      </c>
      <c r="B196" s="55">
        <v>30135</v>
      </c>
      <c r="C196" s="55">
        <v>8</v>
      </c>
      <c r="D196" s="55">
        <v>2208</v>
      </c>
      <c r="E196" s="55">
        <v>533</v>
      </c>
      <c r="F196" s="55">
        <v>55</v>
      </c>
      <c r="G196" s="56">
        <v>2796</v>
      </c>
      <c r="H196" s="59">
        <v>2741</v>
      </c>
      <c r="I196" s="55">
        <v>349.5</v>
      </c>
      <c r="J196" s="59">
        <v>342.6</v>
      </c>
      <c r="K196" s="55">
        <v>14257</v>
      </c>
      <c r="L196" s="55">
        <v>1817.4</v>
      </c>
      <c r="M196" s="55">
        <v>0</v>
      </c>
      <c r="N196" s="55">
        <v>0</v>
      </c>
      <c r="O196" s="55">
        <v>55.92</v>
      </c>
      <c r="P196" s="55" t="s">
        <v>64</v>
      </c>
      <c r="Q196" s="55" t="s">
        <v>63</v>
      </c>
      <c r="R196" s="55">
        <v>1873.32</v>
      </c>
      <c r="S196" s="55">
        <v>12383.68</v>
      </c>
      <c r="T196" s="55">
        <v>12383.68</v>
      </c>
      <c r="U196" s="55">
        <v>0</v>
      </c>
      <c r="V196" s="55" t="s">
        <v>64</v>
      </c>
      <c r="W196" s="55" t="s">
        <v>363</v>
      </c>
      <c r="X196" s="55">
        <v>1</v>
      </c>
      <c r="Y196" s="55">
        <v>0</v>
      </c>
      <c r="Z196" s="55">
        <v>1</v>
      </c>
      <c r="AA196" s="55" t="s">
        <v>63</v>
      </c>
      <c r="AB196" s="55">
        <v>7</v>
      </c>
      <c r="AC196" s="55">
        <v>0</v>
      </c>
      <c r="AD196" s="55">
        <v>177</v>
      </c>
      <c r="AE196" s="55">
        <v>0</v>
      </c>
      <c r="AF196" s="55">
        <v>10</v>
      </c>
      <c r="AG196" s="56">
        <v>10</v>
      </c>
      <c r="AH196" s="55">
        <v>365</v>
      </c>
      <c r="AI196" s="55">
        <v>78.857100000000003</v>
      </c>
      <c r="AJ196" s="55">
        <v>552</v>
      </c>
      <c r="AK196" s="55">
        <v>2844</v>
      </c>
      <c r="AL196" s="55">
        <v>2844</v>
      </c>
      <c r="AN196" s="55" t="s">
        <v>64</v>
      </c>
      <c r="AO196" s="55">
        <v>10</v>
      </c>
      <c r="AP196" s="55">
        <v>8</v>
      </c>
      <c r="AQ196" s="55">
        <v>80</v>
      </c>
      <c r="AR196" s="55">
        <v>279.60000000000002</v>
      </c>
      <c r="AS196" s="55">
        <v>276</v>
      </c>
      <c r="AT196" s="68" t="str">
        <f>VLOOKUP(A196,'[2]SU List with Assignment Master'!$F$2:$G$128,2,FALSE)</f>
        <v>North 2</v>
      </c>
      <c r="AU196" s="55">
        <v>326</v>
      </c>
      <c r="AV196" s="55" t="s">
        <v>60</v>
      </c>
    </row>
    <row r="197" spans="1:48" x14ac:dyDescent="0.25">
      <c r="A197" s="55" t="s">
        <v>106</v>
      </c>
      <c r="B197" s="55">
        <v>90326</v>
      </c>
      <c r="C197" s="55">
        <v>0</v>
      </c>
      <c r="D197" s="55">
        <v>0</v>
      </c>
      <c r="E197" s="55">
        <v>0</v>
      </c>
      <c r="F197" s="55">
        <v>0</v>
      </c>
      <c r="G197" s="56">
        <v>0</v>
      </c>
      <c r="H197" s="59">
        <v>0</v>
      </c>
      <c r="I197" s="55">
        <v>0</v>
      </c>
      <c r="J197" s="59" t="e">
        <v>#DIV/0!</v>
      </c>
      <c r="K197" s="55">
        <v>0</v>
      </c>
      <c r="L197" s="55">
        <v>0</v>
      </c>
      <c r="M197" s="55">
        <v>0</v>
      </c>
      <c r="N197" s="55">
        <v>0</v>
      </c>
      <c r="O197" s="55">
        <v>0</v>
      </c>
      <c r="P197" s="55" t="s">
        <v>63</v>
      </c>
      <c r="Q197" s="55" t="s">
        <v>64</v>
      </c>
      <c r="R197" s="55">
        <v>0</v>
      </c>
      <c r="S197" s="55">
        <v>0</v>
      </c>
      <c r="T197" s="55">
        <v>0</v>
      </c>
      <c r="U197" s="55">
        <v>0</v>
      </c>
      <c r="V197" s="55" t="s">
        <v>64</v>
      </c>
      <c r="W197" s="55" t="s">
        <v>364</v>
      </c>
      <c r="X197" s="55">
        <v>0</v>
      </c>
      <c r="Y197" s="55">
        <v>1</v>
      </c>
      <c r="Z197" s="55">
        <v>1</v>
      </c>
      <c r="AA197" s="55" t="s">
        <v>63</v>
      </c>
      <c r="AB197" s="55">
        <v>0</v>
      </c>
      <c r="AC197" s="55">
        <v>0</v>
      </c>
      <c r="AD197" s="55">
        <v>0</v>
      </c>
      <c r="AE197" s="55">
        <v>0</v>
      </c>
      <c r="AF197" s="55">
        <v>0</v>
      </c>
      <c r="AG197" s="56">
        <v>0</v>
      </c>
      <c r="AH197" s="55">
        <v>0</v>
      </c>
      <c r="AI197" s="55">
        <v>0</v>
      </c>
      <c r="AJ197" s="55">
        <v>0</v>
      </c>
      <c r="AK197" s="55">
        <v>0</v>
      </c>
      <c r="AL197" s="55">
        <v>0</v>
      </c>
      <c r="AN197" s="55" t="s">
        <v>64</v>
      </c>
      <c r="AO197" s="55">
        <v>2</v>
      </c>
      <c r="AP197" s="55">
        <v>0</v>
      </c>
      <c r="AQ197" s="55">
        <v>0</v>
      </c>
      <c r="AR197" s="55">
        <v>0</v>
      </c>
      <c r="AS197" s="55">
        <v>0</v>
      </c>
      <c r="AT197" s="68" t="str">
        <f>VLOOKUP(A197,'[2]SU List with Assignment Master'!$F$2:$G$128,2,FALSE)</f>
        <v>North 2</v>
      </c>
      <c r="AU197" s="55">
        <v>326</v>
      </c>
      <c r="AV197" s="55" t="s">
        <v>202</v>
      </c>
    </row>
    <row r="198" spans="1:48" x14ac:dyDescent="0.25">
      <c r="A198" s="55" t="s">
        <v>105</v>
      </c>
      <c r="B198" s="55">
        <v>20176</v>
      </c>
      <c r="C198" s="55">
        <v>7</v>
      </c>
      <c r="D198" s="55">
        <v>228</v>
      </c>
      <c r="E198" s="55">
        <v>634</v>
      </c>
      <c r="F198" s="55">
        <v>12</v>
      </c>
      <c r="G198" s="56">
        <v>874</v>
      </c>
      <c r="H198" s="59">
        <v>862</v>
      </c>
      <c r="I198" s="55">
        <v>124.8571</v>
      </c>
      <c r="J198" s="59">
        <v>123.1</v>
      </c>
      <c r="K198" s="55">
        <v>4451</v>
      </c>
      <c r="L198" s="55">
        <v>568.1</v>
      </c>
      <c r="M198" s="55">
        <v>0</v>
      </c>
      <c r="N198" s="55">
        <v>0</v>
      </c>
      <c r="O198" s="55">
        <v>17.48</v>
      </c>
      <c r="P198" s="55" t="s">
        <v>64</v>
      </c>
      <c r="Q198" s="55" t="s">
        <v>63</v>
      </c>
      <c r="R198" s="55">
        <v>585.58000000000004</v>
      </c>
      <c r="S198" s="55">
        <v>3865.42</v>
      </c>
      <c r="T198" s="55">
        <v>3865.42</v>
      </c>
      <c r="U198" s="55">
        <v>0</v>
      </c>
      <c r="V198" s="55" t="s">
        <v>64</v>
      </c>
      <c r="W198" s="55" t="s">
        <v>365</v>
      </c>
      <c r="X198" s="55">
        <v>1</v>
      </c>
      <c r="Y198" s="55">
        <v>0</v>
      </c>
      <c r="Z198" s="55">
        <v>1</v>
      </c>
      <c r="AA198" s="55" t="s">
        <v>63</v>
      </c>
      <c r="AB198" s="55">
        <v>6</v>
      </c>
      <c r="AC198" s="55">
        <v>0</v>
      </c>
      <c r="AD198" s="55">
        <v>88</v>
      </c>
      <c r="AE198" s="55">
        <v>0</v>
      </c>
      <c r="AF198" s="55">
        <v>12</v>
      </c>
      <c r="AG198" s="56">
        <v>12</v>
      </c>
      <c r="AH198" s="55">
        <v>430</v>
      </c>
      <c r="AI198" s="55">
        <v>88.333299999999994</v>
      </c>
      <c r="AJ198" s="55">
        <v>530</v>
      </c>
      <c r="AK198" s="55">
        <v>2710</v>
      </c>
      <c r="AL198" s="55">
        <v>2710</v>
      </c>
      <c r="AN198" s="55" t="s">
        <v>64</v>
      </c>
      <c r="AO198" s="55">
        <v>7</v>
      </c>
      <c r="AP198" s="55">
        <v>1</v>
      </c>
      <c r="AQ198" s="55">
        <v>100</v>
      </c>
      <c r="AR198" s="55">
        <v>124.8571</v>
      </c>
      <c r="AS198" s="55">
        <v>228</v>
      </c>
      <c r="AT198" s="68" t="str">
        <f>VLOOKUP(A198,'[2]SU List with Assignment Master'!$F$2:$G$128,2,FALSE)</f>
        <v>North 2</v>
      </c>
      <c r="AU198" s="55">
        <v>203</v>
      </c>
      <c r="AV198" s="55" t="s">
        <v>60</v>
      </c>
    </row>
    <row r="199" spans="1:48" x14ac:dyDescent="0.25">
      <c r="A199" s="55" t="s">
        <v>105</v>
      </c>
      <c r="B199" s="55">
        <v>20228</v>
      </c>
      <c r="C199" s="55">
        <v>5</v>
      </c>
      <c r="D199" s="55">
        <v>1716</v>
      </c>
      <c r="E199" s="55">
        <v>241</v>
      </c>
      <c r="F199" s="55">
        <v>8</v>
      </c>
      <c r="G199" s="56">
        <v>1965</v>
      </c>
      <c r="H199" s="59">
        <v>1957</v>
      </c>
      <c r="I199" s="55">
        <v>393</v>
      </c>
      <c r="J199" s="59">
        <v>391.4</v>
      </c>
      <c r="K199" s="55">
        <v>9995</v>
      </c>
      <c r="L199" s="55">
        <v>1277.25</v>
      </c>
      <c r="M199" s="55">
        <v>0</v>
      </c>
      <c r="N199" s="55">
        <v>0</v>
      </c>
      <c r="O199" s="55">
        <v>39.299999999999997</v>
      </c>
      <c r="P199" s="55" t="s">
        <v>64</v>
      </c>
      <c r="Q199" s="55" t="s">
        <v>63</v>
      </c>
      <c r="R199" s="55">
        <v>1316.55</v>
      </c>
      <c r="S199" s="55">
        <v>8678.4500000000007</v>
      </c>
      <c r="T199" s="55">
        <v>8678.4500000000007</v>
      </c>
      <c r="U199" s="55">
        <v>0</v>
      </c>
      <c r="V199" s="55" t="s">
        <v>64</v>
      </c>
      <c r="W199" s="55" t="s">
        <v>366</v>
      </c>
      <c r="X199" s="55">
        <v>1</v>
      </c>
      <c r="Y199" s="55">
        <v>0</v>
      </c>
      <c r="Z199" s="55">
        <v>1</v>
      </c>
      <c r="AA199" s="55" t="s">
        <v>63</v>
      </c>
      <c r="AB199" s="55">
        <v>5</v>
      </c>
      <c r="AC199" s="55">
        <v>0</v>
      </c>
      <c r="AD199" s="55">
        <v>58</v>
      </c>
      <c r="AE199" s="55">
        <v>0</v>
      </c>
      <c r="AF199" s="55">
        <v>4</v>
      </c>
      <c r="AG199" s="56">
        <v>4</v>
      </c>
      <c r="AH199" s="55">
        <v>562</v>
      </c>
      <c r="AI199" s="55">
        <v>124.8</v>
      </c>
      <c r="AJ199" s="55">
        <v>624</v>
      </c>
      <c r="AK199" s="55">
        <v>3176</v>
      </c>
      <c r="AL199" s="55">
        <v>3176</v>
      </c>
      <c r="AN199" s="55" t="s">
        <v>64</v>
      </c>
      <c r="AO199" s="55">
        <v>5</v>
      </c>
      <c r="AP199" s="55">
        <v>5</v>
      </c>
      <c r="AQ199" s="55">
        <v>100</v>
      </c>
      <c r="AR199" s="55">
        <v>393</v>
      </c>
      <c r="AS199" s="55">
        <v>343.2</v>
      </c>
      <c r="AT199" s="68" t="str">
        <f>VLOOKUP(A199,'[2]SU List with Assignment Master'!$F$2:$G$128,2,FALSE)</f>
        <v>North 2</v>
      </c>
      <c r="AU199" s="55">
        <v>203</v>
      </c>
      <c r="AV199" s="55" t="s">
        <v>18</v>
      </c>
    </row>
    <row r="200" spans="1:48" x14ac:dyDescent="0.25">
      <c r="A200" s="55" t="s">
        <v>105</v>
      </c>
      <c r="B200" s="55">
        <v>20231</v>
      </c>
      <c r="C200" s="55">
        <v>11</v>
      </c>
      <c r="D200" s="55">
        <v>2748</v>
      </c>
      <c r="E200" s="55">
        <v>1314</v>
      </c>
      <c r="F200" s="55">
        <v>42</v>
      </c>
      <c r="G200" s="56">
        <v>4104</v>
      </c>
      <c r="H200" s="59">
        <v>4062</v>
      </c>
      <c r="I200" s="55">
        <v>373.09089999999998</v>
      </c>
      <c r="J200" s="59">
        <v>369.3</v>
      </c>
      <c r="K200" s="55">
        <v>20944</v>
      </c>
      <c r="L200" s="55">
        <v>2667.6</v>
      </c>
      <c r="M200" s="55">
        <v>0</v>
      </c>
      <c r="N200" s="55">
        <v>0</v>
      </c>
      <c r="O200" s="55">
        <v>82.08</v>
      </c>
      <c r="P200" s="55" t="s">
        <v>64</v>
      </c>
      <c r="Q200" s="55" t="s">
        <v>63</v>
      </c>
      <c r="R200" s="55">
        <v>2749.68</v>
      </c>
      <c r="S200" s="55">
        <v>18194.32</v>
      </c>
      <c r="T200" s="55">
        <v>18194.32</v>
      </c>
      <c r="U200" s="55">
        <v>0</v>
      </c>
      <c r="V200" s="55" t="s">
        <v>64</v>
      </c>
      <c r="W200" s="55" t="s">
        <v>367</v>
      </c>
      <c r="X200" s="55">
        <v>1</v>
      </c>
      <c r="Y200" s="55">
        <v>0</v>
      </c>
      <c r="Z200" s="55">
        <v>1</v>
      </c>
      <c r="AA200" s="55" t="s">
        <v>63</v>
      </c>
      <c r="AB200" s="55">
        <v>8</v>
      </c>
      <c r="AC200" s="55">
        <v>0</v>
      </c>
      <c r="AD200" s="55">
        <v>177</v>
      </c>
      <c r="AE200" s="55">
        <v>0</v>
      </c>
      <c r="AF200" s="55">
        <v>37</v>
      </c>
      <c r="AG200" s="56">
        <v>37</v>
      </c>
      <c r="AH200" s="55">
        <v>1305</v>
      </c>
      <c r="AI200" s="55">
        <v>189.875</v>
      </c>
      <c r="AJ200" s="55">
        <v>1519</v>
      </c>
      <c r="AK200" s="55">
        <v>7752</v>
      </c>
      <c r="AL200" s="55">
        <v>7752</v>
      </c>
      <c r="AN200" s="55" t="s">
        <v>64</v>
      </c>
      <c r="AO200" s="55">
        <v>13</v>
      </c>
      <c r="AP200" s="55">
        <v>10</v>
      </c>
      <c r="AQ200" s="55">
        <v>84.615384615384613</v>
      </c>
      <c r="AR200" s="55">
        <v>315.69229999999999</v>
      </c>
      <c r="AS200" s="55">
        <v>274.8</v>
      </c>
      <c r="AT200" s="68" t="str">
        <f>VLOOKUP(A200,'[2]SU List with Assignment Master'!$F$2:$G$128,2,FALSE)</f>
        <v>North 2</v>
      </c>
      <c r="AU200" s="55">
        <v>203</v>
      </c>
      <c r="AV200" s="55" t="s">
        <v>60</v>
      </c>
    </row>
    <row r="201" spans="1:48" x14ac:dyDescent="0.25">
      <c r="A201" s="55" t="s">
        <v>105</v>
      </c>
      <c r="B201" s="55">
        <v>20256</v>
      </c>
      <c r="C201" s="55">
        <v>2</v>
      </c>
      <c r="D201" s="55">
        <v>864</v>
      </c>
      <c r="E201" s="55">
        <v>14</v>
      </c>
      <c r="F201" s="55">
        <v>0</v>
      </c>
      <c r="G201" s="56">
        <v>878</v>
      </c>
      <c r="H201" s="59">
        <v>878</v>
      </c>
      <c r="I201" s="55">
        <v>439</v>
      </c>
      <c r="J201" s="59">
        <v>439</v>
      </c>
      <c r="K201" s="55">
        <v>4501</v>
      </c>
      <c r="L201" s="55">
        <v>570.70000000000005</v>
      </c>
      <c r="M201" s="55">
        <v>0</v>
      </c>
      <c r="N201" s="55">
        <v>0</v>
      </c>
      <c r="O201" s="55">
        <v>0</v>
      </c>
      <c r="P201" s="55" t="s">
        <v>64</v>
      </c>
      <c r="Q201" s="55" t="s">
        <v>64</v>
      </c>
      <c r="R201" s="55">
        <v>570.70000000000005</v>
      </c>
      <c r="S201" s="55">
        <v>3930.3</v>
      </c>
      <c r="T201" s="55">
        <v>3930.3</v>
      </c>
      <c r="U201" s="55">
        <v>0</v>
      </c>
      <c r="V201" s="55" t="s">
        <v>64</v>
      </c>
      <c r="W201" s="55" t="s">
        <v>368</v>
      </c>
      <c r="X201" s="55">
        <v>1</v>
      </c>
      <c r="Y201" s="55">
        <v>0</v>
      </c>
      <c r="Z201" s="55">
        <v>1</v>
      </c>
      <c r="AA201" s="55" t="s">
        <v>63</v>
      </c>
      <c r="AB201" s="55">
        <v>2</v>
      </c>
      <c r="AC201" s="55">
        <v>0</v>
      </c>
      <c r="AD201" s="55">
        <v>14</v>
      </c>
      <c r="AE201" s="55">
        <v>0</v>
      </c>
      <c r="AF201" s="55">
        <v>0</v>
      </c>
      <c r="AG201" s="56">
        <v>0</v>
      </c>
      <c r="AH201" s="55">
        <v>108</v>
      </c>
      <c r="AI201" s="55">
        <v>61</v>
      </c>
      <c r="AJ201" s="55">
        <v>122</v>
      </c>
      <c r="AK201" s="55">
        <v>625</v>
      </c>
      <c r="AL201" s="55">
        <v>625</v>
      </c>
      <c r="AN201" s="55" t="s">
        <v>64</v>
      </c>
      <c r="AO201" s="55">
        <v>3</v>
      </c>
      <c r="AP201" s="55">
        <v>3</v>
      </c>
      <c r="AQ201" s="55">
        <v>66.666666666666671</v>
      </c>
      <c r="AR201" s="55">
        <v>292.66669999999999</v>
      </c>
      <c r="AS201" s="55">
        <v>288</v>
      </c>
      <c r="AT201" s="68" t="str">
        <f>VLOOKUP(A201,'[2]SU List with Assignment Master'!$F$2:$G$128,2,FALSE)</f>
        <v>North 2</v>
      </c>
      <c r="AU201" s="55">
        <v>203</v>
      </c>
      <c r="AV201" s="55" t="s">
        <v>60</v>
      </c>
    </row>
    <row r="202" spans="1:48" x14ac:dyDescent="0.25">
      <c r="A202" s="55" t="s">
        <v>105</v>
      </c>
      <c r="B202" s="55">
        <v>20266</v>
      </c>
      <c r="C202" s="55">
        <v>13</v>
      </c>
      <c r="D202" s="55">
        <v>7380</v>
      </c>
      <c r="E202" s="55">
        <v>717</v>
      </c>
      <c r="F202" s="55">
        <v>73</v>
      </c>
      <c r="G202" s="56">
        <v>8170</v>
      </c>
      <c r="H202" s="59">
        <v>8097</v>
      </c>
      <c r="I202" s="55">
        <v>628.4615</v>
      </c>
      <c r="J202" s="59">
        <v>622.79999999999995</v>
      </c>
      <c r="K202" s="55">
        <v>41448</v>
      </c>
      <c r="L202" s="55">
        <v>5310.5</v>
      </c>
      <c r="M202" s="55">
        <v>0</v>
      </c>
      <c r="N202" s="55">
        <v>0</v>
      </c>
      <c r="O202" s="55">
        <v>163.4</v>
      </c>
      <c r="P202" s="55" t="s">
        <v>64</v>
      </c>
      <c r="Q202" s="55" t="s">
        <v>63</v>
      </c>
      <c r="R202" s="55">
        <v>5473.9</v>
      </c>
      <c r="S202" s="55">
        <v>35974.1</v>
      </c>
      <c r="T202" s="55">
        <v>35974.1</v>
      </c>
      <c r="U202" s="55">
        <v>0</v>
      </c>
      <c r="V202" s="55" t="s">
        <v>64</v>
      </c>
      <c r="W202" s="55" t="s">
        <v>369</v>
      </c>
      <c r="X202" s="55">
        <v>1</v>
      </c>
      <c r="Y202" s="55">
        <v>0</v>
      </c>
      <c r="Z202" s="55">
        <v>1</v>
      </c>
      <c r="AA202" s="55" t="s">
        <v>63</v>
      </c>
      <c r="AB202" s="55">
        <v>12</v>
      </c>
      <c r="AC202" s="55">
        <v>0</v>
      </c>
      <c r="AD202" s="55">
        <v>155</v>
      </c>
      <c r="AE202" s="55">
        <v>0</v>
      </c>
      <c r="AF202" s="55">
        <v>59</v>
      </c>
      <c r="AG202" s="56">
        <v>59</v>
      </c>
      <c r="AH202" s="55">
        <v>2314</v>
      </c>
      <c r="AI202" s="55">
        <v>210.66669999999999</v>
      </c>
      <c r="AJ202" s="55">
        <v>2528</v>
      </c>
      <c r="AK202" s="55">
        <v>12850</v>
      </c>
      <c r="AL202" s="55">
        <v>12850</v>
      </c>
      <c r="AN202" s="55" t="s">
        <v>64</v>
      </c>
      <c r="AO202" s="55">
        <v>13</v>
      </c>
      <c r="AP202" s="55">
        <v>13</v>
      </c>
      <c r="AQ202" s="55">
        <v>100</v>
      </c>
      <c r="AR202" s="55">
        <v>628.4615</v>
      </c>
      <c r="AS202" s="55">
        <v>567.69230000000005</v>
      </c>
      <c r="AT202" s="68" t="str">
        <f>VLOOKUP(A202,'[2]SU List with Assignment Master'!$F$2:$G$128,2,FALSE)</f>
        <v>North 2</v>
      </c>
      <c r="AU202" s="55">
        <v>203</v>
      </c>
      <c r="AV202" s="55" t="s">
        <v>20</v>
      </c>
    </row>
    <row r="203" spans="1:48" x14ac:dyDescent="0.25">
      <c r="A203" s="55" t="s">
        <v>105</v>
      </c>
      <c r="B203" s="55">
        <v>20303</v>
      </c>
      <c r="C203" s="55">
        <v>8</v>
      </c>
      <c r="D203" s="55">
        <v>3000</v>
      </c>
      <c r="E203" s="55">
        <v>1434</v>
      </c>
      <c r="F203" s="55">
        <v>40</v>
      </c>
      <c r="G203" s="56">
        <v>4474</v>
      </c>
      <c r="H203" s="59">
        <v>4434</v>
      </c>
      <c r="I203" s="55">
        <v>559.25</v>
      </c>
      <c r="J203" s="59">
        <v>554.29999999999995</v>
      </c>
      <c r="K203" s="55">
        <v>22882</v>
      </c>
      <c r="L203" s="55">
        <v>2908.1</v>
      </c>
      <c r="M203" s="55">
        <v>0</v>
      </c>
      <c r="N203" s="55">
        <v>0</v>
      </c>
      <c r="O203" s="55">
        <v>89.48</v>
      </c>
      <c r="P203" s="55" t="s">
        <v>64</v>
      </c>
      <c r="Q203" s="55" t="s">
        <v>63</v>
      </c>
      <c r="R203" s="55">
        <v>2997.58</v>
      </c>
      <c r="S203" s="55">
        <v>19884.419999999998</v>
      </c>
      <c r="T203" s="55">
        <v>19884.419999999998</v>
      </c>
      <c r="U203" s="55">
        <v>0</v>
      </c>
      <c r="V203" s="55" t="s">
        <v>64</v>
      </c>
      <c r="W203" s="55" t="s">
        <v>370</v>
      </c>
      <c r="X203" s="55">
        <v>1</v>
      </c>
      <c r="Y203" s="55">
        <v>0</v>
      </c>
      <c r="Z203" s="55">
        <v>1</v>
      </c>
      <c r="AA203" s="55" t="s">
        <v>63</v>
      </c>
      <c r="AB203" s="55">
        <v>8</v>
      </c>
      <c r="AC203" s="55">
        <v>0</v>
      </c>
      <c r="AD203" s="55">
        <v>208</v>
      </c>
      <c r="AE203" s="55">
        <v>0</v>
      </c>
      <c r="AF203" s="55">
        <v>33</v>
      </c>
      <c r="AG203" s="56">
        <v>33</v>
      </c>
      <c r="AH203" s="55">
        <v>1684</v>
      </c>
      <c r="AI203" s="55">
        <v>240.625</v>
      </c>
      <c r="AJ203" s="55">
        <v>1925</v>
      </c>
      <c r="AK203" s="55">
        <v>9861</v>
      </c>
      <c r="AL203" s="55">
        <v>9861</v>
      </c>
      <c r="AN203" s="55" t="s">
        <v>64</v>
      </c>
      <c r="AO203" s="55">
        <v>10</v>
      </c>
      <c r="AP203" s="55">
        <v>8</v>
      </c>
      <c r="AQ203" s="55">
        <v>80</v>
      </c>
      <c r="AR203" s="55">
        <v>447.4</v>
      </c>
      <c r="AS203" s="55">
        <v>375</v>
      </c>
      <c r="AT203" s="68" t="str">
        <f>VLOOKUP(A203,'[2]SU List with Assignment Master'!$F$2:$G$128,2,FALSE)</f>
        <v>North 2</v>
      </c>
      <c r="AU203" s="55">
        <v>203</v>
      </c>
      <c r="AV203" s="55" t="s">
        <v>60</v>
      </c>
    </row>
    <row r="204" spans="1:48" x14ac:dyDescent="0.25">
      <c r="A204" s="55" t="s">
        <v>105</v>
      </c>
      <c r="B204" s="55">
        <v>20366</v>
      </c>
      <c r="C204" s="55">
        <v>10</v>
      </c>
      <c r="D204" s="55">
        <v>1608</v>
      </c>
      <c r="E204" s="55">
        <v>495</v>
      </c>
      <c r="F204" s="55">
        <v>9</v>
      </c>
      <c r="G204" s="56">
        <v>2112</v>
      </c>
      <c r="H204" s="59">
        <v>2103</v>
      </c>
      <c r="I204" s="55">
        <v>211.2</v>
      </c>
      <c r="J204" s="59">
        <v>210.3</v>
      </c>
      <c r="K204" s="55">
        <v>10806</v>
      </c>
      <c r="L204" s="55">
        <v>1372.8</v>
      </c>
      <c r="M204" s="55">
        <v>0</v>
      </c>
      <c r="N204" s="55">
        <v>0</v>
      </c>
      <c r="O204" s="55">
        <v>42.24</v>
      </c>
      <c r="P204" s="55" t="s">
        <v>64</v>
      </c>
      <c r="Q204" s="55" t="s">
        <v>63</v>
      </c>
      <c r="R204" s="55">
        <v>1415.04</v>
      </c>
      <c r="S204" s="55">
        <v>9390.9599999999991</v>
      </c>
      <c r="T204" s="55">
        <v>9390.9599999999991</v>
      </c>
      <c r="U204" s="55">
        <v>0</v>
      </c>
      <c r="V204" s="55" t="s">
        <v>64</v>
      </c>
      <c r="W204" s="55" t="s">
        <v>371</v>
      </c>
      <c r="X204" s="55">
        <v>1</v>
      </c>
      <c r="Y204" s="55">
        <v>0</v>
      </c>
      <c r="Z204" s="55">
        <v>1</v>
      </c>
      <c r="AA204" s="55" t="s">
        <v>63</v>
      </c>
      <c r="AB204" s="55">
        <v>6</v>
      </c>
      <c r="AC204" s="55">
        <v>0</v>
      </c>
      <c r="AD204" s="55">
        <v>63</v>
      </c>
      <c r="AE204" s="55">
        <v>0</v>
      </c>
      <c r="AF204" s="55">
        <v>9</v>
      </c>
      <c r="AG204" s="56">
        <v>9</v>
      </c>
      <c r="AH204" s="55">
        <v>364</v>
      </c>
      <c r="AI204" s="55">
        <v>72.666700000000006</v>
      </c>
      <c r="AJ204" s="55">
        <v>436</v>
      </c>
      <c r="AK204" s="55">
        <v>2231</v>
      </c>
      <c r="AL204" s="55">
        <v>2231</v>
      </c>
      <c r="AN204" s="55" t="s">
        <v>64</v>
      </c>
      <c r="AO204" s="55">
        <v>12</v>
      </c>
      <c r="AP204" s="55">
        <v>4</v>
      </c>
      <c r="AQ204" s="55">
        <v>83.333333333333329</v>
      </c>
      <c r="AR204" s="55">
        <v>176</v>
      </c>
      <c r="AS204" s="55">
        <v>402</v>
      </c>
      <c r="AT204" s="68" t="str">
        <f>VLOOKUP(A204,'[2]SU List with Assignment Master'!$F$2:$G$128,2,FALSE)</f>
        <v>North 2</v>
      </c>
      <c r="AU204" s="55">
        <v>203</v>
      </c>
      <c r="AV204" s="55" t="s">
        <v>60</v>
      </c>
    </row>
    <row r="205" spans="1:48" x14ac:dyDescent="0.25">
      <c r="A205" s="55" t="s">
        <v>105</v>
      </c>
      <c r="B205" s="55">
        <v>20403</v>
      </c>
      <c r="C205" s="55">
        <v>12</v>
      </c>
      <c r="D205" s="55">
        <v>2748</v>
      </c>
      <c r="E205" s="55">
        <v>1139</v>
      </c>
      <c r="F205" s="55">
        <v>137</v>
      </c>
      <c r="G205" s="56">
        <v>4024</v>
      </c>
      <c r="H205" s="59">
        <v>3887</v>
      </c>
      <c r="I205" s="55">
        <v>335.33330000000001</v>
      </c>
      <c r="J205" s="59">
        <v>323.89999999999998</v>
      </c>
      <c r="K205" s="55">
        <v>20556</v>
      </c>
      <c r="L205" s="55">
        <v>2615.6</v>
      </c>
      <c r="M205" s="55">
        <v>0</v>
      </c>
      <c r="N205" s="55">
        <v>0</v>
      </c>
      <c r="O205" s="55">
        <v>80.48</v>
      </c>
      <c r="P205" s="55" t="s">
        <v>64</v>
      </c>
      <c r="Q205" s="55" t="s">
        <v>63</v>
      </c>
      <c r="R205" s="55">
        <v>2696.08</v>
      </c>
      <c r="S205" s="55">
        <v>17859.919999999998</v>
      </c>
      <c r="T205" s="55">
        <v>17859.919999999998</v>
      </c>
      <c r="U205" s="55">
        <v>0</v>
      </c>
      <c r="V205" s="55" t="s">
        <v>64</v>
      </c>
      <c r="W205" s="55" t="s">
        <v>372</v>
      </c>
      <c r="X205" s="55">
        <v>1</v>
      </c>
      <c r="Y205" s="55">
        <v>0</v>
      </c>
      <c r="Z205" s="55">
        <v>1</v>
      </c>
      <c r="AA205" s="55" t="s">
        <v>63</v>
      </c>
      <c r="AB205" s="55">
        <v>11</v>
      </c>
      <c r="AC205" s="55">
        <v>0</v>
      </c>
      <c r="AD205" s="55">
        <v>365</v>
      </c>
      <c r="AE205" s="55">
        <v>0</v>
      </c>
      <c r="AF205" s="55">
        <v>101</v>
      </c>
      <c r="AG205" s="56">
        <v>101</v>
      </c>
      <c r="AH205" s="55">
        <v>1121</v>
      </c>
      <c r="AI205" s="55">
        <v>144.27269999999999</v>
      </c>
      <c r="AJ205" s="55">
        <v>1587</v>
      </c>
      <c r="AK205" s="55">
        <v>8147</v>
      </c>
      <c r="AL205" s="55">
        <v>8147</v>
      </c>
      <c r="AN205" s="55" t="s">
        <v>64</v>
      </c>
      <c r="AO205" s="55">
        <v>12</v>
      </c>
      <c r="AP205" s="55">
        <v>11</v>
      </c>
      <c r="AQ205" s="55">
        <v>100</v>
      </c>
      <c r="AR205" s="55">
        <v>335.33330000000001</v>
      </c>
      <c r="AS205" s="55">
        <v>249.81819999999999</v>
      </c>
      <c r="AT205" s="68" t="str">
        <f>VLOOKUP(A205,'[2]SU List with Assignment Master'!$F$2:$G$128,2,FALSE)</f>
        <v>North 2</v>
      </c>
      <c r="AU205" s="55">
        <v>203</v>
      </c>
      <c r="AV205" s="55" t="s">
        <v>19</v>
      </c>
    </row>
    <row r="206" spans="1:48" x14ac:dyDescent="0.25">
      <c r="A206" s="55" t="s">
        <v>105</v>
      </c>
      <c r="B206" s="55">
        <v>20417</v>
      </c>
      <c r="C206" s="55">
        <v>9</v>
      </c>
      <c r="D206" s="55">
        <v>2220</v>
      </c>
      <c r="E206" s="55">
        <v>3177</v>
      </c>
      <c r="F206" s="55">
        <v>109</v>
      </c>
      <c r="G206" s="56">
        <v>5506</v>
      </c>
      <c r="H206" s="59">
        <v>5397</v>
      </c>
      <c r="I206" s="55">
        <v>611.77779999999996</v>
      </c>
      <c r="J206" s="59">
        <v>599.70000000000005</v>
      </c>
      <c r="K206" s="55">
        <v>28069</v>
      </c>
      <c r="L206" s="55">
        <v>3578.9</v>
      </c>
      <c r="M206" s="55">
        <v>0</v>
      </c>
      <c r="N206" s="55">
        <v>0</v>
      </c>
      <c r="O206" s="55">
        <v>0</v>
      </c>
      <c r="P206" s="55" t="s">
        <v>64</v>
      </c>
      <c r="Q206" s="55" t="s">
        <v>64</v>
      </c>
      <c r="R206" s="55">
        <v>3578.9</v>
      </c>
      <c r="S206" s="55">
        <v>24490.1</v>
      </c>
      <c r="T206" s="55">
        <v>24490.1</v>
      </c>
      <c r="U206" s="55">
        <v>0</v>
      </c>
      <c r="V206" s="55" t="s">
        <v>64</v>
      </c>
      <c r="W206" s="55" t="s">
        <v>373</v>
      </c>
      <c r="X206" s="55">
        <v>1</v>
      </c>
      <c r="Y206" s="55">
        <v>0</v>
      </c>
      <c r="Z206" s="55">
        <v>1</v>
      </c>
      <c r="AA206" s="55" t="s">
        <v>63</v>
      </c>
      <c r="AB206" s="55">
        <v>9</v>
      </c>
      <c r="AC206" s="55">
        <v>0</v>
      </c>
      <c r="AD206" s="55">
        <v>244</v>
      </c>
      <c r="AE206" s="55">
        <v>0</v>
      </c>
      <c r="AF206" s="55">
        <v>101</v>
      </c>
      <c r="AG206" s="56">
        <v>101</v>
      </c>
      <c r="AH206" s="55">
        <v>1850</v>
      </c>
      <c r="AI206" s="55">
        <v>243.88890000000001</v>
      </c>
      <c r="AJ206" s="55">
        <v>2195</v>
      </c>
      <c r="AK206" s="55">
        <v>11209</v>
      </c>
      <c r="AL206" s="55">
        <v>11209</v>
      </c>
      <c r="AM206" s="55">
        <v>3000</v>
      </c>
      <c r="AN206" s="55" t="s">
        <v>64</v>
      </c>
      <c r="AO206" s="55">
        <v>9</v>
      </c>
      <c r="AP206" s="55">
        <v>7</v>
      </c>
      <c r="AQ206" s="55">
        <v>100</v>
      </c>
      <c r="AR206" s="55">
        <v>611.77779999999996</v>
      </c>
      <c r="AS206" s="55">
        <v>317.1429</v>
      </c>
      <c r="AT206" s="68" t="str">
        <f>VLOOKUP(A206,'[2]SU List with Assignment Master'!$F$2:$G$128,2,FALSE)</f>
        <v>North 2</v>
      </c>
      <c r="AU206" s="55">
        <v>203</v>
      </c>
      <c r="AV206" s="55" t="s">
        <v>60</v>
      </c>
    </row>
    <row r="207" spans="1:48" x14ac:dyDescent="0.25">
      <c r="A207" s="55" t="s">
        <v>105</v>
      </c>
      <c r="B207" s="55">
        <v>20421</v>
      </c>
      <c r="C207" s="55">
        <v>8</v>
      </c>
      <c r="D207" s="55">
        <v>756</v>
      </c>
      <c r="E207" s="55">
        <v>919</v>
      </c>
      <c r="F207" s="55">
        <v>7</v>
      </c>
      <c r="G207" s="56">
        <v>1682</v>
      </c>
      <c r="H207" s="59">
        <v>1675</v>
      </c>
      <c r="I207" s="55">
        <v>210.25</v>
      </c>
      <c r="J207" s="59">
        <v>209.4</v>
      </c>
      <c r="K207" s="55">
        <v>8612</v>
      </c>
      <c r="L207" s="55">
        <v>1093.3</v>
      </c>
      <c r="M207" s="55">
        <v>0</v>
      </c>
      <c r="N207" s="55">
        <v>0</v>
      </c>
      <c r="O207" s="55">
        <v>33.64</v>
      </c>
      <c r="P207" s="55" t="s">
        <v>64</v>
      </c>
      <c r="Q207" s="55" t="s">
        <v>63</v>
      </c>
      <c r="R207" s="55">
        <v>1126.94</v>
      </c>
      <c r="S207" s="55">
        <v>7485.06</v>
      </c>
      <c r="T207" s="55">
        <v>7485.06</v>
      </c>
      <c r="U207" s="55">
        <v>0</v>
      </c>
      <c r="V207" s="55" t="s">
        <v>64</v>
      </c>
      <c r="W207" s="55" t="s">
        <v>374</v>
      </c>
      <c r="X207" s="55">
        <v>1</v>
      </c>
      <c r="Y207" s="55">
        <v>0</v>
      </c>
      <c r="Z207" s="55">
        <v>1</v>
      </c>
      <c r="AA207" s="55" t="s">
        <v>63</v>
      </c>
      <c r="AB207" s="55">
        <v>8</v>
      </c>
      <c r="AC207" s="55">
        <v>0</v>
      </c>
      <c r="AD207" s="55">
        <v>19</v>
      </c>
      <c r="AE207" s="55">
        <v>0</v>
      </c>
      <c r="AF207" s="55">
        <v>7</v>
      </c>
      <c r="AG207" s="56">
        <v>7</v>
      </c>
      <c r="AH207" s="55">
        <v>308</v>
      </c>
      <c r="AI207" s="55">
        <v>41.75</v>
      </c>
      <c r="AJ207" s="55">
        <v>334</v>
      </c>
      <c r="AK207" s="55">
        <v>1706</v>
      </c>
      <c r="AL207" s="55">
        <v>1706</v>
      </c>
      <c r="AN207" s="55" t="s">
        <v>64</v>
      </c>
      <c r="AO207" s="55">
        <v>9</v>
      </c>
      <c r="AP207" s="55">
        <v>0</v>
      </c>
      <c r="AQ207" s="55">
        <v>88.888888888888886</v>
      </c>
      <c r="AR207" s="55">
        <v>186.88890000000001</v>
      </c>
      <c r="AS207" s="55">
        <v>0</v>
      </c>
      <c r="AT207" s="68" t="str">
        <f>VLOOKUP(A207,'[2]SU List with Assignment Master'!$F$2:$G$128,2,FALSE)</f>
        <v>North 2</v>
      </c>
      <c r="AU207" s="55">
        <v>203</v>
      </c>
      <c r="AV207" s="55" t="s">
        <v>60</v>
      </c>
    </row>
    <row r="208" spans="1:48" x14ac:dyDescent="0.25">
      <c r="A208" s="55" t="s">
        <v>105</v>
      </c>
      <c r="B208" s="55">
        <v>20432</v>
      </c>
      <c r="C208" s="55">
        <v>6</v>
      </c>
      <c r="D208" s="55">
        <v>1452</v>
      </c>
      <c r="E208" s="55">
        <v>674</v>
      </c>
      <c r="F208" s="55">
        <v>52</v>
      </c>
      <c r="G208" s="56">
        <v>2178</v>
      </c>
      <c r="H208" s="59">
        <v>2126</v>
      </c>
      <c r="I208" s="55">
        <v>363</v>
      </c>
      <c r="J208" s="59">
        <v>354.3</v>
      </c>
      <c r="K208" s="55">
        <v>11179</v>
      </c>
      <c r="L208" s="55">
        <v>1415.7</v>
      </c>
      <c r="M208" s="55">
        <v>0</v>
      </c>
      <c r="N208" s="55">
        <v>0</v>
      </c>
      <c r="O208" s="55">
        <v>43.56</v>
      </c>
      <c r="P208" s="55" t="s">
        <v>64</v>
      </c>
      <c r="Q208" s="55" t="s">
        <v>63</v>
      </c>
      <c r="R208" s="55">
        <v>1459.26</v>
      </c>
      <c r="S208" s="55">
        <v>9719.74</v>
      </c>
      <c r="T208" s="55">
        <v>9719.74</v>
      </c>
      <c r="U208" s="55">
        <v>0</v>
      </c>
      <c r="V208" s="55" t="s">
        <v>64</v>
      </c>
      <c r="W208" s="55" t="s">
        <v>375</v>
      </c>
      <c r="X208" s="55">
        <v>1</v>
      </c>
      <c r="Y208" s="55">
        <v>0</v>
      </c>
      <c r="Z208" s="55">
        <v>1</v>
      </c>
      <c r="AA208" s="55" t="s">
        <v>63</v>
      </c>
      <c r="AB208" s="55">
        <v>6</v>
      </c>
      <c r="AC208" s="55">
        <v>0</v>
      </c>
      <c r="AD208" s="55">
        <v>182</v>
      </c>
      <c r="AE208" s="55">
        <v>0</v>
      </c>
      <c r="AF208" s="55">
        <v>40</v>
      </c>
      <c r="AG208" s="56">
        <v>40</v>
      </c>
      <c r="AH208" s="55">
        <v>768</v>
      </c>
      <c r="AI208" s="55">
        <v>165</v>
      </c>
      <c r="AJ208" s="55">
        <v>990</v>
      </c>
      <c r="AK208" s="55">
        <v>5089</v>
      </c>
      <c r="AL208" s="55">
        <v>5089</v>
      </c>
      <c r="AN208" s="55" t="s">
        <v>64</v>
      </c>
      <c r="AO208" s="55">
        <v>7</v>
      </c>
      <c r="AP208" s="55">
        <v>5</v>
      </c>
      <c r="AQ208" s="55">
        <v>85.714285714285708</v>
      </c>
      <c r="AR208" s="55">
        <v>311.1429</v>
      </c>
      <c r="AS208" s="55">
        <v>290.39999999999998</v>
      </c>
      <c r="AT208" s="68" t="str">
        <f>VLOOKUP(A208,'[2]SU List with Assignment Master'!$F$2:$G$128,2,FALSE)</f>
        <v>North 2</v>
      </c>
      <c r="AU208" s="55">
        <v>203</v>
      </c>
      <c r="AV208" s="55" t="s">
        <v>60</v>
      </c>
    </row>
    <row r="209" spans="1:48" x14ac:dyDescent="0.25">
      <c r="A209" s="55" t="s">
        <v>105</v>
      </c>
      <c r="B209" s="55">
        <v>20438</v>
      </c>
      <c r="C209" s="55">
        <v>5</v>
      </c>
      <c r="D209" s="55">
        <v>1008</v>
      </c>
      <c r="E209" s="55">
        <v>654</v>
      </c>
      <c r="F209" s="55">
        <v>77</v>
      </c>
      <c r="G209" s="56">
        <v>1739</v>
      </c>
      <c r="H209" s="59">
        <v>1662</v>
      </c>
      <c r="I209" s="55">
        <v>347.8</v>
      </c>
      <c r="J209" s="59">
        <v>332.4</v>
      </c>
      <c r="K209" s="55">
        <v>8925</v>
      </c>
      <c r="L209" s="55">
        <v>1130.3499999999999</v>
      </c>
      <c r="M209" s="55">
        <v>0</v>
      </c>
      <c r="N209" s="55">
        <v>0</v>
      </c>
      <c r="O209" s="55">
        <v>0</v>
      </c>
      <c r="P209" s="55" t="s">
        <v>64</v>
      </c>
      <c r="Q209" s="55" t="s">
        <v>64</v>
      </c>
      <c r="R209" s="55">
        <v>1130.3499999999999</v>
      </c>
      <c r="S209" s="55">
        <v>7794.65</v>
      </c>
      <c r="T209" s="55">
        <v>7794.65</v>
      </c>
      <c r="U209" s="55">
        <v>0</v>
      </c>
      <c r="V209" s="55" t="s">
        <v>64</v>
      </c>
      <c r="W209" s="55" t="s">
        <v>376</v>
      </c>
      <c r="X209" s="55">
        <v>1</v>
      </c>
      <c r="Y209" s="55">
        <v>0</v>
      </c>
      <c r="Z209" s="55">
        <v>1</v>
      </c>
      <c r="AA209" s="55" t="s">
        <v>63</v>
      </c>
      <c r="AB209" s="55">
        <v>5</v>
      </c>
      <c r="AC209" s="55">
        <v>0</v>
      </c>
      <c r="AD209" s="55">
        <v>173</v>
      </c>
      <c r="AE209" s="55">
        <v>0</v>
      </c>
      <c r="AF209" s="55">
        <v>76</v>
      </c>
      <c r="AG209" s="56">
        <v>76</v>
      </c>
      <c r="AH209" s="55">
        <v>349</v>
      </c>
      <c r="AI209" s="55">
        <v>119.6</v>
      </c>
      <c r="AJ209" s="55">
        <v>598</v>
      </c>
      <c r="AK209" s="55">
        <v>3039</v>
      </c>
      <c r="AL209" s="55">
        <v>3039</v>
      </c>
      <c r="AM209" s="55">
        <v>0</v>
      </c>
      <c r="AN209" s="55" t="s">
        <v>64</v>
      </c>
      <c r="AO209" s="55">
        <v>5</v>
      </c>
      <c r="AP209" s="55">
        <v>5</v>
      </c>
      <c r="AQ209" s="55">
        <v>100</v>
      </c>
      <c r="AR209" s="55">
        <v>347.8</v>
      </c>
      <c r="AS209" s="55">
        <v>201.6</v>
      </c>
      <c r="AT209" s="68" t="str">
        <f>VLOOKUP(A209,'[2]SU List with Assignment Master'!$F$2:$G$128,2,FALSE)</f>
        <v>North 2</v>
      </c>
      <c r="AU209" s="55">
        <v>203</v>
      </c>
      <c r="AV209" s="55" t="s">
        <v>22</v>
      </c>
    </row>
    <row r="210" spans="1:48" x14ac:dyDescent="0.25">
      <c r="A210" s="55" t="s">
        <v>105</v>
      </c>
      <c r="B210" s="55">
        <v>20501</v>
      </c>
      <c r="C210" s="55">
        <v>0</v>
      </c>
      <c r="D210" s="55">
        <v>0</v>
      </c>
      <c r="E210" s="55">
        <v>0</v>
      </c>
      <c r="F210" s="55">
        <v>0</v>
      </c>
      <c r="G210" s="56">
        <v>0</v>
      </c>
      <c r="H210" s="59">
        <v>0</v>
      </c>
      <c r="I210" s="55">
        <v>0</v>
      </c>
      <c r="J210" s="59" t="e">
        <v>#DIV/0!</v>
      </c>
      <c r="K210" s="55">
        <v>0</v>
      </c>
      <c r="L210" s="55">
        <v>0</v>
      </c>
      <c r="M210" s="55">
        <v>0</v>
      </c>
      <c r="N210" s="55">
        <v>0</v>
      </c>
      <c r="O210" s="55">
        <v>0</v>
      </c>
      <c r="P210" s="55" t="s">
        <v>64</v>
      </c>
      <c r="Q210" s="55" t="s">
        <v>63</v>
      </c>
      <c r="R210" s="55">
        <v>0</v>
      </c>
      <c r="S210" s="55">
        <v>0</v>
      </c>
      <c r="T210" s="55">
        <v>0</v>
      </c>
      <c r="U210" s="55">
        <v>0</v>
      </c>
      <c r="V210" s="55" t="s">
        <v>64</v>
      </c>
      <c r="W210" s="55" t="s">
        <v>377</v>
      </c>
      <c r="X210" s="55">
        <v>0</v>
      </c>
      <c r="Y210" s="55">
        <v>1</v>
      </c>
      <c r="Z210" s="55">
        <v>1</v>
      </c>
      <c r="AA210" s="55" t="s">
        <v>63</v>
      </c>
      <c r="AB210" s="55">
        <v>0</v>
      </c>
      <c r="AC210" s="55">
        <v>0</v>
      </c>
      <c r="AD210" s="55">
        <v>0</v>
      </c>
      <c r="AE210" s="55">
        <v>0</v>
      </c>
      <c r="AF210" s="55">
        <v>0</v>
      </c>
      <c r="AG210" s="56">
        <v>0</v>
      </c>
      <c r="AH210" s="55">
        <v>0</v>
      </c>
      <c r="AI210" s="55">
        <v>0</v>
      </c>
      <c r="AJ210" s="55">
        <v>0</v>
      </c>
      <c r="AK210" s="55">
        <v>0</v>
      </c>
      <c r="AL210" s="55">
        <v>0</v>
      </c>
      <c r="AN210" s="55" t="s">
        <v>64</v>
      </c>
      <c r="AO210" s="55">
        <v>2</v>
      </c>
      <c r="AP210" s="55">
        <v>0</v>
      </c>
      <c r="AQ210" s="55">
        <v>0</v>
      </c>
      <c r="AR210" s="55">
        <v>0</v>
      </c>
      <c r="AS210" s="55">
        <v>0</v>
      </c>
      <c r="AT210" s="68" t="str">
        <f>VLOOKUP(A210,'[2]SU List with Assignment Master'!$F$2:$G$128,2,FALSE)</f>
        <v>North 2</v>
      </c>
      <c r="AU210" s="55">
        <v>203</v>
      </c>
      <c r="AV210" s="55" t="s">
        <v>60</v>
      </c>
    </row>
    <row r="211" spans="1:48" x14ac:dyDescent="0.25">
      <c r="A211" s="55" t="s">
        <v>105</v>
      </c>
      <c r="B211" s="55">
        <v>20517</v>
      </c>
      <c r="C211" s="55">
        <v>13</v>
      </c>
      <c r="D211" s="55">
        <v>3060</v>
      </c>
      <c r="E211" s="55">
        <v>1538</v>
      </c>
      <c r="F211" s="55">
        <v>45</v>
      </c>
      <c r="G211" s="56">
        <v>4643</v>
      </c>
      <c r="H211" s="59">
        <v>4598</v>
      </c>
      <c r="I211" s="55">
        <v>357.15379999999999</v>
      </c>
      <c r="J211" s="59">
        <v>353.7</v>
      </c>
      <c r="K211" s="55">
        <v>23748</v>
      </c>
      <c r="L211" s="55">
        <v>3017.95</v>
      </c>
      <c r="M211" s="55">
        <v>0</v>
      </c>
      <c r="N211" s="55">
        <v>0</v>
      </c>
      <c r="O211" s="55">
        <v>92.86</v>
      </c>
      <c r="P211" s="55" t="s">
        <v>64</v>
      </c>
      <c r="Q211" s="55" t="s">
        <v>63</v>
      </c>
      <c r="R211" s="55">
        <v>3110.81</v>
      </c>
      <c r="S211" s="55">
        <v>20637.189999999999</v>
      </c>
      <c r="T211" s="55">
        <v>20637.189999999999</v>
      </c>
      <c r="U211" s="55">
        <v>0</v>
      </c>
      <c r="V211" s="55" t="s">
        <v>64</v>
      </c>
      <c r="W211" s="55" t="s">
        <v>378</v>
      </c>
      <c r="X211" s="55">
        <v>1</v>
      </c>
      <c r="Y211" s="55">
        <v>0</v>
      </c>
      <c r="Z211" s="55">
        <v>1</v>
      </c>
      <c r="AA211" s="55" t="s">
        <v>63</v>
      </c>
      <c r="AB211" s="55">
        <v>13</v>
      </c>
      <c r="AC211" s="55">
        <v>0</v>
      </c>
      <c r="AD211" s="55">
        <v>257</v>
      </c>
      <c r="AE211" s="55">
        <v>0</v>
      </c>
      <c r="AF211" s="55">
        <v>29</v>
      </c>
      <c r="AG211" s="56">
        <v>29</v>
      </c>
      <c r="AH211" s="55">
        <v>3334</v>
      </c>
      <c r="AI211" s="55">
        <v>278.4615</v>
      </c>
      <c r="AJ211" s="55">
        <v>3620</v>
      </c>
      <c r="AK211" s="55">
        <v>18487</v>
      </c>
      <c r="AL211" s="55">
        <v>18487</v>
      </c>
      <c r="AM211" s="55">
        <v>4000</v>
      </c>
      <c r="AN211" s="55" t="s">
        <v>64</v>
      </c>
      <c r="AO211" s="55">
        <v>15</v>
      </c>
      <c r="AP211" s="55">
        <v>15</v>
      </c>
      <c r="AQ211" s="55">
        <v>86.666666666666671</v>
      </c>
      <c r="AR211" s="55">
        <v>309.5333</v>
      </c>
      <c r="AS211" s="55">
        <v>204</v>
      </c>
      <c r="AT211" s="68" t="str">
        <f>VLOOKUP(A211,'[2]SU List with Assignment Master'!$F$2:$G$128,2,FALSE)</f>
        <v>North 2</v>
      </c>
      <c r="AU211" s="55">
        <v>203</v>
      </c>
      <c r="AV211" s="55" t="s">
        <v>19</v>
      </c>
    </row>
    <row r="212" spans="1:48" x14ac:dyDescent="0.25">
      <c r="A212" s="55" t="s">
        <v>105</v>
      </c>
      <c r="B212" s="55">
        <v>20528</v>
      </c>
      <c r="C212" s="55">
        <v>0</v>
      </c>
      <c r="D212" s="55">
        <v>0</v>
      </c>
      <c r="E212" s="55">
        <v>0</v>
      </c>
      <c r="F212" s="55">
        <v>0</v>
      </c>
      <c r="G212" s="56">
        <v>0</v>
      </c>
      <c r="H212" s="59">
        <v>0</v>
      </c>
      <c r="I212" s="55">
        <v>0</v>
      </c>
      <c r="J212" s="59" t="e">
        <v>#DIV/0!</v>
      </c>
      <c r="K212" s="55">
        <v>0</v>
      </c>
      <c r="L212" s="55">
        <v>0</v>
      </c>
      <c r="M212" s="55">
        <v>0</v>
      </c>
      <c r="N212" s="55">
        <v>0</v>
      </c>
      <c r="O212" s="55">
        <v>0</v>
      </c>
      <c r="P212" s="55" t="s">
        <v>64</v>
      </c>
      <c r="Q212" s="55" t="s">
        <v>64</v>
      </c>
      <c r="R212" s="55">
        <v>0</v>
      </c>
      <c r="S212" s="55">
        <v>0</v>
      </c>
      <c r="T212" s="55">
        <v>0</v>
      </c>
      <c r="U212" s="55">
        <v>0</v>
      </c>
      <c r="V212" s="55" t="s">
        <v>64</v>
      </c>
      <c r="W212" s="55" t="s">
        <v>379</v>
      </c>
      <c r="X212" s="55">
        <v>0</v>
      </c>
      <c r="Y212" s="55">
        <v>1</v>
      </c>
      <c r="Z212" s="55">
        <v>1</v>
      </c>
      <c r="AA212" s="55" t="s">
        <v>63</v>
      </c>
      <c r="AB212" s="55">
        <v>0</v>
      </c>
      <c r="AC212" s="55">
        <v>0</v>
      </c>
      <c r="AD212" s="55">
        <v>0</v>
      </c>
      <c r="AE212" s="55">
        <v>0</v>
      </c>
      <c r="AF212" s="55">
        <v>0</v>
      </c>
      <c r="AG212" s="56">
        <v>0</v>
      </c>
      <c r="AH212" s="55">
        <v>0</v>
      </c>
      <c r="AI212" s="55">
        <v>0</v>
      </c>
      <c r="AJ212" s="55">
        <v>0</v>
      </c>
      <c r="AK212" s="55">
        <v>0</v>
      </c>
      <c r="AL212" s="55">
        <v>0</v>
      </c>
      <c r="AN212" s="55" t="s">
        <v>64</v>
      </c>
      <c r="AO212" s="55">
        <v>0</v>
      </c>
      <c r="AP212" s="55">
        <v>0</v>
      </c>
      <c r="AQ212" s="55">
        <v>0</v>
      </c>
      <c r="AR212" s="55">
        <v>0</v>
      </c>
      <c r="AS212" s="55">
        <v>0</v>
      </c>
      <c r="AT212" s="68" t="str">
        <f>VLOOKUP(A212,'[2]SU List with Assignment Master'!$F$2:$G$128,2,FALSE)</f>
        <v>North 2</v>
      </c>
      <c r="AU212" s="55">
        <v>203</v>
      </c>
      <c r="AV212" s="55" t="s">
        <v>60</v>
      </c>
    </row>
    <row r="213" spans="1:48" x14ac:dyDescent="0.25">
      <c r="A213" s="55" t="s">
        <v>105</v>
      </c>
      <c r="B213" s="55">
        <v>20641</v>
      </c>
      <c r="C213" s="55">
        <v>4</v>
      </c>
      <c r="D213" s="55">
        <v>1260</v>
      </c>
      <c r="E213" s="55">
        <v>14</v>
      </c>
      <c r="F213" s="55">
        <v>1</v>
      </c>
      <c r="G213" s="56">
        <v>1275</v>
      </c>
      <c r="H213" s="59">
        <v>1274</v>
      </c>
      <c r="I213" s="55">
        <v>318.75</v>
      </c>
      <c r="J213" s="59">
        <v>318.5</v>
      </c>
      <c r="K213" s="55">
        <v>6529</v>
      </c>
      <c r="L213" s="55">
        <v>828.75</v>
      </c>
      <c r="M213" s="55">
        <v>0</v>
      </c>
      <c r="N213" s="55">
        <v>0</v>
      </c>
      <c r="O213" s="55">
        <v>25.5</v>
      </c>
      <c r="P213" s="55" t="s">
        <v>64</v>
      </c>
      <c r="Q213" s="55" t="s">
        <v>63</v>
      </c>
      <c r="R213" s="55">
        <v>854.25</v>
      </c>
      <c r="S213" s="55">
        <v>5674.75</v>
      </c>
      <c r="T213" s="55">
        <v>5674.75</v>
      </c>
      <c r="U213" s="55">
        <v>0</v>
      </c>
      <c r="V213" s="55" t="s">
        <v>64</v>
      </c>
      <c r="W213" s="55" t="s">
        <v>380</v>
      </c>
      <c r="X213" s="55">
        <v>1</v>
      </c>
      <c r="Y213" s="55">
        <v>0</v>
      </c>
      <c r="Z213" s="55">
        <v>1</v>
      </c>
      <c r="AA213" s="55" t="s">
        <v>63</v>
      </c>
      <c r="AB213" s="55">
        <v>3</v>
      </c>
      <c r="AC213" s="55">
        <v>0</v>
      </c>
      <c r="AD213" s="55">
        <v>62</v>
      </c>
      <c r="AE213" s="55">
        <v>0</v>
      </c>
      <c r="AF213" s="55">
        <v>0</v>
      </c>
      <c r="AG213" s="56">
        <v>0</v>
      </c>
      <c r="AH213" s="55">
        <v>520</v>
      </c>
      <c r="AI213" s="55">
        <v>194</v>
      </c>
      <c r="AJ213" s="55">
        <v>582</v>
      </c>
      <c r="AK213" s="55">
        <v>2957</v>
      </c>
      <c r="AL213" s="55">
        <v>2957</v>
      </c>
      <c r="AN213" s="55" t="s">
        <v>64</v>
      </c>
      <c r="AO213" s="55">
        <v>5</v>
      </c>
      <c r="AP213" s="55">
        <v>4</v>
      </c>
      <c r="AQ213" s="55">
        <v>80</v>
      </c>
      <c r="AR213" s="55">
        <v>255</v>
      </c>
      <c r="AS213" s="55">
        <v>315</v>
      </c>
      <c r="AT213" s="68" t="str">
        <f>VLOOKUP(A213,'[2]SU List with Assignment Master'!$F$2:$G$128,2,FALSE)</f>
        <v>North 2</v>
      </c>
      <c r="AU213" s="55">
        <v>203</v>
      </c>
      <c r="AV213" s="55" t="s">
        <v>18</v>
      </c>
    </row>
    <row r="214" spans="1:48" x14ac:dyDescent="0.25">
      <c r="A214" s="55" t="s">
        <v>105</v>
      </c>
      <c r="B214" s="55">
        <v>20721</v>
      </c>
      <c r="C214" s="55">
        <v>12</v>
      </c>
      <c r="D214" s="55">
        <v>1548</v>
      </c>
      <c r="E214" s="55">
        <v>980</v>
      </c>
      <c r="F214" s="55">
        <v>5</v>
      </c>
      <c r="G214" s="56">
        <v>2533</v>
      </c>
      <c r="H214" s="59">
        <v>2528</v>
      </c>
      <c r="I214" s="55">
        <v>211.08330000000001</v>
      </c>
      <c r="J214" s="59">
        <v>210.7</v>
      </c>
      <c r="K214" s="55">
        <v>12909</v>
      </c>
      <c r="L214" s="55">
        <v>1646.45</v>
      </c>
      <c r="M214" s="55">
        <v>0</v>
      </c>
      <c r="N214" s="55">
        <v>0</v>
      </c>
      <c r="O214" s="55">
        <v>50.66</v>
      </c>
      <c r="P214" s="55" t="s">
        <v>64</v>
      </c>
      <c r="Q214" s="55" t="s">
        <v>63</v>
      </c>
      <c r="R214" s="55">
        <v>1697.11</v>
      </c>
      <c r="S214" s="55">
        <v>11211.89</v>
      </c>
      <c r="T214" s="55">
        <v>11211.89</v>
      </c>
      <c r="U214" s="55">
        <v>0</v>
      </c>
      <c r="V214" s="55" t="s">
        <v>64</v>
      </c>
      <c r="W214" s="55" t="s">
        <v>381</v>
      </c>
      <c r="X214" s="55">
        <v>1</v>
      </c>
      <c r="Y214" s="55">
        <v>0</v>
      </c>
      <c r="Z214" s="55">
        <v>1</v>
      </c>
      <c r="AA214" s="55" t="s">
        <v>63</v>
      </c>
      <c r="AB214" s="55">
        <v>9</v>
      </c>
      <c r="AC214" s="55">
        <v>0</v>
      </c>
      <c r="AD214" s="55">
        <v>149</v>
      </c>
      <c r="AE214" s="55">
        <v>0</v>
      </c>
      <c r="AF214" s="55">
        <v>5</v>
      </c>
      <c r="AG214" s="56">
        <v>5</v>
      </c>
      <c r="AH214" s="55">
        <v>711</v>
      </c>
      <c r="AI214" s="55">
        <v>96.111099999999993</v>
      </c>
      <c r="AJ214" s="55">
        <v>865</v>
      </c>
      <c r="AK214" s="55">
        <v>4388</v>
      </c>
      <c r="AL214" s="55">
        <v>4388</v>
      </c>
      <c r="AN214" s="55" t="s">
        <v>64</v>
      </c>
      <c r="AO214" s="55">
        <v>14</v>
      </c>
      <c r="AP214" s="55">
        <v>8</v>
      </c>
      <c r="AQ214" s="55">
        <v>85.714285714285708</v>
      </c>
      <c r="AR214" s="55">
        <v>180.92859999999999</v>
      </c>
      <c r="AS214" s="55">
        <v>193.5</v>
      </c>
      <c r="AT214" s="68" t="str">
        <f>VLOOKUP(A214,'[2]SU List with Assignment Master'!$F$2:$G$128,2,FALSE)</f>
        <v>North 2</v>
      </c>
      <c r="AU214" s="55">
        <v>203</v>
      </c>
      <c r="AV214" s="55" t="s">
        <v>60</v>
      </c>
    </row>
    <row r="215" spans="1:48" x14ac:dyDescent="0.25">
      <c r="A215" s="55" t="s">
        <v>105</v>
      </c>
      <c r="B215" s="55">
        <v>20737</v>
      </c>
      <c r="C215" s="55">
        <v>10</v>
      </c>
      <c r="D215" s="55">
        <v>1848</v>
      </c>
      <c r="E215" s="55">
        <v>310</v>
      </c>
      <c r="F215" s="55">
        <v>93</v>
      </c>
      <c r="G215" s="56">
        <v>2251</v>
      </c>
      <c r="H215" s="59">
        <v>2158</v>
      </c>
      <c r="I215" s="55">
        <v>225.1</v>
      </c>
      <c r="J215" s="59">
        <v>215.8</v>
      </c>
      <c r="K215" s="55">
        <v>11442</v>
      </c>
      <c r="L215" s="55">
        <v>1463.15</v>
      </c>
      <c r="M215" s="55">
        <v>0</v>
      </c>
      <c r="N215" s="55">
        <v>0</v>
      </c>
      <c r="O215" s="55">
        <v>45.02</v>
      </c>
      <c r="P215" s="55" t="s">
        <v>64</v>
      </c>
      <c r="Q215" s="55" t="s">
        <v>63</v>
      </c>
      <c r="R215" s="55">
        <v>1508.17</v>
      </c>
      <c r="S215" s="55">
        <v>9933.83</v>
      </c>
      <c r="T215" s="55">
        <v>9933.83</v>
      </c>
      <c r="U215" s="55">
        <v>0</v>
      </c>
      <c r="V215" s="55" t="s">
        <v>64</v>
      </c>
      <c r="W215" s="55" t="s">
        <v>382</v>
      </c>
      <c r="X215" s="55">
        <v>1</v>
      </c>
      <c r="Y215" s="55">
        <v>0</v>
      </c>
      <c r="Z215" s="55">
        <v>1</v>
      </c>
      <c r="AA215" s="55" t="s">
        <v>63</v>
      </c>
      <c r="AB215" s="55">
        <v>10</v>
      </c>
      <c r="AC215" s="55">
        <v>0</v>
      </c>
      <c r="AD215" s="55">
        <v>182</v>
      </c>
      <c r="AE215" s="55">
        <v>0</v>
      </c>
      <c r="AF215" s="55">
        <v>72</v>
      </c>
      <c r="AG215" s="56">
        <v>72</v>
      </c>
      <c r="AH215" s="55">
        <v>770</v>
      </c>
      <c r="AI215" s="55">
        <v>102.4</v>
      </c>
      <c r="AJ215" s="55">
        <v>1024</v>
      </c>
      <c r="AK215" s="55">
        <v>5199</v>
      </c>
      <c r="AL215" s="55">
        <v>5199</v>
      </c>
      <c r="AM215" s="55">
        <v>3000</v>
      </c>
      <c r="AN215" s="55" t="s">
        <v>64</v>
      </c>
      <c r="AO215" s="55">
        <v>12</v>
      </c>
      <c r="AP215" s="55">
        <v>8</v>
      </c>
      <c r="AQ215" s="55">
        <v>83.333333333333329</v>
      </c>
      <c r="AR215" s="55">
        <v>187.58330000000001</v>
      </c>
      <c r="AS215" s="55">
        <v>231</v>
      </c>
      <c r="AT215" s="68" t="str">
        <f>VLOOKUP(A215,'[2]SU List with Assignment Master'!$F$2:$G$128,2,FALSE)</f>
        <v>North 2</v>
      </c>
      <c r="AU215" s="55">
        <v>203</v>
      </c>
      <c r="AV215" s="55" t="s">
        <v>60</v>
      </c>
    </row>
    <row r="216" spans="1:48" x14ac:dyDescent="0.25">
      <c r="A216" s="55" t="s">
        <v>105</v>
      </c>
      <c r="B216" s="55">
        <v>20739</v>
      </c>
      <c r="C216" s="55">
        <v>5</v>
      </c>
      <c r="D216" s="55">
        <v>2244</v>
      </c>
      <c r="E216" s="55">
        <v>560</v>
      </c>
      <c r="F216" s="55">
        <v>10</v>
      </c>
      <c r="G216" s="56">
        <v>2814</v>
      </c>
      <c r="H216" s="59">
        <v>2804</v>
      </c>
      <c r="I216" s="55">
        <v>562.79999999999995</v>
      </c>
      <c r="J216" s="59">
        <v>560.79999999999995</v>
      </c>
      <c r="K216" s="55">
        <v>14396</v>
      </c>
      <c r="L216" s="55">
        <v>1829.1</v>
      </c>
      <c r="M216" s="55">
        <v>0</v>
      </c>
      <c r="N216" s="55">
        <v>0</v>
      </c>
      <c r="O216" s="55">
        <v>56.28</v>
      </c>
      <c r="P216" s="55" t="s">
        <v>64</v>
      </c>
      <c r="Q216" s="55" t="s">
        <v>63</v>
      </c>
      <c r="R216" s="55">
        <v>1885.38</v>
      </c>
      <c r="S216" s="55">
        <v>12510.62</v>
      </c>
      <c r="T216" s="55">
        <v>12510.62</v>
      </c>
      <c r="U216" s="55">
        <v>0</v>
      </c>
      <c r="V216" s="55" t="s">
        <v>64</v>
      </c>
      <c r="W216" s="55" t="s">
        <v>383</v>
      </c>
      <c r="X216" s="55">
        <v>1</v>
      </c>
      <c r="Y216" s="55">
        <v>0</v>
      </c>
      <c r="Z216" s="55">
        <v>1</v>
      </c>
      <c r="AA216" s="55" t="s">
        <v>63</v>
      </c>
      <c r="AB216" s="55">
        <v>4</v>
      </c>
      <c r="AC216" s="55">
        <v>0</v>
      </c>
      <c r="AD216" s="55">
        <v>164</v>
      </c>
      <c r="AE216" s="55">
        <v>0</v>
      </c>
      <c r="AF216" s="55">
        <v>10</v>
      </c>
      <c r="AG216" s="56">
        <v>10</v>
      </c>
      <c r="AH216" s="55">
        <v>325</v>
      </c>
      <c r="AI216" s="55">
        <v>124.75</v>
      </c>
      <c r="AJ216" s="55">
        <v>499</v>
      </c>
      <c r="AK216" s="55">
        <v>2568</v>
      </c>
      <c r="AL216" s="55">
        <v>2568</v>
      </c>
      <c r="AN216" s="55" t="s">
        <v>64</v>
      </c>
      <c r="AO216" s="55">
        <v>5</v>
      </c>
      <c r="AP216" s="55">
        <v>5</v>
      </c>
      <c r="AQ216" s="55">
        <v>100</v>
      </c>
      <c r="AR216" s="55">
        <v>562.79999999999995</v>
      </c>
      <c r="AS216" s="55">
        <v>448.8</v>
      </c>
      <c r="AT216" s="68" t="str">
        <f>VLOOKUP(A216,'[2]SU List with Assignment Master'!$F$2:$G$128,2,FALSE)</f>
        <v>North 2</v>
      </c>
      <c r="AU216" s="55">
        <v>203</v>
      </c>
      <c r="AV216" s="55" t="s">
        <v>60</v>
      </c>
    </row>
    <row r="217" spans="1:48" x14ac:dyDescent="0.25">
      <c r="A217" s="55" t="s">
        <v>105</v>
      </c>
      <c r="B217" s="55">
        <v>20913</v>
      </c>
      <c r="C217" s="55">
        <v>3</v>
      </c>
      <c r="D217" s="55">
        <v>228</v>
      </c>
      <c r="E217" s="55">
        <v>149</v>
      </c>
      <c r="F217" s="55">
        <v>0</v>
      </c>
      <c r="G217" s="56">
        <v>377</v>
      </c>
      <c r="H217" s="59">
        <v>377</v>
      </c>
      <c r="I217" s="55">
        <v>125.66670000000001</v>
      </c>
      <c r="J217" s="59">
        <v>125.7</v>
      </c>
      <c r="K217" s="55">
        <v>1922</v>
      </c>
      <c r="L217" s="55">
        <v>245.05</v>
      </c>
      <c r="M217" s="55">
        <v>0</v>
      </c>
      <c r="N217" s="55">
        <v>0</v>
      </c>
      <c r="O217" s="55">
        <v>7.54</v>
      </c>
      <c r="P217" s="55" t="s">
        <v>64</v>
      </c>
      <c r="Q217" s="55" t="s">
        <v>63</v>
      </c>
      <c r="R217" s="55">
        <v>252.59</v>
      </c>
      <c r="S217" s="55">
        <v>1669.41</v>
      </c>
      <c r="T217" s="55">
        <v>1669.41</v>
      </c>
      <c r="U217" s="55">
        <v>0</v>
      </c>
      <c r="V217" s="55" t="s">
        <v>64</v>
      </c>
      <c r="W217" s="55" t="s">
        <v>365</v>
      </c>
      <c r="X217" s="55">
        <v>1</v>
      </c>
      <c r="Y217" s="55">
        <v>0</v>
      </c>
      <c r="Z217" s="55">
        <v>1</v>
      </c>
      <c r="AA217" s="55" t="s">
        <v>63</v>
      </c>
      <c r="AB217" s="55">
        <v>1</v>
      </c>
      <c r="AC217" s="55">
        <v>0</v>
      </c>
      <c r="AD217" s="55">
        <v>22</v>
      </c>
      <c r="AE217" s="55">
        <v>0</v>
      </c>
      <c r="AF217" s="55">
        <v>0</v>
      </c>
      <c r="AG217" s="56">
        <v>0</v>
      </c>
      <c r="AH217" s="55">
        <v>106</v>
      </c>
      <c r="AI217" s="55">
        <v>128</v>
      </c>
      <c r="AJ217" s="55">
        <v>128</v>
      </c>
      <c r="AK217" s="55">
        <v>658</v>
      </c>
      <c r="AL217" s="55">
        <v>658</v>
      </c>
      <c r="AN217" s="55" t="s">
        <v>64</v>
      </c>
      <c r="AO217" s="55">
        <v>3</v>
      </c>
      <c r="AP217" s="55">
        <v>1</v>
      </c>
      <c r="AQ217" s="55">
        <v>100</v>
      </c>
      <c r="AR217" s="55">
        <v>125.66670000000001</v>
      </c>
      <c r="AS217" s="55">
        <v>228</v>
      </c>
      <c r="AT217" s="68" t="str">
        <f>VLOOKUP(A217,'[2]SU List with Assignment Master'!$F$2:$G$128,2,FALSE)</f>
        <v>North 2</v>
      </c>
      <c r="AU217" s="55">
        <v>203</v>
      </c>
      <c r="AV217" s="55" t="s">
        <v>18</v>
      </c>
    </row>
    <row r="218" spans="1:48" x14ac:dyDescent="0.25">
      <c r="A218" s="55" t="s">
        <v>105</v>
      </c>
      <c r="B218" s="55">
        <v>30704</v>
      </c>
      <c r="C218" s="55">
        <v>7</v>
      </c>
      <c r="D218" s="55">
        <v>2184</v>
      </c>
      <c r="E218" s="55">
        <v>596</v>
      </c>
      <c r="F218" s="55">
        <v>36</v>
      </c>
      <c r="G218" s="56">
        <v>2816</v>
      </c>
      <c r="H218" s="59">
        <v>2780</v>
      </c>
      <c r="I218" s="55">
        <v>402.28570000000002</v>
      </c>
      <c r="J218" s="59">
        <v>397.1</v>
      </c>
      <c r="K218" s="55">
        <v>14350</v>
      </c>
      <c r="L218" s="55">
        <v>1830.4</v>
      </c>
      <c r="M218" s="55">
        <v>0</v>
      </c>
      <c r="N218" s="55">
        <v>0</v>
      </c>
      <c r="O218" s="55">
        <v>56.32</v>
      </c>
      <c r="P218" s="55" t="s">
        <v>64</v>
      </c>
      <c r="Q218" s="55" t="s">
        <v>63</v>
      </c>
      <c r="R218" s="55">
        <v>1886.72</v>
      </c>
      <c r="S218" s="55">
        <v>12463.28</v>
      </c>
      <c r="T218" s="55">
        <v>12463.28</v>
      </c>
      <c r="U218" s="55">
        <v>0</v>
      </c>
      <c r="V218" s="55" t="s">
        <v>64</v>
      </c>
      <c r="W218" s="55" t="s">
        <v>384</v>
      </c>
      <c r="X218" s="55">
        <v>1</v>
      </c>
      <c r="Y218" s="55">
        <v>0</v>
      </c>
      <c r="Z218" s="55">
        <v>1</v>
      </c>
      <c r="AA218" s="55" t="s">
        <v>63</v>
      </c>
      <c r="AB218" s="55">
        <v>6</v>
      </c>
      <c r="AC218" s="55">
        <v>0</v>
      </c>
      <c r="AD218" s="55">
        <v>220</v>
      </c>
      <c r="AE218" s="55">
        <v>0</v>
      </c>
      <c r="AF218" s="55">
        <v>36</v>
      </c>
      <c r="AG218" s="56">
        <v>36</v>
      </c>
      <c r="AH218" s="55">
        <v>533</v>
      </c>
      <c r="AI218" s="55">
        <v>131.5</v>
      </c>
      <c r="AJ218" s="55">
        <v>789</v>
      </c>
      <c r="AK218" s="55">
        <v>4021</v>
      </c>
      <c r="AL218" s="55">
        <v>4021</v>
      </c>
      <c r="AN218" s="55" t="s">
        <v>64</v>
      </c>
      <c r="AO218" s="55">
        <v>9</v>
      </c>
      <c r="AP218" s="55">
        <v>6</v>
      </c>
      <c r="AQ218" s="55">
        <v>77.777777777777771</v>
      </c>
      <c r="AR218" s="55">
        <v>312.88889999999998</v>
      </c>
      <c r="AS218" s="55">
        <v>364</v>
      </c>
      <c r="AT218" s="68" t="str">
        <f>VLOOKUP(A218,'[2]SU List with Assignment Master'!$F$2:$G$128,2,FALSE)</f>
        <v>North 2</v>
      </c>
      <c r="AU218" s="55">
        <v>203</v>
      </c>
      <c r="AV218" s="55" t="s">
        <v>20</v>
      </c>
    </row>
    <row r="219" spans="1:48" x14ac:dyDescent="0.25">
      <c r="A219" s="55" t="s">
        <v>105</v>
      </c>
      <c r="B219" s="55">
        <v>90203</v>
      </c>
      <c r="C219" s="55">
        <v>1</v>
      </c>
      <c r="D219" s="55">
        <v>0</v>
      </c>
      <c r="E219" s="55">
        <v>39</v>
      </c>
      <c r="F219" s="55">
        <v>0</v>
      </c>
      <c r="G219" s="56">
        <v>39</v>
      </c>
      <c r="H219" s="59">
        <v>39</v>
      </c>
      <c r="I219" s="55">
        <v>39</v>
      </c>
      <c r="J219" s="59">
        <v>39</v>
      </c>
      <c r="K219" s="55">
        <v>197</v>
      </c>
      <c r="L219" s="55">
        <v>25.35</v>
      </c>
      <c r="M219" s="55">
        <v>0</v>
      </c>
      <c r="N219" s="55">
        <v>0</v>
      </c>
      <c r="O219" s="55">
        <v>-25.35</v>
      </c>
      <c r="P219" s="55" t="s">
        <v>63</v>
      </c>
      <c r="Q219" s="55" t="s">
        <v>64</v>
      </c>
      <c r="R219" s="55">
        <v>0</v>
      </c>
      <c r="S219" s="55">
        <v>197</v>
      </c>
      <c r="T219" s="55">
        <v>197</v>
      </c>
      <c r="U219" s="55">
        <v>0</v>
      </c>
      <c r="V219" s="55" t="s">
        <v>64</v>
      </c>
      <c r="W219" s="55" t="s">
        <v>378</v>
      </c>
      <c r="X219" s="55">
        <v>1</v>
      </c>
      <c r="Y219" s="55">
        <v>0</v>
      </c>
      <c r="Z219" s="55">
        <v>1</v>
      </c>
      <c r="AA219" s="55" t="s">
        <v>63</v>
      </c>
      <c r="AB219" s="55">
        <v>0</v>
      </c>
      <c r="AC219" s="55">
        <v>0</v>
      </c>
      <c r="AD219" s="55">
        <v>0</v>
      </c>
      <c r="AE219" s="55">
        <v>0</v>
      </c>
      <c r="AF219" s="55">
        <v>0</v>
      </c>
      <c r="AG219" s="56">
        <v>0</v>
      </c>
      <c r="AH219" s="55">
        <v>0</v>
      </c>
      <c r="AI219" s="55">
        <v>0</v>
      </c>
      <c r="AJ219" s="55">
        <v>0</v>
      </c>
      <c r="AK219" s="55">
        <v>0</v>
      </c>
      <c r="AL219" s="55">
        <v>0</v>
      </c>
      <c r="AN219" s="55" t="s">
        <v>64</v>
      </c>
      <c r="AO219" s="55">
        <v>21</v>
      </c>
      <c r="AP219" s="55">
        <v>0</v>
      </c>
      <c r="AQ219" s="55">
        <v>4.7619047619047619</v>
      </c>
      <c r="AR219" s="55">
        <v>1.8571</v>
      </c>
      <c r="AS219" s="55">
        <v>0</v>
      </c>
      <c r="AT219" s="68" t="str">
        <f>VLOOKUP(A219,'[2]SU List with Assignment Master'!$F$2:$G$128,2,FALSE)</f>
        <v>North 2</v>
      </c>
      <c r="AU219" s="55">
        <v>203</v>
      </c>
      <c r="AV219" s="55" t="s">
        <v>202</v>
      </c>
    </row>
    <row r="220" spans="1:48" x14ac:dyDescent="0.25">
      <c r="A220" s="55" t="s">
        <v>104</v>
      </c>
      <c r="B220" s="55">
        <v>40613</v>
      </c>
      <c r="C220" s="55">
        <v>1</v>
      </c>
      <c r="D220" s="55">
        <v>300</v>
      </c>
      <c r="E220" s="55">
        <v>49</v>
      </c>
      <c r="F220" s="55">
        <v>1</v>
      </c>
      <c r="G220" s="56">
        <v>350</v>
      </c>
      <c r="H220" s="59">
        <v>349</v>
      </c>
      <c r="I220" s="55">
        <v>350</v>
      </c>
      <c r="J220" s="59">
        <v>349</v>
      </c>
      <c r="K220" s="55">
        <v>1774</v>
      </c>
      <c r="L220" s="55">
        <v>227.5</v>
      </c>
      <c r="M220" s="55">
        <v>0</v>
      </c>
      <c r="N220" s="55">
        <v>0</v>
      </c>
      <c r="O220" s="55">
        <v>7</v>
      </c>
      <c r="P220" s="55" t="s">
        <v>64</v>
      </c>
      <c r="Q220" s="55" t="s">
        <v>63</v>
      </c>
      <c r="R220" s="55">
        <v>234.5</v>
      </c>
      <c r="S220" s="55">
        <v>1539.5</v>
      </c>
      <c r="T220" s="55">
        <v>1539.5</v>
      </c>
      <c r="U220" s="55">
        <v>0</v>
      </c>
      <c r="V220" s="55" t="s">
        <v>64</v>
      </c>
      <c r="W220" s="55" t="s">
        <v>385</v>
      </c>
      <c r="X220" s="55">
        <v>1</v>
      </c>
      <c r="Y220" s="55">
        <v>0</v>
      </c>
      <c r="Z220" s="55">
        <v>1</v>
      </c>
      <c r="AA220" s="55" t="s">
        <v>63</v>
      </c>
      <c r="AB220" s="55">
        <v>1</v>
      </c>
      <c r="AC220" s="55">
        <v>0</v>
      </c>
      <c r="AD220" s="55">
        <v>13</v>
      </c>
      <c r="AE220" s="55">
        <v>0</v>
      </c>
      <c r="AF220" s="55">
        <v>0</v>
      </c>
      <c r="AG220" s="56">
        <v>0</v>
      </c>
      <c r="AH220" s="55">
        <v>2</v>
      </c>
      <c r="AI220" s="55">
        <v>15</v>
      </c>
      <c r="AJ220" s="55">
        <v>15</v>
      </c>
      <c r="AK220" s="55">
        <v>76</v>
      </c>
      <c r="AL220" s="55">
        <v>76</v>
      </c>
      <c r="AN220" s="55" t="s">
        <v>64</v>
      </c>
      <c r="AO220" s="55">
        <v>5</v>
      </c>
      <c r="AP220" s="55">
        <v>1</v>
      </c>
      <c r="AQ220" s="55">
        <v>20</v>
      </c>
      <c r="AR220" s="55">
        <v>70</v>
      </c>
      <c r="AS220" s="55">
        <v>300</v>
      </c>
      <c r="AT220" s="68" t="str">
        <f>VLOOKUP(A220,'[2]SU List with Assignment Master'!$F$2:$G$128,2,FALSE)</f>
        <v>South 4</v>
      </c>
      <c r="AU220" s="55">
        <v>656</v>
      </c>
      <c r="AV220" s="55" t="s">
        <v>60</v>
      </c>
    </row>
    <row r="221" spans="1:48" x14ac:dyDescent="0.25">
      <c r="A221" s="55" t="s">
        <v>104</v>
      </c>
      <c r="B221" s="55">
        <v>40623</v>
      </c>
      <c r="C221" s="55">
        <v>4</v>
      </c>
      <c r="D221" s="55">
        <v>816</v>
      </c>
      <c r="E221" s="55">
        <v>36</v>
      </c>
      <c r="F221" s="55">
        <v>10</v>
      </c>
      <c r="G221" s="56">
        <v>862</v>
      </c>
      <c r="H221" s="59">
        <v>852</v>
      </c>
      <c r="I221" s="55">
        <v>215.5</v>
      </c>
      <c r="J221" s="59">
        <v>213</v>
      </c>
      <c r="K221" s="55">
        <v>4382</v>
      </c>
      <c r="L221" s="55">
        <v>560.29999999999995</v>
      </c>
      <c r="M221" s="55">
        <v>0</v>
      </c>
      <c r="N221" s="55">
        <v>0</v>
      </c>
      <c r="O221" s="55">
        <v>0</v>
      </c>
      <c r="P221" s="55" t="s">
        <v>64</v>
      </c>
      <c r="Q221" s="55" t="s">
        <v>64</v>
      </c>
      <c r="R221" s="55">
        <v>560.29999999999995</v>
      </c>
      <c r="S221" s="55">
        <v>3821.7</v>
      </c>
      <c r="T221" s="55">
        <v>3821.7</v>
      </c>
      <c r="U221" s="55">
        <v>0</v>
      </c>
      <c r="V221" s="55" t="s">
        <v>64</v>
      </c>
      <c r="W221" s="55" t="s">
        <v>386</v>
      </c>
      <c r="X221" s="55">
        <v>1</v>
      </c>
      <c r="Y221" s="55">
        <v>0</v>
      </c>
      <c r="Z221" s="55">
        <v>1</v>
      </c>
      <c r="AA221" s="55" t="s">
        <v>63</v>
      </c>
      <c r="AB221" s="55">
        <v>3</v>
      </c>
      <c r="AC221" s="55">
        <v>0</v>
      </c>
      <c r="AD221" s="55">
        <v>0</v>
      </c>
      <c r="AE221" s="55">
        <v>0</v>
      </c>
      <c r="AF221" s="55">
        <v>10</v>
      </c>
      <c r="AG221" s="56">
        <v>10</v>
      </c>
      <c r="AH221" s="55">
        <v>83</v>
      </c>
      <c r="AI221" s="55">
        <v>31</v>
      </c>
      <c r="AJ221" s="55">
        <v>93</v>
      </c>
      <c r="AK221" s="55">
        <v>480</v>
      </c>
      <c r="AL221" s="55">
        <v>480</v>
      </c>
      <c r="AN221" s="55" t="s">
        <v>64</v>
      </c>
      <c r="AO221" s="55">
        <v>4</v>
      </c>
      <c r="AP221" s="55">
        <v>4</v>
      </c>
      <c r="AQ221" s="55">
        <v>100</v>
      </c>
      <c r="AR221" s="55">
        <v>215.5</v>
      </c>
      <c r="AS221" s="55">
        <v>204</v>
      </c>
      <c r="AT221" s="68" t="str">
        <f>VLOOKUP(A221,'[2]SU List with Assignment Master'!$F$2:$G$128,2,FALSE)</f>
        <v>South 4</v>
      </c>
      <c r="AU221" s="55">
        <v>656</v>
      </c>
      <c r="AV221" s="55" t="s">
        <v>20</v>
      </c>
    </row>
    <row r="222" spans="1:48" x14ac:dyDescent="0.25">
      <c r="A222" s="55" t="s">
        <v>104</v>
      </c>
      <c r="B222" s="55">
        <v>42110</v>
      </c>
      <c r="C222" s="55">
        <v>3</v>
      </c>
      <c r="D222" s="55">
        <v>852</v>
      </c>
      <c r="E222" s="55">
        <v>266</v>
      </c>
      <c r="F222" s="55">
        <v>1</v>
      </c>
      <c r="G222" s="56">
        <v>1119</v>
      </c>
      <c r="H222" s="59">
        <v>1118</v>
      </c>
      <c r="I222" s="55">
        <v>373</v>
      </c>
      <c r="J222" s="59">
        <v>372.7</v>
      </c>
      <c r="K222" s="55">
        <v>5716</v>
      </c>
      <c r="L222" s="55">
        <v>727.35</v>
      </c>
      <c r="M222" s="55">
        <v>0</v>
      </c>
      <c r="N222" s="55">
        <v>0</v>
      </c>
      <c r="O222" s="55">
        <v>0</v>
      </c>
      <c r="P222" s="55" t="s">
        <v>64</v>
      </c>
      <c r="Q222" s="55" t="s">
        <v>64</v>
      </c>
      <c r="R222" s="55">
        <v>727.35</v>
      </c>
      <c r="S222" s="55">
        <v>4988.6499999999996</v>
      </c>
      <c r="T222" s="55">
        <v>4988.6499999999996</v>
      </c>
      <c r="U222" s="55">
        <v>0</v>
      </c>
      <c r="V222" s="55" t="s">
        <v>64</v>
      </c>
      <c r="W222" s="55" t="s">
        <v>387</v>
      </c>
      <c r="X222" s="55">
        <v>1</v>
      </c>
      <c r="Y222" s="55">
        <v>0</v>
      </c>
      <c r="Z222" s="55">
        <v>1</v>
      </c>
      <c r="AA222" s="55" t="s">
        <v>63</v>
      </c>
      <c r="AB222" s="55">
        <v>2</v>
      </c>
      <c r="AC222" s="55">
        <v>0</v>
      </c>
      <c r="AD222" s="55">
        <v>62</v>
      </c>
      <c r="AE222" s="55">
        <v>0</v>
      </c>
      <c r="AF222" s="55">
        <v>0</v>
      </c>
      <c r="AG222" s="56">
        <v>0</v>
      </c>
      <c r="AH222" s="55">
        <v>27</v>
      </c>
      <c r="AI222" s="55">
        <v>44.5</v>
      </c>
      <c r="AJ222" s="55">
        <v>89</v>
      </c>
      <c r="AK222" s="55">
        <v>448</v>
      </c>
      <c r="AL222" s="55">
        <v>448</v>
      </c>
      <c r="AN222" s="55" t="s">
        <v>64</v>
      </c>
      <c r="AO222" s="55">
        <v>6</v>
      </c>
      <c r="AP222" s="55">
        <v>3</v>
      </c>
      <c r="AQ222" s="55">
        <v>50</v>
      </c>
      <c r="AR222" s="55">
        <v>186.5</v>
      </c>
      <c r="AS222" s="55">
        <v>284</v>
      </c>
      <c r="AT222" s="68" t="str">
        <f>VLOOKUP(A222,'[2]SU List with Assignment Master'!$F$2:$G$128,2,FALSE)</f>
        <v>South 4</v>
      </c>
      <c r="AU222" s="55">
        <v>656</v>
      </c>
      <c r="AV222" s="55" t="s">
        <v>60</v>
      </c>
    </row>
    <row r="223" spans="1:48" x14ac:dyDescent="0.25">
      <c r="A223" s="55" t="s">
        <v>103</v>
      </c>
      <c r="B223" s="55">
        <v>72212</v>
      </c>
      <c r="C223" s="55">
        <v>8</v>
      </c>
      <c r="D223" s="55">
        <v>3576</v>
      </c>
      <c r="E223" s="55">
        <v>-453</v>
      </c>
      <c r="F223" s="55">
        <v>32</v>
      </c>
      <c r="G223" s="56">
        <v>3155</v>
      </c>
      <c r="H223" s="59">
        <v>3123</v>
      </c>
      <c r="I223" s="55">
        <v>394.375</v>
      </c>
      <c r="J223" s="59">
        <v>390.4</v>
      </c>
      <c r="K223" s="55">
        <v>16263</v>
      </c>
      <c r="L223" s="55">
        <v>2050.75</v>
      </c>
      <c r="M223" s="55">
        <v>0</v>
      </c>
      <c r="N223" s="55">
        <v>0</v>
      </c>
      <c r="O223" s="55">
        <v>63.1</v>
      </c>
      <c r="P223" s="55" t="s">
        <v>64</v>
      </c>
      <c r="Q223" s="55" t="s">
        <v>63</v>
      </c>
      <c r="R223" s="55">
        <v>2113.85</v>
      </c>
      <c r="S223" s="55">
        <v>14149.15</v>
      </c>
      <c r="T223" s="55">
        <v>14149.15</v>
      </c>
      <c r="U223" s="55">
        <v>0</v>
      </c>
      <c r="V223" s="55" t="s">
        <v>64</v>
      </c>
      <c r="W223" s="55" t="s">
        <v>388</v>
      </c>
      <c r="X223" s="55">
        <v>1</v>
      </c>
      <c r="Y223" s="55">
        <v>0</v>
      </c>
      <c r="Z223" s="55">
        <v>1</v>
      </c>
      <c r="AA223" s="55" t="s">
        <v>63</v>
      </c>
      <c r="AB223" s="55">
        <v>5</v>
      </c>
      <c r="AC223" s="55">
        <v>0</v>
      </c>
      <c r="AD223" s="55">
        <v>99</v>
      </c>
      <c r="AE223" s="55">
        <v>0</v>
      </c>
      <c r="AF223" s="55">
        <v>15</v>
      </c>
      <c r="AG223" s="56">
        <v>15</v>
      </c>
      <c r="AH223" s="55">
        <v>97</v>
      </c>
      <c r="AI223" s="55">
        <v>42.2</v>
      </c>
      <c r="AJ223" s="55">
        <v>211</v>
      </c>
      <c r="AK223" s="55">
        <v>1099</v>
      </c>
      <c r="AL223" s="55">
        <v>1099</v>
      </c>
      <c r="AN223" s="55" t="s">
        <v>64</v>
      </c>
      <c r="AO223" s="55">
        <v>8</v>
      </c>
      <c r="AP223" s="55">
        <v>8</v>
      </c>
      <c r="AQ223" s="55">
        <v>100</v>
      </c>
      <c r="AR223" s="55">
        <v>394.375</v>
      </c>
      <c r="AS223" s="55">
        <v>447</v>
      </c>
      <c r="AT223" s="68" t="str">
        <f>VLOOKUP(A223,'[2]SU List with Assignment Master'!$F$2:$G$128,2,FALSE)</f>
        <v>South 4</v>
      </c>
      <c r="AU223" s="55">
        <v>707</v>
      </c>
      <c r="AV223" s="55" t="s">
        <v>60</v>
      </c>
    </row>
    <row r="224" spans="1:48" x14ac:dyDescent="0.25">
      <c r="A224" s="55" t="s">
        <v>103</v>
      </c>
      <c r="B224" s="55">
        <v>73111</v>
      </c>
      <c r="C224" s="55">
        <v>8</v>
      </c>
      <c r="D224" s="55">
        <v>3108</v>
      </c>
      <c r="E224" s="55">
        <v>-252</v>
      </c>
      <c r="F224" s="55">
        <v>6</v>
      </c>
      <c r="G224" s="56">
        <v>2862</v>
      </c>
      <c r="H224" s="59">
        <v>2856</v>
      </c>
      <c r="I224" s="55">
        <v>357.75</v>
      </c>
      <c r="J224" s="59">
        <v>357</v>
      </c>
      <c r="K224" s="55">
        <v>14688</v>
      </c>
      <c r="L224" s="55">
        <v>1860.3</v>
      </c>
      <c r="M224" s="55">
        <v>0</v>
      </c>
      <c r="N224" s="55">
        <v>0</v>
      </c>
      <c r="O224" s="55">
        <v>57.24</v>
      </c>
      <c r="P224" s="55" t="s">
        <v>64</v>
      </c>
      <c r="Q224" s="55" t="s">
        <v>63</v>
      </c>
      <c r="R224" s="55">
        <v>1917.54</v>
      </c>
      <c r="S224" s="55">
        <v>12770.46</v>
      </c>
      <c r="T224" s="55">
        <v>12770.46</v>
      </c>
      <c r="U224" s="55">
        <v>0</v>
      </c>
      <c r="V224" s="55" t="s">
        <v>64</v>
      </c>
      <c r="W224" s="55" t="s">
        <v>389</v>
      </c>
      <c r="X224" s="55">
        <v>1</v>
      </c>
      <c r="Y224" s="55">
        <v>0</v>
      </c>
      <c r="Z224" s="55">
        <v>1</v>
      </c>
      <c r="AA224" s="55" t="s">
        <v>63</v>
      </c>
      <c r="AB224" s="55">
        <v>7</v>
      </c>
      <c r="AC224" s="55">
        <v>0</v>
      </c>
      <c r="AD224" s="55">
        <v>96</v>
      </c>
      <c r="AE224" s="55">
        <v>0</v>
      </c>
      <c r="AF224" s="55">
        <v>6</v>
      </c>
      <c r="AG224" s="56">
        <v>6</v>
      </c>
      <c r="AH224" s="55">
        <v>324</v>
      </c>
      <c r="AI224" s="55">
        <v>60.857100000000003</v>
      </c>
      <c r="AJ224" s="55">
        <v>426</v>
      </c>
      <c r="AK224" s="55">
        <v>2180</v>
      </c>
      <c r="AL224" s="55">
        <v>2180</v>
      </c>
      <c r="AN224" s="55" t="s">
        <v>64</v>
      </c>
      <c r="AO224" s="55">
        <v>16</v>
      </c>
      <c r="AP224" s="55">
        <v>8</v>
      </c>
      <c r="AQ224" s="55">
        <v>50</v>
      </c>
      <c r="AR224" s="55">
        <v>178.875</v>
      </c>
      <c r="AS224" s="55">
        <v>388.5</v>
      </c>
      <c r="AT224" s="68" t="str">
        <f>VLOOKUP(A224,'[2]SU List with Assignment Master'!$F$2:$G$128,2,FALSE)</f>
        <v>South 4</v>
      </c>
      <c r="AU224" s="55">
        <v>707</v>
      </c>
      <c r="AV224" s="55" t="s">
        <v>60</v>
      </c>
    </row>
    <row r="225" spans="1:48" x14ac:dyDescent="0.25">
      <c r="A225" s="55" t="s">
        <v>103</v>
      </c>
      <c r="B225" s="55">
        <v>73501</v>
      </c>
      <c r="C225" s="55">
        <v>10</v>
      </c>
      <c r="D225" s="55">
        <v>1752</v>
      </c>
      <c r="E225" s="55">
        <v>354</v>
      </c>
      <c r="F225" s="55">
        <v>6</v>
      </c>
      <c r="G225" s="56">
        <v>2112</v>
      </c>
      <c r="H225" s="59">
        <v>2106</v>
      </c>
      <c r="I225" s="55">
        <v>211.2</v>
      </c>
      <c r="J225" s="59">
        <v>210.6</v>
      </c>
      <c r="K225" s="55">
        <v>10780</v>
      </c>
      <c r="L225" s="55">
        <v>1372.8</v>
      </c>
      <c r="M225" s="55">
        <v>0</v>
      </c>
      <c r="N225" s="55">
        <v>0</v>
      </c>
      <c r="O225" s="55">
        <v>0</v>
      </c>
      <c r="P225" s="55" t="s">
        <v>64</v>
      </c>
      <c r="Q225" s="55" t="s">
        <v>64</v>
      </c>
      <c r="R225" s="55">
        <v>1372.8</v>
      </c>
      <c r="S225" s="55">
        <v>9407.2000000000007</v>
      </c>
      <c r="T225" s="55">
        <v>9407.2000000000007</v>
      </c>
      <c r="U225" s="55">
        <v>0</v>
      </c>
      <c r="V225" s="55" t="s">
        <v>64</v>
      </c>
      <c r="W225" s="55" t="s">
        <v>390</v>
      </c>
      <c r="X225" s="55">
        <v>1</v>
      </c>
      <c r="Y225" s="55">
        <v>0</v>
      </c>
      <c r="Z225" s="55">
        <v>1</v>
      </c>
      <c r="AA225" s="55" t="s">
        <v>63</v>
      </c>
      <c r="AB225" s="55">
        <v>8</v>
      </c>
      <c r="AC225" s="55">
        <v>0</v>
      </c>
      <c r="AD225" s="55">
        <v>102</v>
      </c>
      <c r="AE225" s="55">
        <v>0</v>
      </c>
      <c r="AF225" s="55">
        <v>6</v>
      </c>
      <c r="AG225" s="56">
        <v>6</v>
      </c>
      <c r="AH225" s="55">
        <v>178</v>
      </c>
      <c r="AI225" s="55">
        <v>35.75</v>
      </c>
      <c r="AJ225" s="55">
        <v>286</v>
      </c>
      <c r="AK225" s="55">
        <v>1449</v>
      </c>
      <c r="AL225" s="55">
        <v>1449</v>
      </c>
      <c r="AN225" s="55" t="s">
        <v>64</v>
      </c>
      <c r="AO225" s="55">
        <v>12</v>
      </c>
      <c r="AP225" s="55">
        <v>10</v>
      </c>
      <c r="AQ225" s="55">
        <v>83.333333333333329</v>
      </c>
      <c r="AR225" s="55">
        <v>176</v>
      </c>
      <c r="AS225" s="55">
        <v>175.2</v>
      </c>
      <c r="AT225" s="68" t="str">
        <f>VLOOKUP(A225,'[2]SU List with Assignment Master'!$F$2:$G$128,2,FALSE)</f>
        <v>South 4</v>
      </c>
      <c r="AU225" s="55">
        <v>707</v>
      </c>
      <c r="AV225" s="55" t="s">
        <v>60</v>
      </c>
    </row>
    <row r="226" spans="1:48" x14ac:dyDescent="0.25">
      <c r="A226" s="55" t="s">
        <v>103</v>
      </c>
      <c r="B226" s="55">
        <v>76330</v>
      </c>
      <c r="C226" s="55">
        <v>6</v>
      </c>
      <c r="D226" s="55">
        <v>0</v>
      </c>
      <c r="E226" s="55">
        <v>401</v>
      </c>
      <c r="F226" s="55">
        <v>0</v>
      </c>
      <c r="G226" s="56">
        <v>401</v>
      </c>
      <c r="H226" s="59">
        <v>401</v>
      </c>
      <c r="I226" s="55">
        <v>66.833299999999994</v>
      </c>
      <c r="J226" s="59">
        <v>66.8</v>
      </c>
      <c r="K226" s="55">
        <v>2040</v>
      </c>
      <c r="L226" s="55">
        <v>260.64999999999998</v>
      </c>
      <c r="M226" s="55">
        <v>0</v>
      </c>
      <c r="N226" s="55">
        <v>0</v>
      </c>
      <c r="O226" s="55">
        <v>0</v>
      </c>
      <c r="P226" s="55" t="s">
        <v>64</v>
      </c>
      <c r="Q226" s="55" t="s">
        <v>64</v>
      </c>
      <c r="R226" s="55">
        <v>260.64999999999998</v>
      </c>
      <c r="S226" s="55">
        <v>1779.35</v>
      </c>
      <c r="T226" s="55">
        <v>1779.35</v>
      </c>
      <c r="U226" s="55">
        <v>0</v>
      </c>
      <c r="V226" s="55" t="s">
        <v>64</v>
      </c>
      <c r="W226" s="55" t="s">
        <v>391</v>
      </c>
      <c r="X226" s="55">
        <v>1</v>
      </c>
      <c r="Y226" s="55">
        <v>0</v>
      </c>
      <c r="Z226" s="55">
        <v>1</v>
      </c>
      <c r="AA226" s="55" t="s">
        <v>63</v>
      </c>
      <c r="AB226" s="55">
        <v>5</v>
      </c>
      <c r="AC226" s="55">
        <v>0</v>
      </c>
      <c r="AD226" s="55">
        <v>219</v>
      </c>
      <c r="AE226" s="55">
        <v>0</v>
      </c>
      <c r="AF226" s="55">
        <v>0</v>
      </c>
      <c r="AG226" s="56">
        <v>0</v>
      </c>
      <c r="AH226" s="55">
        <v>20</v>
      </c>
      <c r="AI226" s="55">
        <v>47.8</v>
      </c>
      <c r="AJ226" s="55">
        <v>239</v>
      </c>
      <c r="AK226" s="55">
        <v>1213</v>
      </c>
      <c r="AL226" s="55">
        <v>1213</v>
      </c>
      <c r="AM226" s="55">
        <v>0</v>
      </c>
      <c r="AN226" s="55" t="s">
        <v>64</v>
      </c>
      <c r="AO226" s="55">
        <v>13</v>
      </c>
      <c r="AP226" s="55">
        <v>0</v>
      </c>
      <c r="AQ226" s="55">
        <v>46.153846153846153</v>
      </c>
      <c r="AR226" s="55">
        <v>30.8462</v>
      </c>
      <c r="AS226" s="55">
        <v>0</v>
      </c>
      <c r="AT226" s="68" t="str">
        <f>VLOOKUP(A226,'[2]SU List with Assignment Master'!$F$2:$G$128,2,FALSE)</f>
        <v>South 4</v>
      </c>
      <c r="AU226" s="55">
        <v>707</v>
      </c>
      <c r="AV226" s="55" t="s">
        <v>60</v>
      </c>
    </row>
    <row r="227" spans="1:48" x14ac:dyDescent="0.25">
      <c r="A227" s="55" t="s">
        <v>103</v>
      </c>
      <c r="B227" s="55">
        <v>90707</v>
      </c>
      <c r="C227" s="55">
        <v>1</v>
      </c>
      <c r="D227" s="55">
        <v>300</v>
      </c>
      <c r="E227" s="55">
        <v>124</v>
      </c>
      <c r="F227" s="55">
        <v>1</v>
      </c>
      <c r="G227" s="56">
        <v>425</v>
      </c>
      <c r="H227" s="59">
        <v>424</v>
      </c>
      <c r="I227" s="55">
        <v>425</v>
      </c>
      <c r="J227" s="59">
        <v>424</v>
      </c>
      <c r="K227" s="55">
        <v>2197</v>
      </c>
      <c r="L227" s="55">
        <v>276.25</v>
      </c>
      <c r="M227" s="55">
        <v>0</v>
      </c>
      <c r="N227" s="55">
        <v>0</v>
      </c>
      <c r="O227" s="55">
        <v>-276.25</v>
      </c>
      <c r="P227" s="55" t="s">
        <v>63</v>
      </c>
      <c r="Q227" s="55" t="s">
        <v>64</v>
      </c>
      <c r="R227" s="55">
        <v>0</v>
      </c>
      <c r="S227" s="55">
        <v>2197</v>
      </c>
      <c r="T227" s="55">
        <v>2197</v>
      </c>
      <c r="U227" s="55">
        <v>0</v>
      </c>
      <c r="V227" s="55" t="s">
        <v>64</v>
      </c>
      <c r="W227" s="55" t="s">
        <v>392</v>
      </c>
      <c r="X227" s="55">
        <v>1</v>
      </c>
      <c r="Y227" s="55">
        <v>0</v>
      </c>
      <c r="Z227" s="55">
        <v>1</v>
      </c>
      <c r="AA227" s="55" t="s">
        <v>63</v>
      </c>
      <c r="AB227" s="55">
        <v>1</v>
      </c>
      <c r="AC227" s="55">
        <v>0</v>
      </c>
      <c r="AD227" s="55">
        <v>4</v>
      </c>
      <c r="AE227" s="55">
        <v>0</v>
      </c>
      <c r="AF227" s="55">
        <v>1</v>
      </c>
      <c r="AG227" s="56">
        <v>1</v>
      </c>
      <c r="AH227" s="55">
        <v>271</v>
      </c>
      <c r="AI227" s="55">
        <v>276</v>
      </c>
      <c r="AJ227" s="55">
        <v>276</v>
      </c>
      <c r="AK227" s="55">
        <v>1421</v>
      </c>
      <c r="AL227" s="55">
        <v>1421</v>
      </c>
      <c r="AN227" s="55" t="s">
        <v>64</v>
      </c>
      <c r="AO227" s="55">
        <v>1</v>
      </c>
      <c r="AP227" s="55">
        <v>1</v>
      </c>
      <c r="AQ227" s="55">
        <v>100</v>
      </c>
      <c r="AR227" s="55">
        <v>425</v>
      </c>
      <c r="AS227" s="55">
        <v>300</v>
      </c>
      <c r="AT227" s="68" t="str">
        <f>VLOOKUP(A227,'[2]SU List with Assignment Master'!$F$2:$G$128,2,FALSE)</f>
        <v>South 4</v>
      </c>
      <c r="AU227" s="55">
        <v>707</v>
      </c>
      <c r="AV227" s="55" t="s">
        <v>202</v>
      </c>
    </row>
    <row r="228" spans="1:48" x14ac:dyDescent="0.25">
      <c r="A228" s="55" t="s">
        <v>102</v>
      </c>
      <c r="B228" s="55">
        <v>40038</v>
      </c>
      <c r="C228" s="55">
        <v>0</v>
      </c>
      <c r="D228" s="55">
        <v>0</v>
      </c>
      <c r="E228" s="55">
        <v>0</v>
      </c>
      <c r="F228" s="55">
        <v>0</v>
      </c>
      <c r="G228" s="56">
        <v>0</v>
      </c>
      <c r="H228" s="59">
        <v>0</v>
      </c>
      <c r="I228" s="55">
        <v>0</v>
      </c>
      <c r="J228" s="59" t="e">
        <v>#DIV/0!</v>
      </c>
      <c r="K228" s="55">
        <v>0</v>
      </c>
      <c r="L228" s="55">
        <v>0</v>
      </c>
      <c r="M228" s="55">
        <v>0</v>
      </c>
      <c r="N228" s="55">
        <v>0</v>
      </c>
      <c r="O228" s="55">
        <v>0</v>
      </c>
      <c r="P228" s="55" t="s">
        <v>64</v>
      </c>
      <c r="Q228" s="55" t="s">
        <v>64</v>
      </c>
      <c r="R228" s="55">
        <v>0</v>
      </c>
      <c r="S228" s="55">
        <v>0</v>
      </c>
      <c r="T228" s="55">
        <v>0</v>
      </c>
      <c r="U228" s="55">
        <v>0</v>
      </c>
      <c r="V228" s="55" t="s">
        <v>64</v>
      </c>
      <c r="W228" s="55" t="s">
        <v>393</v>
      </c>
      <c r="X228" s="55">
        <v>0</v>
      </c>
      <c r="Y228" s="55">
        <v>1</v>
      </c>
      <c r="Z228" s="55">
        <v>1</v>
      </c>
      <c r="AA228" s="55" t="s">
        <v>63</v>
      </c>
      <c r="AB228" s="55">
        <v>0</v>
      </c>
      <c r="AC228" s="55">
        <v>0</v>
      </c>
      <c r="AD228" s="55">
        <v>0</v>
      </c>
      <c r="AE228" s="55">
        <v>0</v>
      </c>
      <c r="AF228" s="55">
        <v>0</v>
      </c>
      <c r="AG228" s="56">
        <v>0</v>
      </c>
      <c r="AH228" s="55">
        <v>0</v>
      </c>
      <c r="AI228" s="55">
        <v>0</v>
      </c>
      <c r="AJ228" s="55">
        <v>0</v>
      </c>
      <c r="AK228" s="55">
        <v>0</v>
      </c>
      <c r="AL228" s="55">
        <v>0</v>
      </c>
      <c r="AN228" s="55" t="s">
        <v>64</v>
      </c>
      <c r="AO228" s="55">
        <v>2</v>
      </c>
      <c r="AP228" s="55">
        <v>0</v>
      </c>
      <c r="AQ228" s="55">
        <v>0</v>
      </c>
      <c r="AR228" s="55">
        <v>0</v>
      </c>
      <c r="AS228" s="55">
        <v>0</v>
      </c>
      <c r="AT228" s="68" t="str">
        <f>VLOOKUP(A228,'[2]SU List with Assignment Master'!$F$2:$G$128,2,FALSE)</f>
        <v>South 6</v>
      </c>
      <c r="AU228" s="55">
        <v>490</v>
      </c>
      <c r="AV228" s="55" t="s">
        <v>24</v>
      </c>
    </row>
    <row r="229" spans="1:48" x14ac:dyDescent="0.25">
      <c r="A229" s="55" t="s">
        <v>102</v>
      </c>
      <c r="B229" s="55">
        <v>40281</v>
      </c>
      <c r="C229" s="55">
        <v>4</v>
      </c>
      <c r="D229" s="55">
        <v>1356</v>
      </c>
      <c r="E229" s="55">
        <v>564</v>
      </c>
      <c r="F229" s="55">
        <v>13</v>
      </c>
      <c r="G229" s="56">
        <v>1933</v>
      </c>
      <c r="H229" s="59">
        <v>1920</v>
      </c>
      <c r="I229" s="55">
        <v>483.25</v>
      </c>
      <c r="J229" s="59">
        <v>480</v>
      </c>
      <c r="K229" s="55">
        <v>9875</v>
      </c>
      <c r="L229" s="55">
        <v>1256.45</v>
      </c>
      <c r="M229" s="55">
        <v>0</v>
      </c>
      <c r="N229" s="55">
        <v>0</v>
      </c>
      <c r="O229" s="55">
        <v>38.659999999999997</v>
      </c>
      <c r="P229" s="55" t="s">
        <v>64</v>
      </c>
      <c r="Q229" s="55" t="s">
        <v>63</v>
      </c>
      <c r="R229" s="55">
        <v>1295.1099999999999</v>
      </c>
      <c r="S229" s="55">
        <v>8579.89</v>
      </c>
      <c r="T229" s="55">
        <v>8579.89</v>
      </c>
      <c r="U229" s="55">
        <v>0</v>
      </c>
      <c r="V229" s="55" t="s">
        <v>64</v>
      </c>
      <c r="W229" s="55" t="s">
        <v>394</v>
      </c>
      <c r="X229" s="55">
        <v>1</v>
      </c>
      <c r="Y229" s="55">
        <v>0</v>
      </c>
      <c r="Z229" s="55">
        <v>1</v>
      </c>
      <c r="AA229" s="55" t="s">
        <v>63</v>
      </c>
      <c r="AB229" s="55">
        <v>4</v>
      </c>
      <c r="AC229" s="55">
        <v>0</v>
      </c>
      <c r="AD229" s="55">
        <v>65</v>
      </c>
      <c r="AE229" s="55">
        <v>0</v>
      </c>
      <c r="AF229" s="55">
        <v>12</v>
      </c>
      <c r="AG229" s="56">
        <v>12</v>
      </c>
      <c r="AH229" s="55">
        <v>405</v>
      </c>
      <c r="AI229" s="55">
        <v>120.5</v>
      </c>
      <c r="AJ229" s="55">
        <v>482</v>
      </c>
      <c r="AK229" s="55">
        <v>2476</v>
      </c>
      <c r="AL229" s="55">
        <v>2476</v>
      </c>
      <c r="AN229" s="55" t="s">
        <v>64</v>
      </c>
      <c r="AO229" s="55">
        <v>4</v>
      </c>
      <c r="AP229" s="55">
        <v>4</v>
      </c>
      <c r="AQ229" s="55">
        <v>100</v>
      </c>
      <c r="AR229" s="55">
        <v>483.25</v>
      </c>
      <c r="AS229" s="55">
        <v>339</v>
      </c>
      <c r="AT229" s="68" t="str">
        <f>VLOOKUP(A229,'[2]SU List with Assignment Master'!$F$2:$G$128,2,FALSE)</f>
        <v>South 6</v>
      </c>
      <c r="AU229" s="55">
        <v>490</v>
      </c>
      <c r="AV229" s="55" t="s">
        <v>60</v>
      </c>
    </row>
    <row r="230" spans="1:48" x14ac:dyDescent="0.25">
      <c r="A230" s="55" t="s">
        <v>102</v>
      </c>
      <c r="B230" s="55">
        <v>40701</v>
      </c>
      <c r="C230" s="55">
        <v>1</v>
      </c>
      <c r="D230" s="55">
        <v>552</v>
      </c>
      <c r="E230" s="55">
        <v>-405</v>
      </c>
      <c r="F230" s="55">
        <v>14</v>
      </c>
      <c r="G230" s="56">
        <v>161</v>
      </c>
      <c r="H230" s="59">
        <v>147</v>
      </c>
      <c r="I230" s="55">
        <v>161</v>
      </c>
      <c r="J230" s="59">
        <v>147</v>
      </c>
      <c r="K230" s="55">
        <v>819</v>
      </c>
      <c r="L230" s="55">
        <v>104.65</v>
      </c>
      <c r="M230" s="55">
        <v>0</v>
      </c>
      <c r="N230" s="55">
        <v>0</v>
      </c>
      <c r="O230" s="55">
        <v>3.22</v>
      </c>
      <c r="P230" s="55" t="s">
        <v>64</v>
      </c>
      <c r="Q230" s="55" t="s">
        <v>63</v>
      </c>
      <c r="R230" s="55">
        <v>107.87</v>
      </c>
      <c r="S230" s="55">
        <v>711.13</v>
      </c>
      <c r="T230" s="55">
        <v>711.13</v>
      </c>
      <c r="U230" s="55">
        <v>0</v>
      </c>
      <c r="V230" s="55" t="s">
        <v>64</v>
      </c>
      <c r="W230" s="55" t="s">
        <v>395</v>
      </c>
      <c r="X230" s="55">
        <v>1</v>
      </c>
      <c r="Y230" s="55">
        <v>0</v>
      </c>
      <c r="Z230" s="55">
        <v>1</v>
      </c>
      <c r="AA230" s="55" t="s">
        <v>63</v>
      </c>
      <c r="AB230" s="55">
        <v>1</v>
      </c>
      <c r="AC230" s="55">
        <v>0</v>
      </c>
      <c r="AD230" s="55">
        <v>4</v>
      </c>
      <c r="AE230" s="55">
        <v>0</v>
      </c>
      <c r="AF230" s="55">
        <v>14</v>
      </c>
      <c r="AG230" s="56">
        <v>14</v>
      </c>
      <c r="AH230" s="55">
        <v>13</v>
      </c>
      <c r="AI230" s="55">
        <v>31</v>
      </c>
      <c r="AJ230" s="55">
        <v>31</v>
      </c>
      <c r="AK230" s="55">
        <v>157</v>
      </c>
      <c r="AL230" s="55">
        <v>157</v>
      </c>
      <c r="AN230" s="55" t="s">
        <v>64</v>
      </c>
      <c r="AO230" s="55">
        <v>3</v>
      </c>
      <c r="AP230" s="55">
        <v>2</v>
      </c>
      <c r="AQ230" s="55">
        <v>33.333333333333343</v>
      </c>
      <c r="AR230" s="55">
        <v>53.666699999999999</v>
      </c>
      <c r="AS230" s="55">
        <v>276</v>
      </c>
      <c r="AT230" s="68" t="str">
        <f>VLOOKUP(A230,'[2]SU List with Assignment Master'!$F$2:$G$128,2,FALSE)</f>
        <v>South 6</v>
      </c>
      <c r="AU230" s="55">
        <v>490</v>
      </c>
      <c r="AV230" s="55" t="s">
        <v>18</v>
      </c>
    </row>
    <row r="231" spans="1:48" x14ac:dyDescent="0.25">
      <c r="A231" s="55" t="s">
        <v>102</v>
      </c>
      <c r="B231" s="55">
        <v>40721</v>
      </c>
      <c r="C231" s="55">
        <v>7</v>
      </c>
      <c r="D231" s="55">
        <v>2448</v>
      </c>
      <c r="E231" s="55">
        <v>309</v>
      </c>
      <c r="F231" s="55">
        <v>136</v>
      </c>
      <c r="G231" s="56">
        <v>2893</v>
      </c>
      <c r="H231" s="59">
        <v>2757</v>
      </c>
      <c r="I231" s="55">
        <v>413.28570000000002</v>
      </c>
      <c r="J231" s="59">
        <v>393.9</v>
      </c>
      <c r="K231" s="55">
        <v>14771</v>
      </c>
      <c r="L231" s="55">
        <v>1880.45</v>
      </c>
      <c r="M231" s="55">
        <v>0</v>
      </c>
      <c r="N231" s="55">
        <v>0</v>
      </c>
      <c r="O231" s="55">
        <v>57.86</v>
      </c>
      <c r="P231" s="55" t="s">
        <v>64</v>
      </c>
      <c r="Q231" s="55" t="s">
        <v>63</v>
      </c>
      <c r="R231" s="55">
        <v>1938.31</v>
      </c>
      <c r="S231" s="55">
        <v>12832.69</v>
      </c>
      <c r="T231" s="55">
        <v>12832.69</v>
      </c>
      <c r="U231" s="55">
        <v>0</v>
      </c>
      <c r="V231" s="55" t="s">
        <v>64</v>
      </c>
      <c r="W231" s="55" t="s">
        <v>396</v>
      </c>
      <c r="X231" s="55">
        <v>1</v>
      </c>
      <c r="Y231" s="55">
        <v>0</v>
      </c>
      <c r="Z231" s="55">
        <v>1</v>
      </c>
      <c r="AA231" s="55" t="s">
        <v>63</v>
      </c>
      <c r="AB231" s="55">
        <v>7</v>
      </c>
      <c r="AC231" s="55">
        <v>0</v>
      </c>
      <c r="AD231" s="55">
        <v>117</v>
      </c>
      <c r="AE231" s="55">
        <v>0</v>
      </c>
      <c r="AF231" s="55">
        <v>53</v>
      </c>
      <c r="AG231" s="56">
        <v>53</v>
      </c>
      <c r="AH231" s="55">
        <v>847</v>
      </c>
      <c r="AI231" s="55">
        <v>145.28569999999999</v>
      </c>
      <c r="AJ231" s="55">
        <v>1017</v>
      </c>
      <c r="AK231" s="55">
        <v>5173</v>
      </c>
      <c r="AL231" s="55">
        <v>5173</v>
      </c>
      <c r="AM231" s="55">
        <v>0</v>
      </c>
      <c r="AN231" s="55" t="s">
        <v>64</v>
      </c>
      <c r="AO231" s="55">
        <v>9</v>
      </c>
      <c r="AP231" s="55">
        <v>6</v>
      </c>
      <c r="AQ231" s="55">
        <v>77.777777777777771</v>
      </c>
      <c r="AR231" s="55">
        <v>321.44439999999997</v>
      </c>
      <c r="AS231" s="55">
        <v>408</v>
      </c>
      <c r="AT231" s="68" t="str">
        <f>VLOOKUP(A231,'[2]SU List with Assignment Master'!$F$2:$G$128,2,FALSE)</f>
        <v>South 6</v>
      </c>
      <c r="AU231" s="55">
        <v>490</v>
      </c>
      <c r="AV231" s="55" t="s">
        <v>20</v>
      </c>
    </row>
    <row r="232" spans="1:48" x14ac:dyDescent="0.25">
      <c r="A232" s="55" t="s">
        <v>102</v>
      </c>
      <c r="B232" s="55">
        <v>41445</v>
      </c>
      <c r="C232" s="55">
        <v>14</v>
      </c>
      <c r="D232" s="55">
        <v>4836</v>
      </c>
      <c r="E232" s="55">
        <v>798</v>
      </c>
      <c r="F232" s="55">
        <v>44</v>
      </c>
      <c r="G232" s="56">
        <v>5678</v>
      </c>
      <c r="H232" s="59">
        <v>5634</v>
      </c>
      <c r="I232" s="55">
        <v>405.57139999999998</v>
      </c>
      <c r="J232" s="59">
        <v>402.4</v>
      </c>
      <c r="K232" s="55">
        <v>29151</v>
      </c>
      <c r="L232" s="55">
        <v>3690.7</v>
      </c>
      <c r="M232" s="55">
        <v>0</v>
      </c>
      <c r="N232" s="55">
        <v>0</v>
      </c>
      <c r="O232" s="55">
        <v>113.56</v>
      </c>
      <c r="P232" s="55" t="s">
        <v>64</v>
      </c>
      <c r="Q232" s="55" t="s">
        <v>63</v>
      </c>
      <c r="R232" s="55">
        <v>3804.26</v>
      </c>
      <c r="S232" s="55">
        <v>25346.74</v>
      </c>
      <c r="T232" s="55">
        <v>25346.74</v>
      </c>
      <c r="U232" s="55">
        <v>0</v>
      </c>
      <c r="V232" s="55" t="s">
        <v>64</v>
      </c>
      <c r="W232" s="55" t="s">
        <v>397</v>
      </c>
      <c r="X232" s="55">
        <v>1</v>
      </c>
      <c r="Y232" s="55">
        <v>0</v>
      </c>
      <c r="Z232" s="55">
        <v>1</v>
      </c>
      <c r="AA232" s="55" t="s">
        <v>63</v>
      </c>
      <c r="AB232" s="55">
        <v>12</v>
      </c>
      <c r="AC232" s="55">
        <v>0</v>
      </c>
      <c r="AD232" s="55">
        <v>81</v>
      </c>
      <c r="AE232" s="55">
        <v>0</v>
      </c>
      <c r="AF232" s="55">
        <v>19</v>
      </c>
      <c r="AG232" s="56">
        <v>19</v>
      </c>
      <c r="AH232" s="55">
        <v>1923</v>
      </c>
      <c r="AI232" s="55">
        <v>168.58330000000001</v>
      </c>
      <c r="AJ232" s="55">
        <v>2023</v>
      </c>
      <c r="AK232" s="55">
        <v>10306</v>
      </c>
      <c r="AL232" s="55">
        <v>10306</v>
      </c>
      <c r="AN232" s="55" t="s">
        <v>64</v>
      </c>
      <c r="AO232" s="55">
        <v>23</v>
      </c>
      <c r="AP232" s="55">
        <v>13</v>
      </c>
      <c r="AQ232" s="55">
        <v>60.869565217391298</v>
      </c>
      <c r="AR232" s="55">
        <v>246.86959999999999</v>
      </c>
      <c r="AS232" s="55">
        <v>372</v>
      </c>
      <c r="AT232" s="68" t="str">
        <f>VLOOKUP(A232,'[2]SU List with Assignment Master'!$F$2:$G$128,2,FALSE)</f>
        <v>South 6</v>
      </c>
      <c r="AU232" s="55">
        <v>490</v>
      </c>
      <c r="AV232" s="55" t="s">
        <v>60</v>
      </c>
    </row>
    <row r="233" spans="1:48" x14ac:dyDescent="0.25">
      <c r="A233" s="55" t="s">
        <v>102</v>
      </c>
      <c r="B233" s="55">
        <v>50472</v>
      </c>
      <c r="C233" s="55">
        <v>0</v>
      </c>
      <c r="D233" s="55">
        <v>0</v>
      </c>
      <c r="E233" s="55">
        <v>0</v>
      </c>
      <c r="F233" s="55">
        <v>0</v>
      </c>
      <c r="G233" s="56">
        <v>0</v>
      </c>
      <c r="H233" s="59">
        <v>0</v>
      </c>
      <c r="I233" s="55">
        <v>0</v>
      </c>
      <c r="J233" s="59" t="e">
        <v>#DIV/0!</v>
      </c>
      <c r="K233" s="55">
        <v>0</v>
      </c>
      <c r="L233" s="55">
        <v>0</v>
      </c>
      <c r="M233" s="55">
        <v>0</v>
      </c>
      <c r="N233" s="55">
        <v>0</v>
      </c>
      <c r="O233" s="55">
        <v>0</v>
      </c>
      <c r="P233" s="55" t="s">
        <v>64</v>
      </c>
      <c r="Q233" s="55" t="s">
        <v>64</v>
      </c>
      <c r="R233" s="55">
        <v>0</v>
      </c>
      <c r="S233" s="55">
        <v>0</v>
      </c>
      <c r="T233" s="55">
        <v>0</v>
      </c>
      <c r="U233" s="55">
        <v>0</v>
      </c>
      <c r="V233" s="55" t="s">
        <v>64</v>
      </c>
      <c r="W233" s="55" t="s">
        <v>398</v>
      </c>
      <c r="X233" s="55">
        <v>0</v>
      </c>
      <c r="Y233" s="55">
        <v>1</v>
      </c>
      <c r="Z233" s="55">
        <v>1</v>
      </c>
      <c r="AA233" s="55" t="s">
        <v>63</v>
      </c>
      <c r="AB233" s="55">
        <v>0</v>
      </c>
      <c r="AC233" s="55">
        <v>0</v>
      </c>
      <c r="AD233" s="55">
        <v>0</v>
      </c>
      <c r="AE233" s="55">
        <v>0</v>
      </c>
      <c r="AF233" s="55">
        <v>0</v>
      </c>
      <c r="AG233" s="56">
        <v>0</v>
      </c>
      <c r="AH233" s="55">
        <v>0</v>
      </c>
      <c r="AI233" s="55">
        <v>0</v>
      </c>
      <c r="AJ233" s="55">
        <v>0</v>
      </c>
      <c r="AK233" s="55">
        <v>0</v>
      </c>
      <c r="AL233" s="55">
        <v>0</v>
      </c>
      <c r="AN233" s="55" t="s">
        <v>64</v>
      </c>
      <c r="AO233" s="55">
        <v>1</v>
      </c>
      <c r="AP233" s="55">
        <v>0</v>
      </c>
      <c r="AQ233" s="55">
        <v>0</v>
      </c>
      <c r="AR233" s="55">
        <v>0</v>
      </c>
      <c r="AS233" s="55">
        <v>0</v>
      </c>
      <c r="AT233" s="68" t="str">
        <f>VLOOKUP(A233,'[2]SU List with Assignment Master'!$F$2:$G$128,2,FALSE)</f>
        <v>South 6</v>
      </c>
      <c r="AU233" s="55">
        <v>490</v>
      </c>
      <c r="AV233" s="55" t="s">
        <v>60</v>
      </c>
    </row>
    <row r="234" spans="1:48" x14ac:dyDescent="0.25">
      <c r="A234" s="55" t="s">
        <v>102</v>
      </c>
      <c r="B234" s="55">
        <v>50610</v>
      </c>
      <c r="C234" s="55">
        <v>16</v>
      </c>
      <c r="D234" s="55">
        <v>1944</v>
      </c>
      <c r="E234" s="55">
        <v>2019</v>
      </c>
      <c r="F234" s="55">
        <v>2</v>
      </c>
      <c r="G234" s="56">
        <v>3965</v>
      </c>
      <c r="H234" s="59">
        <v>3963</v>
      </c>
      <c r="I234" s="55">
        <v>247.8125</v>
      </c>
      <c r="J234" s="59">
        <v>247.7</v>
      </c>
      <c r="K234" s="55">
        <v>20413</v>
      </c>
      <c r="L234" s="55">
        <v>2577.25</v>
      </c>
      <c r="M234" s="55">
        <v>0</v>
      </c>
      <c r="N234" s="55">
        <v>0</v>
      </c>
      <c r="O234" s="55">
        <v>0</v>
      </c>
      <c r="P234" s="55" t="s">
        <v>64</v>
      </c>
      <c r="Q234" s="55" t="s">
        <v>64</v>
      </c>
      <c r="R234" s="55">
        <v>2577.25</v>
      </c>
      <c r="S234" s="55">
        <v>17835.75</v>
      </c>
      <c r="T234" s="55">
        <v>17835.75</v>
      </c>
      <c r="U234" s="55">
        <v>0</v>
      </c>
      <c r="V234" s="55" t="s">
        <v>64</v>
      </c>
      <c r="W234" s="55" t="s">
        <v>399</v>
      </c>
      <c r="X234" s="55">
        <v>1</v>
      </c>
      <c r="Y234" s="55">
        <v>0</v>
      </c>
      <c r="Z234" s="55">
        <v>1</v>
      </c>
      <c r="AA234" s="55" t="s">
        <v>63</v>
      </c>
      <c r="AB234" s="55">
        <v>3</v>
      </c>
      <c r="AC234" s="55">
        <v>0</v>
      </c>
      <c r="AD234" s="55">
        <v>33</v>
      </c>
      <c r="AE234" s="55">
        <v>0</v>
      </c>
      <c r="AF234" s="55">
        <v>2</v>
      </c>
      <c r="AG234" s="56">
        <v>2</v>
      </c>
      <c r="AH234" s="55">
        <v>37</v>
      </c>
      <c r="AI234" s="55">
        <v>24</v>
      </c>
      <c r="AJ234" s="55">
        <v>72</v>
      </c>
      <c r="AK234" s="55">
        <v>370</v>
      </c>
      <c r="AL234" s="55">
        <v>370</v>
      </c>
      <c r="AN234" s="55" t="s">
        <v>64</v>
      </c>
      <c r="AO234" s="55">
        <v>19</v>
      </c>
      <c r="AP234" s="55">
        <v>0</v>
      </c>
      <c r="AQ234" s="55">
        <v>84.21052631578948</v>
      </c>
      <c r="AR234" s="55">
        <v>208.6842</v>
      </c>
      <c r="AS234" s="55">
        <v>0</v>
      </c>
      <c r="AT234" s="68" t="str">
        <f>VLOOKUP(A234,'[2]SU List with Assignment Master'!$F$2:$G$128,2,FALSE)</f>
        <v>South 6</v>
      </c>
      <c r="AU234" s="55">
        <v>490</v>
      </c>
      <c r="AV234" s="55" t="s">
        <v>60</v>
      </c>
    </row>
    <row r="235" spans="1:48" x14ac:dyDescent="0.25">
      <c r="A235" s="55" t="s">
        <v>102</v>
      </c>
      <c r="B235" s="55">
        <v>90490</v>
      </c>
      <c r="C235" s="55">
        <v>0</v>
      </c>
      <c r="D235" s="55">
        <v>0</v>
      </c>
      <c r="E235" s="55">
        <v>0</v>
      </c>
      <c r="F235" s="55">
        <v>0</v>
      </c>
      <c r="G235" s="56">
        <v>0</v>
      </c>
      <c r="H235" s="59">
        <v>0</v>
      </c>
      <c r="I235" s="55">
        <v>0</v>
      </c>
      <c r="J235" s="59" t="e">
        <v>#DIV/0!</v>
      </c>
      <c r="K235" s="55">
        <v>0</v>
      </c>
      <c r="L235" s="55">
        <v>0</v>
      </c>
      <c r="M235" s="55">
        <v>0</v>
      </c>
      <c r="N235" s="55">
        <v>0</v>
      </c>
      <c r="O235" s="55">
        <v>0</v>
      </c>
      <c r="P235" s="55" t="s">
        <v>63</v>
      </c>
      <c r="Q235" s="55" t="s">
        <v>64</v>
      </c>
      <c r="R235" s="55">
        <v>0</v>
      </c>
      <c r="S235" s="55">
        <v>0</v>
      </c>
      <c r="T235" s="55">
        <v>0</v>
      </c>
      <c r="U235" s="55">
        <v>0</v>
      </c>
      <c r="V235" s="55" t="s">
        <v>64</v>
      </c>
      <c r="W235" s="55" t="s">
        <v>400</v>
      </c>
      <c r="X235" s="55">
        <v>0</v>
      </c>
      <c r="Y235" s="55">
        <v>1</v>
      </c>
      <c r="Z235" s="55">
        <v>1</v>
      </c>
      <c r="AA235" s="55" t="s">
        <v>63</v>
      </c>
      <c r="AB235" s="55">
        <v>0</v>
      </c>
      <c r="AC235" s="55">
        <v>0</v>
      </c>
      <c r="AD235" s="55">
        <v>0</v>
      </c>
      <c r="AE235" s="55">
        <v>0</v>
      </c>
      <c r="AF235" s="55">
        <v>0</v>
      </c>
      <c r="AG235" s="56">
        <v>0</v>
      </c>
      <c r="AH235" s="55">
        <v>0</v>
      </c>
      <c r="AI235" s="55">
        <v>0</v>
      </c>
      <c r="AJ235" s="55">
        <v>0</v>
      </c>
      <c r="AK235" s="55">
        <v>0</v>
      </c>
      <c r="AL235" s="55">
        <v>0</v>
      </c>
      <c r="AN235" s="55" t="s">
        <v>64</v>
      </c>
      <c r="AO235" s="55">
        <v>0</v>
      </c>
      <c r="AP235" s="55">
        <v>0</v>
      </c>
      <c r="AQ235" s="55">
        <v>0</v>
      </c>
      <c r="AR235" s="55">
        <v>0</v>
      </c>
      <c r="AS235" s="55">
        <v>0</v>
      </c>
      <c r="AT235" s="68" t="str">
        <f>VLOOKUP(A235,'[2]SU List with Assignment Master'!$F$2:$G$128,2,FALSE)</f>
        <v>South 6</v>
      </c>
      <c r="AU235" s="55">
        <v>490</v>
      </c>
      <c r="AV235" s="55" t="s">
        <v>202</v>
      </c>
    </row>
    <row r="236" spans="1:48" x14ac:dyDescent="0.25">
      <c r="A236" s="55" t="s">
        <v>101</v>
      </c>
      <c r="B236" s="55">
        <v>40060</v>
      </c>
      <c r="C236" s="55">
        <v>2</v>
      </c>
      <c r="D236" s="55">
        <v>0</v>
      </c>
      <c r="E236" s="55">
        <v>489</v>
      </c>
      <c r="F236" s="55">
        <v>24</v>
      </c>
      <c r="G236" s="56">
        <v>513</v>
      </c>
      <c r="H236" s="59">
        <v>489</v>
      </c>
      <c r="I236" s="55">
        <v>256.5</v>
      </c>
      <c r="J236" s="59">
        <v>244.5</v>
      </c>
      <c r="K236" s="55">
        <v>2603</v>
      </c>
      <c r="L236" s="55">
        <v>333.45</v>
      </c>
      <c r="M236" s="55">
        <v>0</v>
      </c>
      <c r="N236" s="55">
        <v>0</v>
      </c>
      <c r="O236" s="55">
        <v>0</v>
      </c>
      <c r="P236" s="55" t="s">
        <v>64</v>
      </c>
      <c r="Q236" s="55" t="s">
        <v>64</v>
      </c>
      <c r="R236" s="55">
        <v>333.45</v>
      </c>
      <c r="S236" s="55">
        <v>2269.5500000000002</v>
      </c>
      <c r="T236" s="55">
        <v>2269.5500000000002</v>
      </c>
      <c r="U236" s="55">
        <v>0</v>
      </c>
      <c r="V236" s="55" t="s">
        <v>64</v>
      </c>
      <c r="W236" s="55" t="s">
        <v>401</v>
      </c>
      <c r="X236" s="55">
        <v>1</v>
      </c>
      <c r="Y236" s="55">
        <v>0</v>
      </c>
      <c r="Z236" s="55">
        <v>1</v>
      </c>
      <c r="AA236" s="55" t="s">
        <v>63</v>
      </c>
      <c r="AB236" s="55">
        <v>2</v>
      </c>
      <c r="AC236" s="55">
        <v>0</v>
      </c>
      <c r="AD236" s="55">
        <v>15</v>
      </c>
      <c r="AE236" s="55">
        <v>0</v>
      </c>
      <c r="AF236" s="55">
        <v>1</v>
      </c>
      <c r="AG236" s="56">
        <v>1</v>
      </c>
      <c r="AH236" s="55">
        <v>58</v>
      </c>
      <c r="AI236" s="55">
        <v>37</v>
      </c>
      <c r="AJ236" s="55">
        <v>74</v>
      </c>
      <c r="AK236" s="55">
        <v>377</v>
      </c>
      <c r="AL236" s="55">
        <v>377</v>
      </c>
      <c r="AM236" s="55">
        <v>0</v>
      </c>
      <c r="AN236" s="55" t="s">
        <v>64</v>
      </c>
      <c r="AO236" s="55">
        <v>2</v>
      </c>
      <c r="AP236" s="55">
        <v>0</v>
      </c>
      <c r="AQ236" s="55">
        <v>100</v>
      </c>
      <c r="AR236" s="55">
        <v>256.5</v>
      </c>
      <c r="AS236" s="55">
        <v>0</v>
      </c>
      <c r="AT236" s="68" t="str">
        <f>VLOOKUP(A236,'[2]SU List with Assignment Master'!$F$2:$G$128,2,FALSE)</f>
        <v>South 5</v>
      </c>
      <c r="AU236" s="55">
        <v>488</v>
      </c>
      <c r="AV236" s="55" t="s">
        <v>24</v>
      </c>
    </row>
    <row r="237" spans="1:48" x14ac:dyDescent="0.25">
      <c r="A237" s="55" t="s">
        <v>101</v>
      </c>
      <c r="B237" s="55">
        <v>40270</v>
      </c>
      <c r="C237" s="55">
        <v>1</v>
      </c>
      <c r="D237" s="55">
        <v>672</v>
      </c>
      <c r="E237" s="55">
        <v>451</v>
      </c>
      <c r="F237" s="55">
        <v>6</v>
      </c>
      <c r="G237" s="56">
        <v>1129</v>
      </c>
      <c r="H237" s="59">
        <v>1123</v>
      </c>
      <c r="I237" s="55">
        <v>1129</v>
      </c>
      <c r="J237" s="59">
        <v>1123</v>
      </c>
      <c r="K237" s="55">
        <v>5766</v>
      </c>
      <c r="L237" s="55">
        <v>733.85</v>
      </c>
      <c r="M237" s="55">
        <v>0</v>
      </c>
      <c r="N237" s="55">
        <v>0</v>
      </c>
      <c r="O237" s="55">
        <v>0</v>
      </c>
      <c r="P237" s="55" t="s">
        <v>64</v>
      </c>
      <c r="Q237" s="55" t="s">
        <v>64</v>
      </c>
      <c r="R237" s="55">
        <v>733.85</v>
      </c>
      <c r="S237" s="55">
        <v>5032.1499999999996</v>
      </c>
      <c r="T237" s="55">
        <v>5032.1499999999996</v>
      </c>
      <c r="U237" s="55">
        <v>0</v>
      </c>
      <c r="V237" s="55" t="s">
        <v>64</v>
      </c>
      <c r="W237" s="55" t="s">
        <v>402</v>
      </c>
      <c r="X237" s="55">
        <v>1</v>
      </c>
      <c r="Y237" s="55">
        <v>0</v>
      </c>
      <c r="Z237" s="55">
        <v>1</v>
      </c>
      <c r="AA237" s="55" t="s">
        <v>63</v>
      </c>
      <c r="AB237" s="55">
        <v>1</v>
      </c>
      <c r="AC237" s="55">
        <v>0</v>
      </c>
      <c r="AD237" s="55">
        <v>27</v>
      </c>
      <c r="AE237" s="55">
        <v>0</v>
      </c>
      <c r="AF237" s="55">
        <v>6</v>
      </c>
      <c r="AG237" s="56">
        <v>6</v>
      </c>
      <c r="AH237" s="55">
        <v>151</v>
      </c>
      <c r="AI237" s="55">
        <v>184</v>
      </c>
      <c r="AJ237" s="55">
        <v>184</v>
      </c>
      <c r="AK237" s="55">
        <v>931</v>
      </c>
      <c r="AL237" s="55">
        <v>931</v>
      </c>
      <c r="AM237" s="55">
        <v>0</v>
      </c>
      <c r="AN237" s="55" t="s">
        <v>64</v>
      </c>
      <c r="AO237" s="55">
        <v>2</v>
      </c>
      <c r="AP237" s="55">
        <v>2</v>
      </c>
      <c r="AQ237" s="55">
        <v>50</v>
      </c>
      <c r="AR237" s="55">
        <v>564.5</v>
      </c>
      <c r="AS237" s="55">
        <v>336</v>
      </c>
      <c r="AT237" s="68" t="str">
        <f>VLOOKUP(A237,'[2]SU List with Assignment Master'!$F$2:$G$128,2,FALSE)</f>
        <v>South 5</v>
      </c>
      <c r="AU237" s="55">
        <v>488</v>
      </c>
      <c r="AV237" s="55" t="s">
        <v>18</v>
      </c>
    </row>
    <row r="238" spans="1:48" x14ac:dyDescent="0.25">
      <c r="A238" s="55" t="s">
        <v>101</v>
      </c>
      <c r="B238" s="55">
        <v>40271</v>
      </c>
      <c r="C238" s="55">
        <v>3</v>
      </c>
      <c r="D238" s="55">
        <v>1764</v>
      </c>
      <c r="E238" s="55">
        <v>-153</v>
      </c>
      <c r="F238" s="55">
        <v>4</v>
      </c>
      <c r="G238" s="56">
        <v>1615</v>
      </c>
      <c r="H238" s="59">
        <v>1611</v>
      </c>
      <c r="I238" s="55">
        <v>538.33330000000001</v>
      </c>
      <c r="J238" s="59">
        <v>537</v>
      </c>
      <c r="K238" s="55">
        <v>8279</v>
      </c>
      <c r="L238" s="55">
        <v>1049.75</v>
      </c>
      <c r="M238" s="55">
        <v>0</v>
      </c>
      <c r="N238" s="55">
        <v>0</v>
      </c>
      <c r="O238" s="55">
        <v>32.299999999999997</v>
      </c>
      <c r="P238" s="55" t="s">
        <v>64</v>
      </c>
      <c r="Q238" s="55" t="s">
        <v>63</v>
      </c>
      <c r="R238" s="55">
        <v>1082.05</v>
      </c>
      <c r="S238" s="55">
        <v>7196.95</v>
      </c>
      <c r="T238" s="55">
        <v>7196.95</v>
      </c>
      <c r="U238" s="55">
        <v>0</v>
      </c>
      <c r="V238" s="55" t="s">
        <v>64</v>
      </c>
      <c r="W238" s="55" t="s">
        <v>403</v>
      </c>
      <c r="X238" s="55">
        <v>1</v>
      </c>
      <c r="Y238" s="55">
        <v>0</v>
      </c>
      <c r="Z238" s="55">
        <v>1</v>
      </c>
      <c r="AA238" s="55" t="s">
        <v>63</v>
      </c>
      <c r="AB238" s="55">
        <v>2</v>
      </c>
      <c r="AC238" s="55">
        <v>0</v>
      </c>
      <c r="AD238" s="55">
        <v>4</v>
      </c>
      <c r="AE238" s="55">
        <v>0</v>
      </c>
      <c r="AF238" s="55">
        <v>4</v>
      </c>
      <c r="AG238" s="56">
        <v>4</v>
      </c>
      <c r="AH238" s="55">
        <v>209</v>
      </c>
      <c r="AI238" s="55">
        <v>108.5</v>
      </c>
      <c r="AJ238" s="55">
        <v>217</v>
      </c>
      <c r="AK238" s="55">
        <v>1118</v>
      </c>
      <c r="AL238" s="55">
        <v>1118</v>
      </c>
      <c r="AN238" s="55" t="s">
        <v>64</v>
      </c>
      <c r="AO238" s="55">
        <v>3</v>
      </c>
      <c r="AP238" s="55">
        <v>3</v>
      </c>
      <c r="AQ238" s="55">
        <v>100</v>
      </c>
      <c r="AR238" s="55">
        <v>538.33330000000001</v>
      </c>
      <c r="AS238" s="55">
        <v>588</v>
      </c>
      <c r="AT238" s="68" t="str">
        <f>VLOOKUP(A238,'[2]SU List with Assignment Master'!$F$2:$G$128,2,FALSE)</f>
        <v>South 5</v>
      </c>
      <c r="AU238" s="55">
        <v>488</v>
      </c>
      <c r="AV238" s="55" t="s">
        <v>18</v>
      </c>
    </row>
    <row r="239" spans="1:48" x14ac:dyDescent="0.25">
      <c r="A239" s="55" t="s">
        <v>101</v>
      </c>
      <c r="B239" s="55">
        <v>40272</v>
      </c>
      <c r="C239" s="55">
        <v>0</v>
      </c>
      <c r="D239" s="55">
        <v>0</v>
      </c>
      <c r="E239" s="55">
        <v>0</v>
      </c>
      <c r="F239" s="55">
        <v>0</v>
      </c>
      <c r="G239" s="56">
        <v>0</v>
      </c>
      <c r="H239" s="59">
        <v>0</v>
      </c>
      <c r="I239" s="55">
        <v>0</v>
      </c>
      <c r="J239" s="59" t="e">
        <v>#DIV/0!</v>
      </c>
      <c r="K239" s="55">
        <v>0</v>
      </c>
      <c r="L239" s="55">
        <v>0</v>
      </c>
      <c r="M239" s="55">
        <v>0</v>
      </c>
      <c r="N239" s="55">
        <v>0</v>
      </c>
      <c r="O239" s="55">
        <v>0</v>
      </c>
      <c r="P239" s="55" t="s">
        <v>64</v>
      </c>
      <c r="Q239" s="55" t="s">
        <v>64</v>
      </c>
      <c r="R239" s="55">
        <v>0</v>
      </c>
      <c r="S239" s="55">
        <v>0</v>
      </c>
      <c r="T239" s="55">
        <v>0</v>
      </c>
      <c r="U239" s="55">
        <v>0</v>
      </c>
      <c r="V239" s="55" t="s">
        <v>64</v>
      </c>
      <c r="W239" s="55" t="s">
        <v>404</v>
      </c>
      <c r="X239" s="55">
        <v>0</v>
      </c>
      <c r="Y239" s="55">
        <v>1</v>
      </c>
      <c r="Z239" s="55">
        <v>1</v>
      </c>
      <c r="AA239" s="55" t="s">
        <v>63</v>
      </c>
      <c r="AB239" s="55">
        <v>0</v>
      </c>
      <c r="AC239" s="55">
        <v>0</v>
      </c>
      <c r="AD239" s="55">
        <v>0</v>
      </c>
      <c r="AE239" s="55">
        <v>0</v>
      </c>
      <c r="AF239" s="55">
        <v>0</v>
      </c>
      <c r="AG239" s="56">
        <v>0</v>
      </c>
      <c r="AH239" s="55">
        <v>0</v>
      </c>
      <c r="AI239" s="55">
        <v>0</v>
      </c>
      <c r="AJ239" s="55">
        <v>0</v>
      </c>
      <c r="AK239" s="55">
        <v>0</v>
      </c>
      <c r="AL239" s="55">
        <v>0</v>
      </c>
      <c r="AN239" s="55" t="s">
        <v>64</v>
      </c>
      <c r="AO239" s="55">
        <v>2</v>
      </c>
      <c r="AP239" s="55">
        <v>0</v>
      </c>
      <c r="AQ239" s="55">
        <v>0</v>
      </c>
      <c r="AR239" s="55">
        <v>0</v>
      </c>
      <c r="AS239" s="55">
        <v>0</v>
      </c>
      <c r="AT239" s="68" t="str">
        <f>VLOOKUP(A239,'[2]SU List with Assignment Master'!$F$2:$G$128,2,FALSE)</f>
        <v>South 5</v>
      </c>
      <c r="AU239" s="55">
        <v>488</v>
      </c>
      <c r="AV239" s="55" t="s">
        <v>18</v>
      </c>
    </row>
    <row r="240" spans="1:48" x14ac:dyDescent="0.25">
      <c r="A240" s="55" t="s">
        <v>101</v>
      </c>
      <c r="B240" s="55">
        <v>40294</v>
      </c>
      <c r="C240" s="55">
        <v>2</v>
      </c>
      <c r="D240" s="55">
        <v>1056</v>
      </c>
      <c r="E240" s="55">
        <v>649</v>
      </c>
      <c r="F240" s="55">
        <v>17</v>
      </c>
      <c r="G240" s="56">
        <v>1722</v>
      </c>
      <c r="H240" s="59">
        <v>1705</v>
      </c>
      <c r="I240" s="55">
        <v>861</v>
      </c>
      <c r="J240" s="59">
        <v>852.5</v>
      </c>
      <c r="K240" s="55">
        <v>8770</v>
      </c>
      <c r="L240" s="55">
        <v>1119.3</v>
      </c>
      <c r="M240" s="55">
        <v>0</v>
      </c>
      <c r="N240" s="55">
        <v>0</v>
      </c>
      <c r="O240" s="55">
        <v>0</v>
      </c>
      <c r="P240" s="55" t="s">
        <v>64</v>
      </c>
      <c r="Q240" s="55" t="s">
        <v>64</v>
      </c>
      <c r="R240" s="55">
        <v>1119.3</v>
      </c>
      <c r="S240" s="55">
        <v>7650.7</v>
      </c>
      <c r="T240" s="55">
        <v>7650.7</v>
      </c>
      <c r="U240" s="55">
        <v>0</v>
      </c>
      <c r="V240" s="55" t="s">
        <v>64</v>
      </c>
      <c r="W240" s="55" t="s">
        <v>405</v>
      </c>
      <c r="X240" s="55">
        <v>1</v>
      </c>
      <c r="Y240" s="55">
        <v>0</v>
      </c>
      <c r="Z240" s="55">
        <v>1</v>
      </c>
      <c r="AA240" s="55" t="s">
        <v>63</v>
      </c>
      <c r="AB240" s="55">
        <v>1</v>
      </c>
      <c r="AC240" s="55">
        <v>0</v>
      </c>
      <c r="AD240" s="55">
        <v>34</v>
      </c>
      <c r="AE240" s="55">
        <v>0</v>
      </c>
      <c r="AF240" s="55">
        <v>17</v>
      </c>
      <c r="AG240" s="56">
        <v>17</v>
      </c>
      <c r="AH240" s="55">
        <v>221</v>
      </c>
      <c r="AI240" s="55">
        <v>272</v>
      </c>
      <c r="AJ240" s="55">
        <v>272</v>
      </c>
      <c r="AK240" s="55">
        <v>1388</v>
      </c>
      <c r="AL240" s="55">
        <v>1388</v>
      </c>
      <c r="AM240" s="55">
        <v>0</v>
      </c>
      <c r="AN240" s="55" t="s">
        <v>64</v>
      </c>
      <c r="AO240" s="55">
        <v>2</v>
      </c>
      <c r="AP240" s="55">
        <v>2</v>
      </c>
      <c r="AQ240" s="55">
        <v>100</v>
      </c>
      <c r="AR240" s="55">
        <v>861</v>
      </c>
      <c r="AS240" s="55">
        <v>528</v>
      </c>
      <c r="AT240" s="68" t="str">
        <f>VLOOKUP(A240,'[2]SU List with Assignment Master'!$F$2:$G$128,2,FALSE)</f>
        <v>South 5</v>
      </c>
      <c r="AU240" s="55">
        <v>488</v>
      </c>
      <c r="AV240" s="55" t="s">
        <v>18</v>
      </c>
    </row>
    <row r="241" spans="1:48" x14ac:dyDescent="0.25">
      <c r="A241" s="55" t="s">
        <v>101</v>
      </c>
      <c r="B241" s="55">
        <v>40729</v>
      </c>
      <c r="C241" s="55">
        <v>6</v>
      </c>
      <c r="D241" s="55">
        <v>1656</v>
      </c>
      <c r="E241" s="55">
        <v>75</v>
      </c>
      <c r="F241" s="55">
        <v>23</v>
      </c>
      <c r="G241" s="56">
        <v>1754</v>
      </c>
      <c r="H241" s="59">
        <v>1731</v>
      </c>
      <c r="I241" s="55">
        <v>292.33330000000001</v>
      </c>
      <c r="J241" s="59">
        <v>288.5</v>
      </c>
      <c r="K241" s="55">
        <v>8917</v>
      </c>
      <c r="L241" s="55">
        <v>1140.0999999999999</v>
      </c>
      <c r="M241" s="55">
        <v>0</v>
      </c>
      <c r="N241" s="55">
        <v>0</v>
      </c>
      <c r="O241" s="55">
        <v>35.08</v>
      </c>
      <c r="P241" s="55" t="s">
        <v>64</v>
      </c>
      <c r="Q241" s="55" t="s">
        <v>63</v>
      </c>
      <c r="R241" s="55">
        <v>1175.18</v>
      </c>
      <c r="S241" s="55">
        <v>7741.82</v>
      </c>
      <c r="T241" s="55">
        <v>7741.82</v>
      </c>
      <c r="U241" s="55">
        <v>0</v>
      </c>
      <c r="V241" s="55" t="s">
        <v>64</v>
      </c>
      <c r="W241" s="55" t="s">
        <v>406</v>
      </c>
      <c r="X241" s="55">
        <v>1</v>
      </c>
      <c r="Y241" s="55">
        <v>0</v>
      </c>
      <c r="Z241" s="55">
        <v>1</v>
      </c>
      <c r="AA241" s="55" t="s">
        <v>63</v>
      </c>
      <c r="AB241" s="55">
        <v>5</v>
      </c>
      <c r="AC241" s="55">
        <v>0</v>
      </c>
      <c r="AD241" s="55">
        <v>59</v>
      </c>
      <c r="AE241" s="55">
        <v>0</v>
      </c>
      <c r="AF241" s="55">
        <v>20</v>
      </c>
      <c r="AG241" s="56">
        <v>20</v>
      </c>
      <c r="AH241" s="55">
        <v>758</v>
      </c>
      <c r="AI241" s="55">
        <v>167.4</v>
      </c>
      <c r="AJ241" s="55">
        <v>837</v>
      </c>
      <c r="AK241" s="55">
        <v>4267</v>
      </c>
      <c r="AL241" s="55">
        <v>4267</v>
      </c>
      <c r="AM241" s="55">
        <v>3000</v>
      </c>
      <c r="AN241" s="55" t="s">
        <v>64</v>
      </c>
      <c r="AO241" s="55">
        <v>6</v>
      </c>
      <c r="AP241" s="55">
        <v>6</v>
      </c>
      <c r="AQ241" s="55">
        <v>100</v>
      </c>
      <c r="AR241" s="55">
        <v>292.33330000000001</v>
      </c>
      <c r="AS241" s="55">
        <v>276</v>
      </c>
      <c r="AT241" s="68" t="str">
        <f>VLOOKUP(A241,'[2]SU List with Assignment Master'!$F$2:$G$128,2,FALSE)</f>
        <v>South 5</v>
      </c>
      <c r="AU241" s="55">
        <v>488</v>
      </c>
      <c r="AV241" s="55" t="s">
        <v>60</v>
      </c>
    </row>
    <row r="242" spans="1:48" x14ac:dyDescent="0.25">
      <c r="A242" s="55" t="s">
        <v>101</v>
      </c>
      <c r="B242" s="55">
        <v>41111</v>
      </c>
      <c r="C242" s="55">
        <v>1</v>
      </c>
      <c r="D242" s="55">
        <v>0</v>
      </c>
      <c r="E242" s="55">
        <v>279</v>
      </c>
      <c r="F242" s="55">
        <v>6</v>
      </c>
      <c r="G242" s="56">
        <v>285</v>
      </c>
      <c r="H242" s="59">
        <v>279</v>
      </c>
      <c r="I242" s="55">
        <v>285</v>
      </c>
      <c r="J242" s="59">
        <v>279</v>
      </c>
      <c r="K242" s="55">
        <v>1447</v>
      </c>
      <c r="L242" s="55">
        <v>185.25</v>
      </c>
      <c r="M242" s="55">
        <v>0</v>
      </c>
      <c r="N242" s="55">
        <v>0</v>
      </c>
      <c r="O242" s="55">
        <v>0</v>
      </c>
      <c r="P242" s="55" t="s">
        <v>64</v>
      </c>
      <c r="Q242" s="55" t="s">
        <v>64</v>
      </c>
      <c r="R242" s="55">
        <v>185.25</v>
      </c>
      <c r="S242" s="55">
        <v>1261.75</v>
      </c>
      <c r="T242" s="55">
        <v>1261.75</v>
      </c>
      <c r="U242" s="55">
        <v>0</v>
      </c>
      <c r="V242" s="55" t="s">
        <v>64</v>
      </c>
      <c r="W242" s="55" t="s">
        <v>407</v>
      </c>
      <c r="X242" s="55">
        <v>1</v>
      </c>
      <c r="Y242" s="55">
        <v>0</v>
      </c>
      <c r="Z242" s="55">
        <v>1</v>
      </c>
      <c r="AA242" s="55" t="s">
        <v>63</v>
      </c>
      <c r="AB242" s="55">
        <v>1</v>
      </c>
      <c r="AC242" s="55">
        <v>0</v>
      </c>
      <c r="AD242" s="55">
        <v>0</v>
      </c>
      <c r="AE242" s="55">
        <v>0</v>
      </c>
      <c r="AF242" s="55">
        <v>6</v>
      </c>
      <c r="AG242" s="56">
        <v>6</v>
      </c>
      <c r="AH242" s="55">
        <v>203</v>
      </c>
      <c r="AI242" s="55">
        <v>209</v>
      </c>
      <c r="AJ242" s="55">
        <v>209</v>
      </c>
      <c r="AK242" s="55">
        <v>1065</v>
      </c>
      <c r="AL242" s="55">
        <v>1065</v>
      </c>
      <c r="AM242" s="55">
        <v>0</v>
      </c>
      <c r="AN242" s="55" t="s">
        <v>64</v>
      </c>
      <c r="AO242" s="55">
        <v>3</v>
      </c>
      <c r="AP242" s="55">
        <v>0</v>
      </c>
      <c r="AQ242" s="55">
        <v>33.333333333333343</v>
      </c>
      <c r="AR242" s="55">
        <v>95</v>
      </c>
      <c r="AS242" s="55">
        <v>0</v>
      </c>
      <c r="AT242" s="68" t="str">
        <f>VLOOKUP(A242,'[2]SU List with Assignment Master'!$F$2:$G$128,2,FALSE)</f>
        <v>South 5</v>
      </c>
      <c r="AU242" s="55">
        <v>488</v>
      </c>
      <c r="AV242" s="55" t="s">
        <v>20</v>
      </c>
    </row>
    <row r="243" spans="1:48" x14ac:dyDescent="0.25">
      <c r="A243" s="55" t="s">
        <v>101</v>
      </c>
      <c r="B243" s="55">
        <v>41119</v>
      </c>
      <c r="C243" s="55">
        <v>9</v>
      </c>
      <c r="D243" s="55">
        <v>1872</v>
      </c>
      <c r="E243" s="55">
        <v>699</v>
      </c>
      <c r="F243" s="55">
        <v>77</v>
      </c>
      <c r="G243" s="56">
        <v>2648</v>
      </c>
      <c r="H243" s="59">
        <v>2571</v>
      </c>
      <c r="I243" s="55">
        <v>294.22219999999999</v>
      </c>
      <c r="J243" s="59">
        <v>285.7</v>
      </c>
      <c r="K243" s="55">
        <v>13560</v>
      </c>
      <c r="L243" s="55">
        <v>1721.2</v>
      </c>
      <c r="M243" s="55">
        <v>0</v>
      </c>
      <c r="N243" s="55">
        <v>0</v>
      </c>
      <c r="O243" s="55">
        <v>52.96</v>
      </c>
      <c r="P243" s="55" t="s">
        <v>64</v>
      </c>
      <c r="Q243" s="55" t="s">
        <v>63</v>
      </c>
      <c r="R243" s="55">
        <v>1774.16</v>
      </c>
      <c r="S243" s="55">
        <v>11785.84</v>
      </c>
      <c r="T243" s="55">
        <v>11785.84</v>
      </c>
      <c r="U243" s="55">
        <v>0</v>
      </c>
      <c r="V243" s="55" t="s">
        <v>64</v>
      </c>
      <c r="W243" s="55" t="s">
        <v>408</v>
      </c>
      <c r="X243" s="55">
        <v>1</v>
      </c>
      <c r="Y243" s="55">
        <v>0</v>
      </c>
      <c r="Z243" s="55">
        <v>1</v>
      </c>
      <c r="AA243" s="55" t="s">
        <v>63</v>
      </c>
      <c r="AB243" s="55">
        <v>8</v>
      </c>
      <c r="AC243" s="55">
        <v>0</v>
      </c>
      <c r="AD243" s="55">
        <v>323</v>
      </c>
      <c r="AE243" s="55">
        <v>0</v>
      </c>
      <c r="AF243" s="55">
        <v>77</v>
      </c>
      <c r="AG243" s="56">
        <v>77</v>
      </c>
      <c r="AH243" s="55">
        <v>1359</v>
      </c>
      <c r="AI243" s="55">
        <v>219.875</v>
      </c>
      <c r="AJ243" s="55">
        <v>1759</v>
      </c>
      <c r="AK243" s="55">
        <v>9004</v>
      </c>
      <c r="AL243" s="55">
        <v>9004</v>
      </c>
      <c r="AN243" s="55" t="s">
        <v>64</v>
      </c>
      <c r="AO243" s="55">
        <v>12</v>
      </c>
      <c r="AP243" s="55">
        <v>7</v>
      </c>
      <c r="AQ243" s="55">
        <v>75</v>
      </c>
      <c r="AR243" s="55">
        <v>220.66669999999999</v>
      </c>
      <c r="AS243" s="55">
        <v>267.42860000000002</v>
      </c>
      <c r="AT243" s="68" t="str">
        <f>VLOOKUP(A243,'[2]SU List with Assignment Master'!$F$2:$G$128,2,FALSE)</f>
        <v>South 5</v>
      </c>
      <c r="AU243" s="55">
        <v>488</v>
      </c>
      <c r="AV243" s="55" t="s">
        <v>60</v>
      </c>
    </row>
    <row r="244" spans="1:48" x14ac:dyDescent="0.25">
      <c r="A244" s="55" t="s">
        <v>101</v>
      </c>
      <c r="B244" s="55">
        <v>41303</v>
      </c>
      <c r="C244" s="55">
        <v>4</v>
      </c>
      <c r="D244" s="55">
        <v>0</v>
      </c>
      <c r="E244" s="55">
        <v>714</v>
      </c>
      <c r="F244" s="55">
        <v>3</v>
      </c>
      <c r="G244" s="56">
        <v>717</v>
      </c>
      <c r="H244" s="59">
        <v>714</v>
      </c>
      <c r="I244" s="55">
        <v>179.25</v>
      </c>
      <c r="J244" s="59">
        <v>178.5</v>
      </c>
      <c r="K244" s="55">
        <v>3681</v>
      </c>
      <c r="L244" s="55">
        <v>466.05</v>
      </c>
      <c r="M244" s="55">
        <v>0</v>
      </c>
      <c r="N244" s="55">
        <v>0</v>
      </c>
      <c r="O244" s="55">
        <v>14.34</v>
      </c>
      <c r="P244" s="55" t="s">
        <v>64</v>
      </c>
      <c r="Q244" s="55" t="s">
        <v>63</v>
      </c>
      <c r="R244" s="55">
        <v>480.39</v>
      </c>
      <c r="S244" s="55">
        <v>3200.61</v>
      </c>
      <c r="T244" s="55">
        <v>3200.61</v>
      </c>
      <c r="U244" s="55">
        <v>0</v>
      </c>
      <c r="V244" s="55" t="s">
        <v>64</v>
      </c>
      <c r="W244" s="55" t="s">
        <v>409</v>
      </c>
      <c r="X244" s="55">
        <v>1</v>
      </c>
      <c r="Y244" s="55">
        <v>0</v>
      </c>
      <c r="Z244" s="55">
        <v>1</v>
      </c>
      <c r="AA244" s="55" t="s">
        <v>63</v>
      </c>
      <c r="AB244" s="55">
        <v>2</v>
      </c>
      <c r="AC244" s="55">
        <v>0</v>
      </c>
      <c r="AD244" s="55">
        <v>0</v>
      </c>
      <c r="AE244" s="55">
        <v>0</v>
      </c>
      <c r="AF244" s="55">
        <v>3</v>
      </c>
      <c r="AG244" s="56">
        <v>3</v>
      </c>
      <c r="AH244" s="55">
        <v>49</v>
      </c>
      <c r="AI244" s="55">
        <v>26</v>
      </c>
      <c r="AJ244" s="55">
        <v>52</v>
      </c>
      <c r="AK244" s="55">
        <v>260</v>
      </c>
      <c r="AL244" s="55">
        <v>260</v>
      </c>
      <c r="AN244" s="55" t="s">
        <v>64</v>
      </c>
      <c r="AO244" s="55">
        <v>5</v>
      </c>
      <c r="AP244" s="55">
        <v>0</v>
      </c>
      <c r="AQ244" s="55">
        <v>80</v>
      </c>
      <c r="AR244" s="55">
        <v>143.4</v>
      </c>
      <c r="AS244" s="55">
        <v>0</v>
      </c>
      <c r="AT244" s="68" t="str">
        <f>VLOOKUP(A244,'[2]SU List with Assignment Master'!$F$2:$G$128,2,FALSE)</f>
        <v>South 5</v>
      </c>
      <c r="AU244" s="55">
        <v>488</v>
      </c>
      <c r="AV244" s="55" t="s">
        <v>20</v>
      </c>
    </row>
    <row r="245" spans="1:48" x14ac:dyDescent="0.25">
      <c r="A245" s="55" t="s">
        <v>101</v>
      </c>
      <c r="B245" s="55">
        <v>41414</v>
      </c>
      <c r="C245" s="55">
        <v>5</v>
      </c>
      <c r="D245" s="55">
        <v>828</v>
      </c>
      <c r="E245" s="55">
        <v>454</v>
      </c>
      <c r="F245" s="55">
        <v>0</v>
      </c>
      <c r="G245" s="56">
        <v>1282</v>
      </c>
      <c r="H245" s="59">
        <v>1282</v>
      </c>
      <c r="I245" s="55">
        <v>256.39999999999998</v>
      </c>
      <c r="J245" s="59">
        <v>256.39999999999998</v>
      </c>
      <c r="K245" s="55">
        <v>6560</v>
      </c>
      <c r="L245" s="55">
        <v>833.3</v>
      </c>
      <c r="M245" s="55">
        <v>0</v>
      </c>
      <c r="N245" s="55">
        <v>0</v>
      </c>
      <c r="O245" s="55">
        <v>25.64</v>
      </c>
      <c r="P245" s="55" t="s">
        <v>64</v>
      </c>
      <c r="Q245" s="55" t="s">
        <v>63</v>
      </c>
      <c r="R245" s="55">
        <v>858.94</v>
      </c>
      <c r="S245" s="55">
        <v>5701.06</v>
      </c>
      <c r="T245" s="55">
        <v>5701.06</v>
      </c>
      <c r="U245" s="55">
        <v>0</v>
      </c>
      <c r="V245" s="55" t="s">
        <v>64</v>
      </c>
      <c r="W245" s="55" t="s">
        <v>410</v>
      </c>
      <c r="X245" s="55">
        <v>1</v>
      </c>
      <c r="Y245" s="55">
        <v>0</v>
      </c>
      <c r="Z245" s="55">
        <v>1</v>
      </c>
      <c r="AA245" s="55" t="s">
        <v>63</v>
      </c>
      <c r="AB245" s="55">
        <v>3</v>
      </c>
      <c r="AC245" s="55">
        <v>0</v>
      </c>
      <c r="AD245" s="55">
        <v>16</v>
      </c>
      <c r="AE245" s="55">
        <v>0</v>
      </c>
      <c r="AF245" s="55">
        <v>0</v>
      </c>
      <c r="AG245" s="56">
        <v>0</v>
      </c>
      <c r="AH245" s="55">
        <v>252</v>
      </c>
      <c r="AI245" s="55">
        <v>89.333299999999994</v>
      </c>
      <c r="AJ245" s="55">
        <v>268</v>
      </c>
      <c r="AK245" s="55">
        <v>1371</v>
      </c>
      <c r="AL245" s="55">
        <v>1371</v>
      </c>
      <c r="AM245" s="55">
        <v>0</v>
      </c>
      <c r="AN245" s="55" t="s">
        <v>64</v>
      </c>
      <c r="AO245" s="55">
        <v>5</v>
      </c>
      <c r="AP245" s="55">
        <v>3</v>
      </c>
      <c r="AQ245" s="55">
        <v>100</v>
      </c>
      <c r="AR245" s="55">
        <v>256.39999999999998</v>
      </c>
      <c r="AS245" s="55">
        <v>276</v>
      </c>
      <c r="AT245" s="68" t="str">
        <f>VLOOKUP(A245,'[2]SU List with Assignment Master'!$F$2:$G$128,2,FALSE)</f>
        <v>South 5</v>
      </c>
      <c r="AU245" s="55">
        <v>488</v>
      </c>
      <c r="AV245" s="55" t="s">
        <v>18</v>
      </c>
    </row>
    <row r="246" spans="1:48" x14ac:dyDescent="0.25">
      <c r="A246" s="55" t="s">
        <v>101</v>
      </c>
      <c r="B246" s="55">
        <v>41425</v>
      </c>
      <c r="C246" s="55">
        <v>17</v>
      </c>
      <c r="D246" s="55">
        <v>4476</v>
      </c>
      <c r="E246" s="55">
        <v>675</v>
      </c>
      <c r="F246" s="55">
        <v>99</v>
      </c>
      <c r="G246" s="56">
        <v>5250</v>
      </c>
      <c r="H246" s="59">
        <v>5151</v>
      </c>
      <c r="I246" s="55">
        <v>308.82350000000002</v>
      </c>
      <c r="J246" s="59">
        <v>303</v>
      </c>
      <c r="K246" s="55">
        <v>26853</v>
      </c>
      <c r="L246" s="55">
        <v>3412.5</v>
      </c>
      <c r="M246" s="55">
        <v>0</v>
      </c>
      <c r="N246" s="55">
        <v>0</v>
      </c>
      <c r="O246" s="55">
        <v>105</v>
      </c>
      <c r="P246" s="55" t="s">
        <v>64</v>
      </c>
      <c r="Q246" s="55" t="s">
        <v>63</v>
      </c>
      <c r="R246" s="55">
        <v>3517.5</v>
      </c>
      <c r="S246" s="55">
        <v>23335.5</v>
      </c>
      <c r="T246" s="55">
        <v>23335.5</v>
      </c>
      <c r="U246" s="55">
        <v>0</v>
      </c>
      <c r="V246" s="55" t="s">
        <v>64</v>
      </c>
      <c r="W246" s="55" t="s">
        <v>411</v>
      </c>
      <c r="X246" s="55">
        <v>1</v>
      </c>
      <c r="Y246" s="55">
        <v>0</v>
      </c>
      <c r="Z246" s="55">
        <v>1</v>
      </c>
      <c r="AA246" s="55" t="s">
        <v>63</v>
      </c>
      <c r="AB246" s="55">
        <v>16</v>
      </c>
      <c r="AC246" s="55">
        <v>0</v>
      </c>
      <c r="AD246" s="55">
        <v>186</v>
      </c>
      <c r="AE246" s="55">
        <v>0</v>
      </c>
      <c r="AF246" s="55">
        <v>98</v>
      </c>
      <c r="AG246" s="56">
        <v>98</v>
      </c>
      <c r="AH246" s="55">
        <v>1739</v>
      </c>
      <c r="AI246" s="55">
        <v>126.4375</v>
      </c>
      <c r="AJ246" s="55">
        <v>2023</v>
      </c>
      <c r="AK246" s="55">
        <v>10336</v>
      </c>
      <c r="AL246" s="55">
        <v>10336</v>
      </c>
      <c r="AN246" s="55" t="s">
        <v>64</v>
      </c>
      <c r="AO246" s="55">
        <v>17</v>
      </c>
      <c r="AP246" s="55">
        <v>15</v>
      </c>
      <c r="AQ246" s="55">
        <v>100</v>
      </c>
      <c r="AR246" s="55">
        <v>308.82350000000002</v>
      </c>
      <c r="AS246" s="55">
        <v>298.39999999999998</v>
      </c>
      <c r="AT246" s="68" t="str">
        <f>VLOOKUP(A246,'[2]SU List with Assignment Master'!$F$2:$G$128,2,FALSE)</f>
        <v>South 5</v>
      </c>
      <c r="AU246" s="55">
        <v>488</v>
      </c>
      <c r="AV246" s="55" t="s">
        <v>19</v>
      </c>
    </row>
    <row r="247" spans="1:48" x14ac:dyDescent="0.25">
      <c r="A247" s="55" t="s">
        <v>101</v>
      </c>
      <c r="B247" s="55">
        <v>41436</v>
      </c>
      <c r="C247" s="55">
        <v>9</v>
      </c>
      <c r="D247" s="55">
        <v>1512</v>
      </c>
      <c r="E247" s="55">
        <v>1398</v>
      </c>
      <c r="F247" s="55">
        <v>81</v>
      </c>
      <c r="G247" s="56">
        <v>2991</v>
      </c>
      <c r="H247" s="59">
        <v>2910</v>
      </c>
      <c r="I247" s="55">
        <v>332.33330000000001</v>
      </c>
      <c r="J247" s="59">
        <v>323.3</v>
      </c>
      <c r="K247" s="55">
        <v>15287</v>
      </c>
      <c r="L247" s="55">
        <v>1944.15</v>
      </c>
      <c r="M247" s="55">
        <v>0</v>
      </c>
      <c r="N247" s="55">
        <v>0</v>
      </c>
      <c r="O247" s="55">
        <v>59.82</v>
      </c>
      <c r="P247" s="55" t="s">
        <v>64</v>
      </c>
      <c r="Q247" s="55" t="s">
        <v>63</v>
      </c>
      <c r="R247" s="55">
        <v>2003.97</v>
      </c>
      <c r="S247" s="55">
        <v>13283.03</v>
      </c>
      <c r="T247" s="55">
        <v>13283.03</v>
      </c>
      <c r="U247" s="55">
        <v>0</v>
      </c>
      <c r="V247" s="55" t="s">
        <v>64</v>
      </c>
      <c r="W247" s="55" t="s">
        <v>412</v>
      </c>
      <c r="X247" s="55">
        <v>1</v>
      </c>
      <c r="Y247" s="55">
        <v>0</v>
      </c>
      <c r="Z247" s="55">
        <v>1</v>
      </c>
      <c r="AA247" s="55" t="s">
        <v>63</v>
      </c>
      <c r="AB247" s="55">
        <v>7</v>
      </c>
      <c r="AC247" s="55">
        <v>0</v>
      </c>
      <c r="AD247" s="55">
        <v>34</v>
      </c>
      <c r="AE247" s="55">
        <v>0</v>
      </c>
      <c r="AF247" s="55">
        <v>50</v>
      </c>
      <c r="AG247" s="56">
        <v>50</v>
      </c>
      <c r="AH247" s="55">
        <v>1032</v>
      </c>
      <c r="AI247" s="55">
        <v>159.42859999999999</v>
      </c>
      <c r="AJ247" s="55">
        <v>1116</v>
      </c>
      <c r="AK247" s="55">
        <v>5709</v>
      </c>
      <c r="AL247" s="55">
        <v>5709</v>
      </c>
      <c r="AM247" s="55">
        <v>1500</v>
      </c>
      <c r="AN247" s="55" t="s">
        <v>64</v>
      </c>
      <c r="AO247" s="55">
        <v>9</v>
      </c>
      <c r="AP247" s="55">
        <v>7</v>
      </c>
      <c r="AQ247" s="55">
        <v>100</v>
      </c>
      <c r="AR247" s="55">
        <v>332.33330000000001</v>
      </c>
      <c r="AS247" s="55">
        <v>216</v>
      </c>
      <c r="AT247" s="68" t="str">
        <f>VLOOKUP(A247,'[2]SU List with Assignment Master'!$F$2:$G$128,2,FALSE)</f>
        <v>South 5</v>
      </c>
      <c r="AU247" s="55">
        <v>488</v>
      </c>
      <c r="AV247" s="55" t="s">
        <v>20</v>
      </c>
    </row>
    <row r="248" spans="1:48" x14ac:dyDescent="0.25">
      <c r="A248" s="55" t="s">
        <v>101</v>
      </c>
      <c r="B248" s="55">
        <v>41439</v>
      </c>
      <c r="C248" s="55">
        <v>14</v>
      </c>
      <c r="D248" s="55">
        <v>3372</v>
      </c>
      <c r="E248" s="55">
        <v>767</v>
      </c>
      <c r="F248" s="55">
        <v>32</v>
      </c>
      <c r="G248" s="56">
        <v>4171</v>
      </c>
      <c r="H248" s="59">
        <v>4139</v>
      </c>
      <c r="I248" s="55">
        <v>297.92860000000002</v>
      </c>
      <c r="J248" s="59">
        <v>295.60000000000002</v>
      </c>
      <c r="K248" s="55">
        <v>21336</v>
      </c>
      <c r="L248" s="55">
        <v>2711.15</v>
      </c>
      <c r="M248" s="55">
        <v>0</v>
      </c>
      <c r="N248" s="55">
        <v>0</v>
      </c>
      <c r="O248" s="55">
        <v>83.42</v>
      </c>
      <c r="P248" s="55" t="s">
        <v>64</v>
      </c>
      <c r="Q248" s="55" t="s">
        <v>63</v>
      </c>
      <c r="R248" s="55">
        <v>2794.57</v>
      </c>
      <c r="S248" s="55">
        <v>18541.43</v>
      </c>
      <c r="T248" s="55">
        <v>18541.43</v>
      </c>
      <c r="U248" s="55">
        <v>0</v>
      </c>
      <c r="V248" s="55" t="s">
        <v>64</v>
      </c>
      <c r="W248" s="55" t="s">
        <v>413</v>
      </c>
      <c r="X248" s="55">
        <v>1</v>
      </c>
      <c r="Y248" s="55">
        <v>0</v>
      </c>
      <c r="Z248" s="55">
        <v>1</v>
      </c>
      <c r="AA248" s="55" t="s">
        <v>63</v>
      </c>
      <c r="AB248" s="55">
        <v>12</v>
      </c>
      <c r="AC248" s="55">
        <v>0</v>
      </c>
      <c r="AD248" s="55">
        <v>91</v>
      </c>
      <c r="AE248" s="55">
        <v>0</v>
      </c>
      <c r="AF248" s="55">
        <v>25</v>
      </c>
      <c r="AG248" s="56">
        <v>25</v>
      </c>
      <c r="AH248" s="55">
        <v>1377</v>
      </c>
      <c r="AI248" s="55">
        <v>124.41670000000001</v>
      </c>
      <c r="AJ248" s="55">
        <v>1493</v>
      </c>
      <c r="AK248" s="55">
        <v>7665</v>
      </c>
      <c r="AL248" s="55">
        <v>7665</v>
      </c>
      <c r="AN248" s="55" t="s">
        <v>64</v>
      </c>
      <c r="AO248" s="55">
        <v>15</v>
      </c>
      <c r="AP248" s="55">
        <v>13</v>
      </c>
      <c r="AQ248" s="55">
        <v>93.333333333333329</v>
      </c>
      <c r="AR248" s="55">
        <v>278.06670000000003</v>
      </c>
      <c r="AS248" s="55">
        <v>259.38459999999998</v>
      </c>
      <c r="AT248" s="68" t="str">
        <f>VLOOKUP(A248,'[2]SU List with Assignment Master'!$F$2:$G$128,2,FALSE)</f>
        <v>South 5</v>
      </c>
      <c r="AU248" s="55">
        <v>488</v>
      </c>
      <c r="AV248" s="55" t="s">
        <v>60</v>
      </c>
    </row>
    <row r="249" spans="1:48" x14ac:dyDescent="0.25">
      <c r="A249" s="55" t="s">
        <v>101</v>
      </c>
      <c r="B249" s="55">
        <v>41446</v>
      </c>
      <c r="C249" s="55">
        <v>7</v>
      </c>
      <c r="D249" s="55">
        <v>1080</v>
      </c>
      <c r="E249" s="55">
        <v>1556</v>
      </c>
      <c r="F249" s="55">
        <v>67</v>
      </c>
      <c r="G249" s="56">
        <v>2703</v>
      </c>
      <c r="H249" s="59">
        <v>2636</v>
      </c>
      <c r="I249" s="55">
        <v>386.1429</v>
      </c>
      <c r="J249" s="59">
        <v>376.6</v>
      </c>
      <c r="K249" s="55">
        <v>13929</v>
      </c>
      <c r="L249" s="55">
        <v>1756.95</v>
      </c>
      <c r="M249" s="55">
        <v>0</v>
      </c>
      <c r="N249" s="55">
        <v>0</v>
      </c>
      <c r="O249" s="55">
        <v>0</v>
      </c>
      <c r="P249" s="55" t="s">
        <v>64</v>
      </c>
      <c r="Q249" s="55" t="s">
        <v>64</v>
      </c>
      <c r="R249" s="55">
        <v>1756.95</v>
      </c>
      <c r="S249" s="55">
        <v>12172.05</v>
      </c>
      <c r="T249" s="55">
        <v>12172.05</v>
      </c>
      <c r="U249" s="55">
        <v>0</v>
      </c>
      <c r="V249" s="55" t="s">
        <v>64</v>
      </c>
      <c r="W249" s="55" t="s">
        <v>414</v>
      </c>
      <c r="X249" s="55">
        <v>1</v>
      </c>
      <c r="Y249" s="55">
        <v>0</v>
      </c>
      <c r="Z249" s="55">
        <v>1</v>
      </c>
      <c r="AA249" s="55" t="s">
        <v>63</v>
      </c>
      <c r="AB249" s="55">
        <v>6</v>
      </c>
      <c r="AC249" s="55">
        <v>0</v>
      </c>
      <c r="AD249" s="55">
        <v>68</v>
      </c>
      <c r="AE249" s="55">
        <v>0</v>
      </c>
      <c r="AF249" s="55">
        <v>18</v>
      </c>
      <c r="AG249" s="56">
        <v>18</v>
      </c>
      <c r="AH249" s="55">
        <v>451</v>
      </c>
      <c r="AI249" s="55">
        <v>89.5</v>
      </c>
      <c r="AJ249" s="55">
        <v>537</v>
      </c>
      <c r="AK249" s="55">
        <v>2763</v>
      </c>
      <c r="AL249" s="55">
        <v>2763</v>
      </c>
      <c r="AM249" s="55">
        <v>1500</v>
      </c>
      <c r="AN249" s="55" t="s">
        <v>64</v>
      </c>
      <c r="AO249" s="55">
        <v>8</v>
      </c>
      <c r="AP249" s="55">
        <v>8</v>
      </c>
      <c r="AQ249" s="55">
        <v>87.5</v>
      </c>
      <c r="AR249" s="55">
        <v>337.875</v>
      </c>
      <c r="AS249" s="55">
        <v>135</v>
      </c>
      <c r="AT249" s="68" t="str">
        <f>VLOOKUP(A249,'[2]SU List with Assignment Master'!$F$2:$G$128,2,FALSE)</f>
        <v>South 5</v>
      </c>
      <c r="AU249" s="55">
        <v>488</v>
      </c>
      <c r="AV249" s="55" t="s">
        <v>22</v>
      </c>
    </row>
    <row r="250" spans="1:48" x14ac:dyDescent="0.25">
      <c r="A250" s="55" t="s">
        <v>101</v>
      </c>
      <c r="B250" s="55">
        <v>41448</v>
      </c>
      <c r="C250" s="55">
        <v>8</v>
      </c>
      <c r="D250" s="55">
        <v>0</v>
      </c>
      <c r="E250" s="55">
        <v>2201</v>
      </c>
      <c r="F250" s="55">
        <v>15</v>
      </c>
      <c r="G250" s="56">
        <v>2216</v>
      </c>
      <c r="H250" s="59">
        <v>2201</v>
      </c>
      <c r="I250" s="55">
        <v>277</v>
      </c>
      <c r="J250" s="59">
        <v>275.10000000000002</v>
      </c>
      <c r="K250" s="55">
        <v>11309</v>
      </c>
      <c r="L250" s="55">
        <v>1440.4</v>
      </c>
      <c r="M250" s="55">
        <v>0</v>
      </c>
      <c r="N250" s="55">
        <v>0</v>
      </c>
      <c r="O250" s="55">
        <v>44.32</v>
      </c>
      <c r="P250" s="55" t="s">
        <v>64</v>
      </c>
      <c r="Q250" s="55" t="s">
        <v>63</v>
      </c>
      <c r="R250" s="55">
        <v>1484.72</v>
      </c>
      <c r="S250" s="55">
        <v>9824.2800000000007</v>
      </c>
      <c r="T250" s="55">
        <v>9824.2800000000007</v>
      </c>
      <c r="U250" s="55">
        <v>0</v>
      </c>
      <c r="V250" s="55" t="s">
        <v>64</v>
      </c>
      <c r="W250" s="55" t="s">
        <v>415</v>
      </c>
      <c r="X250" s="55">
        <v>1</v>
      </c>
      <c r="Y250" s="55">
        <v>0</v>
      </c>
      <c r="Z250" s="55">
        <v>1</v>
      </c>
      <c r="AA250" s="55" t="s">
        <v>63</v>
      </c>
      <c r="AB250" s="55">
        <v>5</v>
      </c>
      <c r="AC250" s="55">
        <v>0</v>
      </c>
      <c r="AD250" s="55">
        <v>98</v>
      </c>
      <c r="AE250" s="55">
        <v>0</v>
      </c>
      <c r="AF250" s="55">
        <v>11</v>
      </c>
      <c r="AG250" s="56">
        <v>11</v>
      </c>
      <c r="AH250" s="55">
        <v>330</v>
      </c>
      <c r="AI250" s="55">
        <v>87.8</v>
      </c>
      <c r="AJ250" s="55">
        <v>439</v>
      </c>
      <c r="AK250" s="55">
        <v>2237</v>
      </c>
      <c r="AL250" s="55">
        <v>2237</v>
      </c>
      <c r="AM250" s="55">
        <v>0</v>
      </c>
      <c r="AN250" s="55" t="s">
        <v>64</v>
      </c>
      <c r="AO250" s="55">
        <v>8</v>
      </c>
      <c r="AP250" s="55">
        <v>0</v>
      </c>
      <c r="AQ250" s="55">
        <v>100</v>
      </c>
      <c r="AR250" s="55">
        <v>277</v>
      </c>
      <c r="AS250" s="55">
        <v>0</v>
      </c>
      <c r="AT250" s="68" t="str">
        <f>VLOOKUP(A250,'[2]SU List with Assignment Master'!$F$2:$G$128,2,FALSE)</f>
        <v>South 5</v>
      </c>
      <c r="AU250" s="55">
        <v>488</v>
      </c>
      <c r="AV250" s="55" t="s">
        <v>60</v>
      </c>
    </row>
    <row r="251" spans="1:48" x14ac:dyDescent="0.25">
      <c r="A251" s="55" t="s">
        <v>101</v>
      </c>
      <c r="B251" s="55">
        <v>41462</v>
      </c>
      <c r="C251" s="55">
        <v>9</v>
      </c>
      <c r="D251" s="55">
        <v>2364</v>
      </c>
      <c r="E251" s="55">
        <v>1534</v>
      </c>
      <c r="F251" s="55">
        <v>33</v>
      </c>
      <c r="G251" s="56">
        <v>3931</v>
      </c>
      <c r="H251" s="59">
        <v>3898</v>
      </c>
      <c r="I251" s="55">
        <v>436.77780000000001</v>
      </c>
      <c r="J251" s="59">
        <v>433.1</v>
      </c>
      <c r="K251" s="55">
        <v>20153</v>
      </c>
      <c r="L251" s="55">
        <v>2555.15</v>
      </c>
      <c r="M251" s="55">
        <v>0</v>
      </c>
      <c r="N251" s="55">
        <v>0</v>
      </c>
      <c r="O251" s="55">
        <v>0</v>
      </c>
      <c r="P251" s="55" t="s">
        <v>64</v>
      </c>
      <c r="Q251" s="55" t="s">
        <v>64</v>
      </c>
      <c r="R251" s="55">
        <v>2555.15</v>
      </c>
      <c r="S251" s="55">
        <v>17597.849999999999</v>
      </c>
      <c r="T251" s="55">
        <v>17597.849999999999</v>
      </c>
      <c r="U251" s="55">
        <v>0</v>
      </c>
      <c r="V251" s="55" t="s">
        <v>64</v>
      </c>
      <c r="W251" s="55" t="s">
        <v>416</v>
      </c>
      <c r="X251" s="55">
        <v>1</v>
      </c>
      <c r="Y251" s="55">
        <v>0</v>
      </c>
      <c r="Z251" s="55">
        <v>1</v>
      </c>
      <c r="AA251" s="55" t="s">
        <v>63</v>
      </c>
      <c r="AB251" s="55">
        <v>10</v>
      </c>
      <c r="AC251" s="55">
        <v>0</v>
      </c>
      <c r="AD251" s="55">
        <v>68</v>
      </c>
      <c r="AE251" s="55">
        <v>0</v>
      </c>
      <c r="AF251" s="55">
        <v>33</v>
      </c>
      <c r="AG251" s="56">
        <v>33</v>
      </c>
      <c r="AH251" s="55">
        <v>1208</v>
      </c>
      <c r="AI251" s="55">
        <v>130.9</v>
      </c>
      <c r="AJ251" s="55">
        <v>1309</v>
      </c>
      <c r="AK251" s="55">
        <v>6722</v>
      </c>
      <c r="AL251" s="55">
        <v>6722</v>
      </c>
      <c r="AN251" s="55" t="s">
        <v>64</v>
      </c>
      <c r="AO251" s="55">
        <v>10</v>
      </c>
      <c r="AP251" s="55">
        <v>10</v>
      </c>
      <c r="AQ251" s="55">
        <v>90</v>
      </c>
      <c r="AR251" s="55">
        <v>393.1</v>
      </c>
      <c r="AS251" s="55">
        <v>236.4</v>
      </c>
      <c r="AT251" s="68" t="str">
        <f>VLOOKUP(A251,'[2]SU List with Assignment Master'!$F$2:$G$128,2,FALSE)</f>
        <v>South 5</v>
      </c>
      <c r="AU251" s="55">
        <v>488</v>
      </c>
      <c r="AV251" s="55" t="s">
        <v>60</v>
      </c>
    </row>
    <row r="252" spans="1:48" x14ac:dyDescent="0.25">
      <c r="A252" s="55" t="s">
        <v>101</v>
      </c>
      <c r="B252" s="55">
        <v>41463</v>
      </c>
      <c r="C252" s="55">
        <v>7</v>
      </c>
      <c r="D252" s="55">
        <v>1332</v>
      </c>
      <c r="E252" s="55">
        <v>96</v>
      </c>
      <c r="F252" s="55">
        <v>2</v>
      </c>
      <c r="G252" s="56">
        <v>1430</v>
      </c>
      <c r="H252" s="59">
        <v>1428</v>
      </c>
      <c r="I252" s="55">
        <v>204.28569999999999</v>
      </c>
      <c r="J252" s="59">
        <v>204</v>
      </c>
      <c r="K252" s="55">
        <v>7325</v>
      </c>
      <c r="L252" s="55">
        <v>929.5</v>
      </c>
      <c r="M252" s="55">
        <v>0</v>
      </c>
      <c r="N252" s="55">
        <v>0</v>
      </c>
      <c r="O252" s="55">
        <v>28.6</v>
      </c>
      <c r="P252" s="55" t="s">
        <v>64</v>
      </c>
      <c r="Q252" s="55" t="s">
        <v>63</v>
      </c>
      <c r="R252" s="55">
        <v>958.1</v>
      </c>
      <c r="S252" s="55">
        <v>6366.9</v>
      </c>
      <c r="T252" s="55">
        <v>6366.9</v>
      </c>
      <c r="U252" s="55">
        <v>0</v>
      </c>
      <c r="V252" s="55" t="s">
        <v>64</v>
      </c>
      <c r="W252" s="55" t="s">
        <v>417</v>
      </c>
      <c r="X252" s="55">
        <v>1</v>
      </c>
      <c r="Y252" s="55">
        <v>0</v>
      </c>
      <c r="Z252" s="55">
        <v>1</v>
      </c>
      <c r="AA252" s="55" t="s">
        <v>63</v>
      </c>
      <c r="AB252" s="55">
        <v>5</v>
      </c>
      <c r="AC252" s="55">
        <v>0</v>
      </c>
      <c r="AD252" s="55">
        <v>19</v>
      </c>
      <c r="AE252" s="55">
        <v>0</v>
      </c>
      <c r="AF252" s="55">
        <v>2</v>
      </c>
      <c r="AG252" s="56">
        <v>2</v>
      </c>
      <c r="AH252" s="55">
        <v>372</v>
      </c>
      <c r="AI252" s="55">
        <v>78.599999999999994</v>
      </c>
      <c r="AJ252" s="55">
        <v>393</v>
      </c>
      <c r="AK252" s="55">
        <v>2007</v>
      </c>
      <c r="AL252" s="55">
        <v>2007</v>
      </c>
      <c r="AN252" s="55" t="s">
        <v>64</v>
      </c>
      <c r="AO252" s="55">
        <v>7</v>
      </c>
      <c r="AP252" s="55">
        <v>7</v>
      </c>
      <c r="AQ252" s="55">
        <v>100</v>
      </c>
      <c r="AR252" s="55">
        <v>204.28569999999999</v>
      </c>
      <c r="AS252" s="55">
        <v>190.28569999999999</v>
      </c>
      <c r="AT252" s="68" t="str">
        <f>VLOOKUP(A252,'[2]SU List with Assignment Master'!$F$2:$G$128,2,FALSE)</f>
        <v>South 5</v>
      </c>
      <c r="AU252" s="55">
        <v>488</v>
      </c>
      <c r="AV252" s="55" t="s">
        <v>19</v>
      </c>
    </row>
    <row r="253" spans="1:48" x14ac:dyDescent="0.25">
      <c r="A253" s="55" t="s">
        <v>101</v>
      </c>
      <c r="B253" s="55">
        <v>41468</v>
      </c>
      <c r="C253" s="55">
        <v>4</v>
      </c>
      <c r="D253" s="55">
        <v>348</v>
      </c>
      <c r="E253" s="55">
        <v>17</v>
      </c>
      <c r="F253" s="55">
        <v>0</v>
      </c>
      <c r="G253" s="56">
        <v>365</v>
      </c>
      <c r="H253" s="59">
        <v>365</v>
      </c>
      <c r="I253" s="55">
        <v>91.25</v>
      </c>
      <c r="J253" s="59">
        <v>91.3</v>
      </c>
      <c r="K253" s="55">
        <v>1870</v>
      </c>
      <c r="L253" s="55">
        <v>237.25</v>
      </c>
      <c r="M253" s="55">
        <v>0</v>
      </c>
      <c r="N253" s="55">
        <v>0</v>
      </c>
      <c r="O253" s="55">
        <v>0</v>
      </c>
      <c r="P253" s="55" t="s">
        <v>64</v>
      </c>
      <c r="Q253" s="55" t="s">
        <v>64</v>
      </c>
      <c r="R253" s="55">
        <v>237.25</v>
      </c>
      <c r="S253" s="55">
        <v>1632.75</v>
      </c>
      <c r="T253" s="55">
        <v>1632.75</v>
      </c>
      <c r="U253" s="55">
        <v>0</v>
      </c>
      <c r="V253" s="55" t="s">
        <v>64</v>
      </c>
      <c r="W253" s="55" t="s">
        <v>418</v>
      </c>
      <c r="X253" s="55">
        <v>1</v>
      </c>
      <c r="Y253" s="55">
        <v>0</v>
      </c>
      <c r="Z253" s="55">
        <v>1</v>
      </c>
      <c r="AA253" s="55" t="s">
        <v>63</v>
      </c>
      <c r="AB253" s="55">
        <v>1</v>
      </c>
      <c r="AC253" s="55">
        <v>0</v>
      </c>
      <c r="AD253" s="55">
        <v>0</v>
      </c>
      <c r="AE253" s="55">
        <v>0</v>
      </c>
      <c r="AF253" s="55">
        <v>0</v>
      </c>
      <c r="AG253" s="56">
        <v>0</v>
      </c>
      <c r="AH253" s="55">
        <v>2</v>
      </c>
      <c r="AI253" s="55">
        <v>2</v>
      </c>
      <c r="AJ253" s="55">
        <v>2</v>
      </c>
      <c r="AK253" s="55">
        <v>10</v>
      </c>
      <c r="AL253" s="55">
        <v>10</v>
      </c>
      <c r="AN253" s="55" t="s">
        <v>64</v>
      </c>
      <c r="AO253" s="55">
        <v>6</v>
      </c>
      <c r="AP253" s="55">
        <v>4</v>
      </c>
      <c r="AQ253" s="55">
        <v>66.666666666666671</v>
      </c>
      <c r="AR253" s="55">
        <v>60.833300000000001</v>
      </c>
      <c r="AS253" s="55">
        <v>87</v>
      </c>
      <c r="AT253" s="68" t="str">
        <f>VLOOKUP(A253,'[2]SU List with Assignment Master'!$F$2:$G$128,2,FALSE)</f>
        <v>South 5</v>
      </c>
      <c r="AU253" s="55">
        <v>488</v>
      </c>
      <c r="AV253" s="55" t="s">
        <v>60</v>
      </c>
    </row>
    <row r="254" spans="1:48" x14ac:dyDescent="0.25">
      <c r="A254" s="55" t="s">
        <v>101</v>
      </c>
      <c r="B254" s="55">
        <v>41473</v>
      </c>
      <c r="C254" s="55">
        <v>4</v>
      </c>
      <c r="D254" s="55">
        <v>672</v>
      </c>
      <c r="E254" s="55">
        <v>168</v>
      </c>
      <c r="F254" s="55">
        <v>1</v>
      </c>
      <c r="G254" s="56">
        <v>841</v>
      </c>
      <c r="H254" s="59">
        <v>840</v>
      </c>
      <c r="I254" s="55">
        <v>210.25</v>
      </c>
      <c r="J254" s="59">
        <v>210</v>
      </c>
      <c r="K254" s="55">
        <v>4326</v>
      </c>
      <c r="L254" s="55">
        <v>546.65</v>
      </c>
      <c r="M254" s="55">
        <v>0</v>
      </c>
      <c r="N254" s="55">
        <v>0</v>
      </c>
      <c r="O254" s="55">
        <v>0</v>
      </c>
      <c r="P254" s="55" t="s">
        <v>64</v>
      </c>
      <c r="Q254" s="55" t="s">
        <v>64</v>
      </c>
      <c r="R254" s="55">
        <v>546.65</v>
      </c>
      <c r="S254" s="55">
        <v>3779.35</v>
      </c>
      <c r="T254" s="55">
        <v>3779.35</v>
      </c>
      <c r="U254" s="55">
        <v>0</v>
      </c>
      <c r="V254" s="55" t="s">
        <v>64</v>
      </c>
      <c r="W254" s="55" t="s">
        <v>419</v>
      </c>
      <c r="X254" s="55">
        <v>1</v>
      </c>
      <c r="Y254" s="55">
        <v>0</v>
      </c>
      <c r="Z254" s="55">
        <v>1</v>
      </c>
      <c r="AA254" s="55" t="s">
        <v>63</v>
      </c>
      <c r="AB254" s="55">
        <v>2</v>
      </c>
      <c r="AC254" s="55">
        <v>0</v>
      </c>
      <c r="AD254" s="55">
        <v>15</v>
      </c>
      <c r="AE254" s="55">
        <v>0</v>
      </c>
      <c r="AF254" s="55">
        <v>1</v>
      </c>
      <c r="AG254" s="56">
        <v>1</v>
      </c>
      <c r="AH254" s="55">
        <v>70</v>
      </c>
      <c r="AI254" s="55">
        <v>43</v>
      </c>
      <c r="AJ254" s="55">
        <v>86</v>
      </c>
      <c r="AK254" s="55">
        <v>435</v>
      </c>
      <c r="AL254" s="55">
        <v>435</v>
      </c>
      <c r="AN254" s="55" t="s">
        <v>64</v>
      </c>
      <c r="AO254" s="55">
        <v>8</v>
      </c>
      <c r="AP254" s="55">
        <v>3</v>
      </c>
      <c r="AQ254" s="55">
        <v>50</v>
      </c>
      <c r="AR254" s="55">
        <v>105.125</v>
      </c>
      <c r="AS254" s="55">
        <v>224</v>
      </c>
      <c r="AT254" s="68" t="str">
        <f>VLOOKUP(A254,'[2]SU List with Assignment Master'!$F$2:$G$128,2,FALSE)</f>
        <v>South 5</v>
      </c>
      <c r="AU254" s="55">
        <v>488</v>
      </c>
      <c r="AV254" s="55" t="s">
        <v>20</v>
      </c>
    </row>
    <row r="255" spans="1:48" x14ac:dyDescent="0.25">
      <c r="A255" s="55" t="s">
        <v>101</v>
      </c>
      <c r="B255" s="55">
        <v>44101</v>
      </c>
      <c r="C255" s="55">
        <v>13</v>
      </c>
      <c r="D255" s="55">
        <v>1776</v>
      </c>
      <c r="E255" s="55">
        <v>2234</v>
      </c>
      <c r="F255" s="55">
        <v>23</v>
      </c>
      <c r="G255" s="56">
        <v>4033</v>
      </c>
      <c r="H255" s="59">
        <v>4010</v>
      </c>
      <c r="I255" s="55">
        <v>310.23079999999999</v>
      </c>
      <c r="J255" s="59">
        <v>308.5</v>
      </c>
      <c r="K255" s="55">
        <v>20639</v>
      </c>
      <c r="L255" s="55">
        <v>2621.45</v>
      </c>
      <c r="M255" s="55">
        <v>0</v>
      </c>
      <c r="N255" s="55">
        <v>0</v>
      </c>
      <c r="O255" s="55">
        <v>80.66</v>
      </c>
      <c r="P255" s="55" t="s">
        <v>64</v>
      </c>
      <c r="Q255" s="55" t="s">
        <v>63</v>
      </c>
      <c r="R255" s="55">
        <v>2702.11</v>
      </c>
      <c r="S255" s="55">
        <v>17936.89</v>
      </c>
      <c r="T255" s="55">
        <v>17936.89</v>
      </c>
      <c r="U255" s="55">
        <v>0</v>
      </c>
      <c r="V255" s="55" t="s">
        <v>64</v>
      </c>
      <c r="W255" s="55" t="s">
        <v>420</v>
      </c>
      <c r="X255" s="55">
        <v>1</v>
      </c>
      <c r="Y255" s="55">
        <v>0</v>
      </c>
      <c r="Z255" s="55">
        <v>1</v>
      </c>
      <c r="AA255" s="55" t="s">
        <v>63</v>
      </c>
      <c r="AB255" s="55">
        <v>10</v>
      </c>
      <c r="AC255" s="55">
        <v>0</v>
      </c>
      <c r="AD255" s="55">
        <v>114</v>
      </c>
      <c r="AE255" s="55">
        <v>0</v>
      </c>
      <c r="AF255" s="55">
        <v>21</v>
      </c>
      <c r="AG255" s="56">
        <v>21</v>
      </c>
      <c r="AH255" s="55">
        <v>1416</v>
      </c>
      <c r="AI255" s="55">
        <v>155.1</v>
      </c>
      <c r="AJ255" s="55">
        <v>1551</v>
      </c>
      <c r="AK255" s="55">
        <v>7948</v>
      </c>
      <c r="AL255" s="55">
        <v>7948</v>
      </c>
      <c r="AN255" s="55" t="s">
        <v>64</v>
      </c>
      <c r="AO255" s="55">
        <v>14</v>
      </c>
      <c r="AP255" s="55">
        <v>12</v>
      </c>
      <c r="AQ255" s="55">
        <v>92.857142857142861</v>
      </c>
      <c r="AR255" s="55">
        <v>288.07139999999998</v>
      </c>
      <c r="AS255" s="55">
        <v>148</v>
      </c>
      <c r="AT255" s="68" t="str">
        <f>VLOOKUP(A255,'[2]SU List with Assignment Master'!$F$2:$G$128,2,FALSE)</f>
        <v>South 5</v>
      </c>
      <c r="AU255" s="55">
        <v>488</v>
      </c>
      <c r="AV255" s="55" t="s">
        <v>60</v>
      </c>
    </row>
    <row r="256" spans="1:48" x14ac:dyDescent="0.25">
      <c r="A256" s="55" t="s">
        <v>101</v>
      </c>
      <c r="B256" s="55">
        <v>44124</v>
      </c>
      <c r="C256" s="55">
        <v>2</v>
      </c>
      <c r="D256" s="55">
        <v>0</v>
      </c>
      <c r="E256" s="55">
        <v>196</v>
      </c>
      <c r="F256" s="55">
        <v>1</v>
      </c>
      <c r="G256" s="56">
        <v>197</v>
      </c>
      <c r="H256" s="59">
        <v>196</v>
      </c>
      <c r="I256" s="55">
        <v>98.5</v>
      </c>
      <c r="J256" s="59">
        <v>98</v>
      </c>
      <c r="K256" s="55">
        <v>998</v>
      </c>
      <c r="L256" s="55">
        <v>128.05000000000001</v>
      </c>
      <c r="M256" s="55">
        <v>0</v>
      </c>
      <c r="N256" s="55">
        <v>0</v>
      </c>
      <c r="O256" s="55">
        <v>0</v>
      </c>
      <c r="P256" s="55" t="s">
        <v>64</v>
      </c>
      <c r="Q256" s="55" t="s">
        <v>64</v>
      </c>
      <c r="R256" s="55">
        <v>128.05000000000001</v>
      </c>
      <c r="S256" s="55">
        <v>869.95</v>
      </c>
      <c r="T256" s="55">
        <v>998</v>
      </c>
      <c r="U256" s="55">
        <v>-128.05000000000001</v>
      </c>
      <c r="V256" s="55" t="s">
        <v>64</v>
      </c>
      <c r="W256" s="55" t="s">
        <v>421</v>
      </c>
      <c r="X256" s="55">
        <v>1</v>
      </c>
      <c r="Y256" s="55">
        <v>0</v>
      </c>
      <c r="Z256" s="55">
        <v>1</v>
      </c>
      <c r="AA256" s="55" t="s">
        <v>63</v>
      </c>
      <c r="AB256" s="55">
        <v>2</v>
      </c>
      <c r="AC256" s="55">
        <v>0</v>
      </c>
      <c r="AD256" s="55">
        <v>16</v>
      </c>
      <c r="AE256" s="55">
        <v>0</v>
      </c>
      <c r="AF256" s="55">
        <v>1</v>
      </c>
      <c r="AG256" s="56">
        <v>1</v>
      </c>
      <c r="AH256" s="55">
        <v>180</v>
      </c>
      <c r="AI256" s="55">
        <v>98.5</v>
      </c>
      <c r="AJ256" s="55">
        <v>197</v>
      </c>
      <c r="AK256" s="55">
        <v>998</v>
      </c>
      <c r="AL256" s="55">
        <v>998</v>
      </c>
      <c r="AN256" s="55" t="s">
        <v>64</v>
      </c>
      <c r="AO256" s="55">
        <v>7</v>
      </c>
      <c r="AP256" s="55">
        <v>0</v>
      </c>
      <c r="AQ256" s="55">
        <v>28.571428571428569</v>
      </c>
      <c r="AR256" s="55">
        <v>28.142900000000001</v>
      </c>
      <c r="AS256" s="55">
        <v>0</v>
      </c>
      <c r="AT256" s="68" t="str">
        <f>VLOOKUP(A256,'[2]SU List with Assignment Master'!$F$2:$G$128,2,FALSE)</f>
        <v>South 5</v>
      </c>
      <c r="AU256" s="55">
        <v>488</v>
      </c>
      <c r="AV256" s="55" t="s">
        <v>19</v>
      </c>
    </row>
    <row r="257" spans="1:48" x14ac:dyDescent="0.25">
      <c r="A257" s="55" t="s">
        <v>101</v>
      </c>
      <c r="B257" s="55">
        <v>44125</v>
      </c>
      <c r="C257" s="55">
        <v>7</v>
      </c>
      <c r="D257" s="55">
        <v>2352</v>
      </c>
      <c r="E257" s="55">
        <v>1113</v>
      </c>
      <c r="F257" s="55">
        <v>76</v>
      </c>
      <c r="G257" s="56">
        <v>3541</v>
      </c>
      <c r="H257" s="59">
        <v>3465</v>
      </c>
      <c r="I257" s="55">
        <v>505.8571</v>
      </c>
      <c r="J257" s="59">
        <v>495</v>
      </c>
      <c r="K257" s="55">
        <v>18094</v>
      </c>
      <c r="L257" s="55">
        <v>2301.65</v>
      </c>
      <c r="M257" s="55">
        <v>0</v>
      </c>
      <c r="N257" s="55">
        <v>0</v>
      </c>
      <c r="O257" s="55">
        <v>0</v>
      </c>
      <c r="P257" s="55" t="s">
        <v>64</v>
      </c>
      <c r="Q257" s="55" t="s">
        <v>64</v>
      </c>
      <c r="R257" s="55">
        <v>2301.65</v>
      </c>
      <c r="S257" s="55">
        <v>15792.35</v>
      </c>
      <c r="T257" s="55">
        <v>15792.35</v>
      </c>
      <c r="U257" s="55">
        <v>0</v>
      </c>
      <c r="V257" s="55" t="s">
        <v>64</v>
      </c>
      <c r="W257" s="55" t="s">
        <v>422</v>
      </c>
      <c r="X257" s="55">
        <v>1</v>
      </c>
      <c r="Y257" s="55">
        <v>0</v>
      </c>
      <c r="Z257" s="55">
        <v>1</v>
      </c>
      <c r="AA257" s="55" t="s">
        <v>63</v>
      </c>
      <c r="AB257" s="55">
        <v>7</v>
      </c>
      <c r="AC257" s="55">
        <v>0</v>
      </c>
      <c r="AD257" s="55">
        <v>107</v>
      </c>
      <c r="AE257" s="55">
        <v>0</v>
      </c>
      <c r="AF257" s="55">
        <v>76</v>
      </c>
      <c r="AG257" s="56">
        <v>76</v>
      </c>
      <c r="AH257" s="55">
        <v>1248</v>
      </c>
      <c r="AI257" s="55">
        <v>204.42859999999999</v>
      </c>
      <c r="AJ257" s="55">
        <v>1431</v>
      </c>
      <c r="AK257" s="55">
        <v>7308</v>
      </c>
      <c r="AL257" s="55">
        <v>7308</v>
      </c>
      <c r="AN257" s="55" t="s">
        <v>64</v>
      </c>
      <c r="AO257" s="55">
        <v>7</v>
      </c>
      <c r="AP257" s="55">
        <v>6</v>
      </c>
      <c r="AQ257" s="55">
        <v>100</v>
      </c>
      <c r="AR257" s="55">
        <v>505.8571</v>
      </c>
      <c r="AS257" s="55">
        <v>392</v>
      </c>
      <c r="AT257" s="68" t="str">
        <f>VLOOKUP(A257,'[2]SU List with Assignment Master'!$F$2:$G$128,2,FALSE)</f>
        <v>South 5</v>
      </c>
      <c r="AU257" s="55">
        <v>488</v>
      </c>
      <c r="AV257" s="55" t="s">
        <v>19</v>
      </c>
    </row>
    <row r="258" spans="1:48" x14ac:dyDescent="0.25">
      <c r="A258" s="55" t="s">
        <v>101</v>
      </c>
      <c r="B258" s="55">
        <v>50618</v>
      </c>
      <c r="C258" s="55">
        <v>1</v>
      </c>
      <c r="D258" s="55">
        <v>0</v>
      </c>
      <c r="E258" s="55">
        <v>186</v>
      </c>
      <c r="F258" s="55">
        <v>1</v>
      </c>
      <c r="G258" s="56">
        <v>187</v>
      </c>
      <c r="H258" s="59">
        <v>186</v>
      </c>
      <c r="I258" s="55">
        <v>187</v>
      </c>
      <c r="J258" s="59">
        <v>186</v>
      </c>
      <c r="K258" s="55">
        <v>960</v>
      </c>
      <c r="L258" s="55">
        <v>121.55</v>
      </c>
      <c r="M258" s="55">
        <v>0</v>
      </c>
      <c r="N258" s="55">
        <v>0</v>
      </c>
      <c r="O258" s="55">
        <v>0</v>
      </c>
      <c r="P258" s="55" t="s">
        <v>64</v>
      </c>
      <c r="Q258" s="55" t="s">
        <v>64</v>
      </c>
      <c r="R258" s="55">
        <v>121.55</v>
      </c>
      <c r="S258" s="55">
        <v>838.45</v>
      </c>
      <c r="T258" s="55">
        <v>838.45</v>
      </c>
      <c r="U258" s="55">
        <v>0</v>
      </c>
      <c r="V258" s="55" t="s">
        <v>64</v>
      </c>
      <c r="W258" s="55" t="s">
        <v>423</v>
      </c>
      <c r="X258" s="55">
        <v>1</v>
      </c>
      <c r="Y258" s="55">
        <v>0</v>
      </c>
      <c r="Z258" s="55">
        <v>1</v>
      </c>
      <c r="AA258" s="55" t="s">
        <v>63</v>
      </c>
      <c r="AB258" s="55">
        <v>1</v>
      </c>
      <c r="AC258" s="55">
        <v>0</v>
      </c>
      <c r="AD258" s="55">
        <v>18</v>
      </c>
      <c r="AE258" s="55">
        <v>0</v>
      </c>
      <c r="AF258" s="55">
        <v>1</v>
      </c>
      <c r="AG258" s="56">
        <v>1</v>
      </c>
      <c r="AH258" s="55">
        <v>51</v>
      </c>
      <c r="AI258" s="55">
        <v>70</v>
      </c>
      <c r="AJ258" s="55">
        <v>70</v>
      </c>
      <c r="AK258" s="55">
        <v>352</v>
      </c>
      <c r="AL258" s="55">
        <v>352</v>
      </c>
      <c r="AM258" s="55">
        <v>0</v>
      </c>
      <c r="AN258" s="55" t="s">
        <v>64</v>
      </c>
      <c r="AO258" s="55">
        <v>1</v>
      </c>
      <c r="AP258" s="55">
        <v>0</v>
      </c>
      <c r="AQ258" s="55">
        <v>100</v>
      </c>
      <c r="AR258" s="55">
        <v>187</v>
      </c>
      <c r="AS258" s="55">
        <v>0</v>
      </c>
      <c r="AT258" s="68" t="str">
        <f>VLOOKUP(A258,'[2]SU List with Assignment Master'!$F$2:$G$128,2,FALSE)</f>
        <v>South 5</v>
      </c>
      <c r="AU258" s="55">
        <v>488</v>
      </c>
      <c r="AV258" s="55" t="s">
        <v>23</v>
      </c>
    </row>
    <row r="259" spans="1:48" x14ac:dyDescent="0.25">
      <c r="A259" s="55" t="s">
        <v>101</v>
      </c>
      <c r="B259" s="55">
        <v>90488</v>
      </c>
      <c r="C259" s="55">
        <v>0</v>
      </c>
      <c r="D259" s="55">
        <v>0</v>
      </c>
      <c r="E259" s="55">
        <v>0</v>
      </c>
      <c r="F259" s="55">
        <v>0</v>
      </c>
      <c r="G259" s="56">
        <v>0</v>
      </c>
      <c r="H259" s="59">
        <v>0</v>
      </c>
      <c r="I259" s="55">
        <v>0</v>
      </c>
      <c r="J259" s="59" t="e">
        <v>#DIV/0!</v>
      </c>
      <c r="K259" s="55">
        <v>0</v>
      </c>
      <c r="L259" s="55">
        <v>0</v>
      </c>
      <c r="M259" s="55">
        <v>0</v>
      </c>
      <c r="N259" s="55">
        <v>0</v>
      </c>
      <c r="O259" s="55">
        <v>0</v>
      </c>
      <c r="P259" s="55" t="s">
        <v>63</v>
      </c>
      <c r="Q259" s="55" t="s">
        <v>64</v>
      </c>
      <c r="R259" s="55">
        <v>0</v>
      </c>
      <c r="S259" s="55">
        <v>0</v>
      </c>
      <c r="T259" s="55">
        <v>0</v>
      </c>
      <c r="U259" s="55">
        <v>0</v>
      </c>
      <c r="V259" s="55" t="s">
        <v>64</v>
      </c>
      <c r="W259" s="55" t="s">
        <v>406</v>
      </c>
      <c r="X259" s="55">
        <v>0</v>
      </c>
      <c r="Y259" s="55">
        <v>1</v>
      </c>
      <c r="Z259" s="55">
        <v>1</v>
      </c>
      <c r="AA259" s="55" t="s">
        <v>63</v>
      </c>
      <c r="AB259" s="55">
        <v>0</v>
      </c>
      <c r="AC259" s="55">
        <v>0</v>
      </c>
      <c r="AD259" s="55">
        <v>0</v>
      </c>
      <c r="AE259" s="55">
        <v>0</v>
      </c>
      <c r="AF259" s="55">
        <v>0</v>
      </c>
      <c r="AG259" s="56">
        <v>0</v>
      </c>
      <c r="AH259" s="55">
        <v>0</v>
      </c>
      <c r="AI259" s="55">
        <v>0</v>
      </c>
      <c r="AJ259" s="55">
        <v>0</v>
      </c>
      <c r="AK259" s="55">
        <v>0</v>
      </c>
      <c r="AL259" s="55">
        <v>0</v>
      </c>
      <c r="AN259" s="55" t="s">
        <v>64</v>
      </c>
      <c r="AO259" s="55">
        <v>3</v>
      </c>
      <c r="AP259" s="55">
        <v>0</v>
      </c>
      <c r="AQ259" s="55">
        <v>0</v>
      </c>
      <c r="AR259" s="55">
        <v>0</v>
      </c>
      <c r="AS259" s="55">
        <v>0</v>
      </c>
      <c r="AT259" s="68" t="str">
        <f>VLOOKUP(A259,'[2]SU List with Assignment Master'!$F$2:$G$128,2,FALSE)</f>
        <v>South 5</v>
      </c>
      <c r="AU259" s="55">
        <v>488</v>
      </c>
      <c r="AV259" s="55" t="s">
        <v>202</v>
      </c>
    </row>
    <row r="260" spans="1:48" x14ac:dyDescent="0.25">
      <c r="A260" s="55" t="s">
        <v>190</v>
      </c>
      <c r="B260" s="55">
        <v>90999</v>
      </c>
      <c r="C260" s="55">
        <v>0</v>
      </c>
      <c r="D260" s="55">
        <v>0</v>
      </c>
      <c r="E260" s="55">
        <v>0</v>
      </c>
      <c r="F260" s="55">
        <v>0</v>
      </c>
      <c r="G260" s="56">
        <v>0</v>
      </c>
      <c r="H260" s="59">
        <v>0</v>
      </c>
      <c r="I260" s="55">
        <v>0</v>
      </c>
      <c r="J260" s="59" t="e">
        <v>#DIV/0!</v>
      </c>
      <c r="K260" s="55">
        <v>0</v>
      </c>
      <c r="L260" s="55">
        <v>0</v>
      </c>
      <c r="M260" s="55">
        <v>0</v>
      </c>
      <c r="N260" s="55">
        <v>0</v>
      </c>
      <c r="O260" s="55">
        <v>0</v>
      </c>
      <c r="P260" s="55" t="s">
        <v>64</v>
      </c>
      <c r="Q260" s="55" t="s">
        <v>64</v>
      </c>
      <c r="R260" s="55">
        <v>0</v>
      </c>
      <c r="S260" s="55">
        <v>0</v>
      </c>
      <c r="T260" s="55">
        <v>0</v>
      </c>
      <c r="U260" s="55">
        <v>0</v>
      </c>
      <c r="V260" s="55" t="s">
        <v>64</v>
      </c>
      <c r="W260" s="55" t="s">
        <v>424</v>
      </c>
      <c r="X260" s="55">
        <v>0</v>
      </c>
      <c r="Y260" s="55">
        <v>1</v>
      </c>
      <c r="Z260" s="55">
        <v>1</v>
      </c>
      <c r="AA260" s="55" t="s">
        <v>63</v>
      </c>
      <c r="AB260" s="55">
        <v>0</v>
      </c>
      <c r="AC260" s="55">
        <v>0</v>
      </c>
      <c r="AD260" s="55">
        <v>0</v>
      </c>
      <c r="AE260" s="55">
        <v>0</v>
      </c>
      <c r="AF260" s="55">
        <v>0</v>
      </c>
      <c r="AG260" s="56">
        <v>0</v>
      </c>
      <c r="AH260" s="55">
        <v>0</v>
      </c>
      <c r="AI260" s="55">
        <v>0</v>
      </c>
      <c r="AJ260" s="55">
        <v>0</v>
      </c>
      <c r="AK260" s="55">
        <v>0</v>
      </c>
      <c r="AL260" s="55">
        <v>0</v>
      </c>
      <c r="AM260" s="55">
        <v>0</v>
      </c>
      <c r="AN260" s="55" t="s">
        <v>64</v>
      </c>
      <c r="AO260" s="55">
        <v>29</v>
      </c>
      <c r="AP260" s="55">
        <v>0</v>
      </c>
      <c r="AQ260" s="55">
        <v>0</v>
      </c>
      <c r="AR260" s="55">
        <v>0</v>
      </c>
      <c r="AS260" s="55">
        <v>0</v>
      </c>
      <c r="AT260" s="68" t="e">
        <f>VLOOKUP(A260,'[2]SU List with Assignment Master'!$F$2:$G$128,2,FALSE)</f>
        <v>#N/A</v>
      </c>
      <c r="AU260" s="55">
        <v>999</v>
      </c>
      <c r="AV260" s="55" t="s">
        <v>60</v>
      </c>
    </row>
    <row r="261" spans="1:48" x14ac:dyDescent="0.25">
      <c r="A261" s="55" t="s">
        <v>190</v>
      </c>
      <c r="B261" s="55">
        <v>99999</v>
      </c>
      <c r="C261" s="55">
        <v>0</v>
      </c>
      <c r="D261" s="55">
        <v>0</v>
      </c>
      <c r="E261" s="55">
        <v>0</v>
      </c>
      <c r="F261" s="55">
        <v>0</v>
      </c>
      <c r="G261" s="56">
        <v>0</v>
      </c>
      <c r="H261" s="59">
        <v>0</v>
      </c>
      <c r="I261" s="55">
        <v>0</v>
      </c>
      <c r="J261" s="59" t="e">
        <v>#DIV/0!</v>
      </c>
      <c r="K261" s="55">
        <v>0</v>
      </c>
      <c r="L261" s="55">
        <v>0</v>
      </c>
      <c r="M261" s="55">
        <v>0</v>
      </c>
      <c r="N261" s="55">
        <v>0</v>
      </c>
      <c r="O261" s="55">
        <v>0</v>
      </c>
      <c r="P261" s="55" t="s">
        <v>64</v>
      </c>
      <c r="Q261" s="55" t="s">
        <v>64</v>
      </c>
      <c r="R261" s="55">
        <v>0</v>
      </c>
      <c r="S261" s="55">
        <v>0</v>
      </c>
      <c r="T261" s="55">
        <v>0</v>
      </c>
      <c r="U261" s="55">
        <v>0</v>
      </c>
      <c r="V261" s="55" t="s">
        <v>64</v>
      </c>
      <c r="W261" s="55" t="s">
        <v>425</v>
      </c>
      <c r="X261" s="55">
        <v>0</v>
      </c>
      <c r="Y261" s="55">
        <v>1</v>
      </c>
      <c r="Z261" s="55">
        <v>1</v>
      </c>
      <c r="AA261" s="55" t="s">
        <v>63</v>
      </c>
      <c r="AB261" s="55">
        <v>0</v>
      </c>
      <c r="AC261" s="55">
        <v>0</v>
      </c>
      <c r="AD261" s="55">
        <v>0</v>
      </c>
      <c r="AE261" s="55">
        <v>0</v>
      </c>
      <c r="AF261" s="55">
        <v>0</v>
      </c>
      <c r="AG261" s="56">
        <v>0</v>
      </c>
      <c r="AH261" s="55">
        <v>0</v>
      </c>
      <c r="AI261" s="55">
        <v>0</v>
      </c>
      <c r="AJ261" s="55">
        <v>0</v>
      </c>
      <c r="AK261" s="55">
        <v>0</v>
      </c>
      <c r="AL261" s="55">
        <v>0</v>
      </c>
      <c r="AN261" s="55" t="s">
        <v>64</v>
      </c>
      <c r="AO261" s="55">
        <v>36</v>
      </c>
      <c r="AP261" s="55">
        <v>0</v>
      </c>
      <c r="AQ261" s="55">
        <v>0</v>
      </c>
      <c r="AR261" s="55">
        <v>0</v>
      </c>
      <c r="AS261" s="55">
        <v>0</v>
      </c>
      <c r="AT261" s="68" t="e">
        <f>VLOOKUP(A261,'[2]SU List with Assignment Master'!$F$2:$G$128,2,FALSE)</f>
        <v>#N/A</v>
      </c>
      <c r="AU261" s="55">
        <v>999</v>
      </c>
      <c r="AV261" s="55" t="s">
        <v>60</v>
      </c>
    </row>
    <row r="262" spans="1:48" x14ac:dyDescent="0.25">
      <c r="A262" s="55" t="s">
        <v>100</v>
      </c>
      <c r="B262" s="55">
        <v>40221</v>
      </c>
      <c r="C262" s="55">
        <v>5</v>
      </c>
      <c r="D262" s="55">
        <v>840</v>
      </c>
      <c r="E262" s="55">
        <v>441</v>
      </c>
      <c r="F262" s="55">
        <v>8</v>
      </c>
      <c r="G262" s="56">
        <v>1289</v>
      </c>
      <c r="H262" s="59">
        <v>1281</v>
      </c>
      <c r="I262" s="55">
        <v>257.8</v>
      </c>
      <c r="J262" s="59">
        <v>256.2</v>
      </c>
      <c r="K262" s="55">
        <v>6639</v>
      </c>
      <c r="L262" s="55">
        <v>837.85</v>
      </c>
      <c r="M262" s="55">
        <v>0</v>
      </c>
      <c r="N262" s="55">
        <v>0</v>
      </c>
      <c r="O262" s="55">
        <v>25.78</v>
      </c>
      <c r="P262" s="55" t="s">
        <v>64</v>
      </c>
      <c r="Q262" s="55" t="s">
        <v>63</v>
      </c>
      <c r="R262" s="55">
        <v>863.63</v>
      </c>
      <c r="S262" s="55">
        <v>5775.37</v>
      </c>
      <c r="T262" s="55">
        <v>5775.37</v>
      </c>
      <c r="U262" s="55">
        <v>0</v>
      </c>
      <c r="V262" s="55" t="s">
        <v>64</v>
      </c>
      <c r="W262" s="55" t="s">
        <v>426</v>
      </c>
      <c r="X262" s="55">
        <v>1</v>
      </c>
      <c r="Y262" s="55">
        <v>0</v>
      </c>
      <c r="Z262" s="55">
        <v>1</v>
      </c>
      <c r="AA262" s="55" t="s">
        <v>63</v>
      </c>
      <c r="AB262" s="55">
        <v>3</v>
      </c>
      <c r="AC262" s="55">
        <v>0</v>
      </c>
      <c r="AD262" s="55">
        <v>47</v>
      </c>
      <c r="AE262" s="55">
        <v>0</v>
      </c>
      <c r="AF262" s="55">
        <v>8</v>
      </c>
      <c r="AG262" s="56">
        <v>8</v>
      </c>
      <c r="AH262" s="55">
        <v>121</v>
      </c>
      <c r="AI262" s="55">
        <v>58.666699999999999</v>
      </c>
      <c r="AJ262" s="55">
        <v>176</v>
      </c>
      <c r="AK262" s="55">
        <v>886</v>
      </c>
      <c r="AL262" s="55">
        <v>886</v>
      </c>
      <c r="AN262" s="55" t="s">
        <v>64</v>
      </c>
      <c r="AO262" s="55">
        <v>6</v>
      </c>
      <c r="AP262" s="55">
        <v>4</v>
      </c>
      <c r="AQ262" s="55">
        <v>83.333333333333329</v>
      </c>
      <c r="AR262" s="55">
        <v>214.83330000000001</v>
      </c>
      <c r="AS262" s="55">
        <v>210</v>
      </c>
      <c r="AT262" s="68" t="str">
        <f>VLOOKUP(A262,'[2]SU List with Assignment Master'!$F$2:$G$128,2,FALSE)</f>
        <v>South 5</v>
      </c>
      <c r="AU262" s="55">
        <v>460</v>
      </c>
      <c r="AV262" s="55" t="s">
        <v>18</v>
      </c>
    </row>
    <row r="263" spans="1:48" x14ac:dyDescent="0.25">
      <c r="A263" s="55" t="s">
        <v>100</v>
      </c>
      <c r="B263" s="55">
        <v>40245</v>
      </c>
      <c r="C263" s="55">
        <v>5</v>
      </c>
      <c r="D263" s="55">
        <v>948</v>
      </c>
      <c r="E263" s="55">
        <v>173</v>
      </c>
      <c r="F263" s="55">
        <v>14</v>
      </c>
      <c r="G263" s="56">
        <v>1135</v>
      </c>
      <c r="H263" s="59">
        <v>1121</v>
      </c>
      <c r="I263" s="55">
        <v>227</v>
      </c>
      <c r="J263" s="59">
        <v>224.2</v>
      </c>
      <c r="K263" s="55">
        <v>5800</v>
      </c>
      <c r="L263" s="55">
        <v>737.75</v>
      </c>
      <c r="M263" s="55">
        <v>0</v>
      </c>
      <c r="N263" s="55">
        <v>0</v>
      </c>
      <c r="O263" s="55">
        <v>0</v>
      </c>
      <c r="P263" s="55" t="s">
        <v>64</v>
      </c>
      <c r="Q263" s="55" t="s">
        <v>64</v>
      </c>
      <c r="R263" s="55">
        <v>737.75</v>
      </c>
      <c r="S263" s="55">
        <v>5062.25</v>
      </c>
      <c r="T263" s="55">
        <v>5062.25</v>
      </c>
      <c r="U263" s="55">
        <v>0</v>
      </c>
      <c r="V263" s="55" t="s">
        <v>64</v>
      </c>
      <c r="W263" s="55" t="s">
        <v>427</v>
      </c>
      <c r="X263" s="55">
        <v>1</v>
      </c>
      <c r="Y263" s="55">
        <v>0</v>
      </c>
      <c r="Z263" s="55">
        <v>1</v>
      </c>
      <c r="AA263" s="55" t="s">
        <v>63</v>
      </c>
      <c r="AB263" s="55">
        <v>4</v>
      </c>
      <c r="AC263" s="55">
        <v>0</v>
      </c>
      <c r="AD263" s="55">
        <v>63</v>
      </c>
      <c r="AE263" s="55">
        <v>0</v>
      </c>
      <c r="AF263" s="55">
        <v>2</v>
      </c>
      <c r="AG263" s="56">
        <v>2</v>
      </c>
      <c r="AH263" s="55">
        <v>121</v>
      </c>
      <c r="AI263" s="55">
        <v>46.5</v>
      </c>
      <c r="AJ263" s="55">
        <v>186</v>
      </c>
      <c r="AK263" s="55">
        <v>948</v>
      </c>
      <c r="AL263" s="55">
        <v>948</v>
      </c>
      <c r="AN263" s="55" t="s">
        <v>64</v>
      </c>
      <c r="AO263" s="55">
        <v>6</v>
      </c>
      <c r="AP263" s="55">
        <v>5</v>
      </c>
      <c r="AQ263" s="55">
        <v>83.333333333333329</v>
      </c>
      <c r="AR263" s="55">
        <v>189.16669999999999</v>
      </c>
      <c r="AS263" s="55">
        <v>189.6</v>
      </c>
      <c r="AT263" s="68" t="str">
        <f>VLOOKUP(A263,'[2]SU List with Assignment Master'!$F$2:$G$128,2,FALSE)</f>
        <v>South 5</v>
      </c>
      <c r="AU263" s="55">
        <v>460</v>
      </c>
      <c r="AV263" s="55" t="s">
        <v>60</v>
      </c>
    </row>
    <row r="264" spans="1:48" x14ac:dyDescent="0.25">
      <c r="A264" s="55" t="s">
        <v>100</v>
      </c>
      <c r="B264" s="55">
        <v>42002</v>
      </c>
      <c r="C264" s="55">
        <v>8</v>
      </c>
      <c r="D264" s="55">
        <v>1932</v>
      </c>
      <c r="E264" s="55">
        <v>437</v>
      </c>
      <c r="F264" s="55">
        <v>0</v>
      </c>
      <c r="G264" s="56">
        <v>2369</v>
      </c>
      <c r="H264" s="59">
        <v>2369</v>
      </c>
      <c r="I264" s="55">
        <v>296.125</v>
      </c>
      <c r="J264" s="59">
        <v>296.10000000000002</v>
      </c>
      <c r="K264" s="55">
        <v>12164</v>
      </c>
      <c r="L264" s="55">
        <v>1539.85</v>
      </c>
      <c r="M264" s="55">
        <v>0</v>
      </c>
      <c r="N264" s="55">
        <v>0</v>
      </c>
      <c r="O264" s="55">
        <v>47.38</v>
      </c>
      <c r="P264" s="55" t="s">
        <v>64</v>
      </c>
      <c r="Q264" s="55" t="s">
        <v>63</v>
      </c>
      <c r="R264" s="55">
        <v>1587.23</v>
      </c>
      <c r="S264" s="55">
        <v>10576.77</v>
      </c>
      <c r="T264" s="55">
        <v>10576.77</v>
      </c>
      <c r="U264" s="55">
        <v>0</v>
      </c>
      <c r="V264" s="55" t="s">
        <v>64</v>
      </c>
      <c r="W264" s="55" t="s">
        <v>428</v>
      </c>
      <c r="X264" s="55">
        <v>1</v>
      </c>
      <c r="Y264" s="55">
        <v>0</v>
      </c>
      <c r="Z264" s="55">
        <v>1</v>
      </c>
      <c r="AA264" s="55" t="s">
        <v>63</v>
      </c>
      <c r="AB264" s="55">
        <v>5</v>
      </c>
      <c r="AC264" s="55">
        <v>0</v>
      </c>
      <c r="AD264" s="55">
        <v>50</v>
      </c>
      <c r="AE264" s="55">
        <v>0</v>
      </c>
      <c r="AF264" s="55">
        <v>0</v>
      </c>
      <c r="AG264" s="56">
        <v>0</v>
      </c>
      <c r="AH264" s="55">
        <v>233</v>
      </c>
      <c r="AI264" s="55">
        <v>56.6</v>
      </c>
      <c r="AJ264" s="55">
        <v>283</v>
      </c>
      <c r="AK264" s="55">
        <v>1449</v>
      </c>
      <c r="AL264" s="55">
        <v>1449</v>
      </c>
      <c r="AN264" s="55" t="s">
        <v>64</v>
      </c>
      <c r="AO264" s="55">
        <v>8</v>
      </c>
      <c r="AP264" s="55">
        <v>7</v>
      </c>
      <c r="AQ264" s="55">
        <v>100</v>
      </c>
      <c r="AR264" s="55">
        <v>296.125</v>
      </c>
      <c r="AS264" s="55">
        <v>276</v>
      </c>
      <c r="AT264" s="68" t="str">
        <f>VLOOKUP(A264,'[2]SU List with Assignment Master'!$F$2:$G$128,2,FALSE)</f>
        <v>South 5</v>
      </c>
      <c r="AU264" s="55">
        <v>460</v>
      </c>
      <c r="AV264" s="55" t="s">
        <v>18</v>
      </c>
    </row>
    <row r="265" spans="1:48" x14ac:dyDescent="0.25">
      <c r="A265" s="55" t="s">
        <v>100</v>
      </c>
      <c r="B265" s="55">
        <v>42125</v>
      </c>
      <c r="C265" s="55">
        <v>5</v>
      </c>
      <c r="D265" s="55">
        <v>240</v>
      </c>
      <c r="E265" s="55">
        <v>345</v>
      </c>
      <c r="F265" s="55">
        <v>0</v>
      </c>
      <c r="G265" s="56">
        <v>585</v>
      </c>
      <c r="H265" s="59">
        <v>585</v>
      </c>
      <c r="I265" s="55">
        <v>117</v>
      </c>
      <c r="J265" s="59">
        <v>117</v>
      </c>
      <c r="K265" s="55">
        <v>2990</v>
      </c>
      <c r="L265" s="55">
        <v>380.25</v>
      </c>
      <c r="M265" s="55">
        <v>0</v>
      </c>
      <c r="N265" s="55">
        <v>0</v>
      </c>
      <c r="O265" s="55">
        <v>11.7</v>
      </c>
      <c r="P265" s="55" t="s">
        <v>64</v>
      </c>
      <c r="Q265" s="55" t="s">
        <v>63</v>
      </c>
      <c r="R265" s="55">
        <v>391.95</v>
      </c>
      <c r="S265" s="55">
        <v>2598.0500000000002</v>
      </c>
      <c r="T265" s="55">
        <v>2598.0500000000002</v>
      </c>
      <c r="U265" s="55">
        <v>0</v>
      </c>
      <c r="V265" s="55" t="s">
        <v>64</v>
      </c>
      <c r="W265" s="55" t="s">
        <v>429</v>
      </c>
      <c r="X265" s="55">
        <v>1</v>
      </c>
      <c r="Y265" s="55">
        <v>0</v>
      </c>
      <c r="Z265" s="55">
        <v>1</v>
      </c>
      <c r="AA265" s="55" t="s">
        <v>63</v>
      </c>
      <c r="AB265" s="55">
        <v>2</v>
      </c>
      <c r="AC265" s="55">
        <v>0</v>
      </c>
      <c r="AD265" s="55">
        <v>16</v>
      </c>
      <c r="AE265" s="55">
        <v>0</v>
      </c>
      <c r="AF265" s="55">
        <v>0</v>
      </c>
      <c r="AG265" s="56">
        <v>0</v>
      </c>
      <c r="AH265" s="55">
        <v>9</v>
      </c>
      <c r="AI265" s="55">
        <v>12.5</v>
      </c>
      <c r="AJ265" s="55">
        <v>25</v>
      </c>
      <c r="AK265" s="55">
        <v>127</v>
      </c>
      <c r="AL265" s="55">
        <v>127</v>
      </c>
      <c r="AN265" s="55" t="s">
        <v>64</v>
      </c>
      <c r="AO265" s="55">
        <v>5</v>
      </c>
      <c r="AP265" s="55">
        <v>0</v>
      </c>
      <c r="AQ265" s="55">
        <v>100</v>
      </c>
      <c r="AR265" s="55">
        <v>117</v>
      </c>
      <c r="AS265" s="55">
        <v>0</v>
      </c>
      <c r="AT265" s="68" t="str">
        <f>VLOOKUP(A265,'[2]SU List with Assignment Master'!$F$2:$G$128,2,FALSE)</f>
        <v>South 5</v>
      </c>
      <c r="AU265" s="55">
        <v>460</v>
      </c>
      <c r="AV265" s="55" t="s">
        <v>60</v>
      </c>
    </row>
    <row r="266" spans="1:48" x14ac:dyDescent="0.25">
      <c r="A266" s="55" t="s">
        <v>100</v>
      </c>
      <c r="B266" s="55">
        <v>42203</v>
      </c>
      <c r="C266" s="55">
        <v>5</v>
      </c>
      <c r="D266" s="55">
        <v>1440</v>
      </c>
      <c r="E266" s="55">
        <v>120</v>
      </c>
      <c r="F266" s="55">
        <v>15</v>
      </c>
      <c r="G266" s="56">
        <v>1575</v>
      </c>
      <c r="H266" s="59">
        <v>1560</v>
      </c>
      <c r="I266" s="55">
        <v>315</v>
      </c>
      <c r="J266" s="59">
        <v>312</v>
      </c>
      <c r="K266" s="55">
        <v>8060</v>
      </c>
      <c r="L266" s="55">
        <v>1023.75</v>
      </c>
      <c r="M266" s="55">
        <v>0</v>
      </c>
      <c r="N266" s="55">
        <v>0</v>
      </c>
      <c r="O266" s="55">
        <v>31.5</v>
      </c>
      <c r="P266" s="55" t="s">
        <v>64</v>
      </c>
      <c r="Q266" s="55" t="s">
        <v>63</v>
      </c>
      <c r="R266" s="55">
        <v>1055.25</v>
      </c>
      <c r="S266" s="55">
        <v>7004.75</v>
      </c>
      <c r="T266" s="55">
        <v>7004.75</v>
      </c>
      <c r="U266" s="55">
        <v>0</v>
      </c>
      <c r="V266" s="55" t="s">
        <v>64</v>
      </c>
      <c r="W266" s="55" t="s">
        <v>430</v>
      </c>
      <c r="X266" s="55">
        <v>1</v>
      </c>
      <c r="Y266" s="55">
        <v>0</v>
      </c>
      <c r="Z266" s="55">
        <v>1</v>
      </c>
      <c r="AA266" s="55" t="s">
        <v>63</v>
      </c>
      <c r="AB266" s="55">
        <v>3</v>
      </c>
      <c r="AC266" s="55">
        <v>0</v>
      </c>
      <c r="AD266" s="55">
        <v>18</v>
      </c>
      <c r="AE266" s="55">
        <v>0</v>
      </c>
      <c r="AF266" s="55">
        <v>15</v>
      </c>
      <c r="AG266" s="56">
        <v>15</v>
      </c>
      <c r="AH266" s="55">
        <v>252</v>
      </c>
      <c r="AI266" s="55">
        <v>95</v>
      </c>
      <c r="AJ266" s="55">
        <v>285</v>
      </c>
      <c r="AK266" s="55">
        <v>1462</v>
      </c>
      <c r="AL266" s="55">
        <v>1462</v>
      </c>
      <c r="AN266" s="55" t="s">
        <v>64</v>
      </c>
      <c r="AO266" s="55">
        <v>5</v>
      </c>
      <c r="AP266" s="55">
        <v>5</v>
      </c>
      <c r="AQ266" s="55">
        <v>100</v>
      </c>
      <c r="AR266" s="55">
        <v>315</v>
      </c>
      <c r="AS266" s="55">
        <v>288</v>
      </c>
      <c r="AT266" s="68" t="str">
        <f>VLOOKUP(A266,'[2]SU List with Assignment Master'!$F$2:$G$128,2,FALSE)</f>
        <v>South 5</v>
      </c>
      <c r="AU266" s="55">
        <v>460</v>
      </c>
      <c r="AV266" s="55" t="s">
        <v>20</v>
      </c>
    </row>
    <row r="267" spans="1:48" x14ac:dyDescent="0.25">
      <c r="A267" s="55" t="s">
        <v>100</v>
      </c>
      <c r="B267" s="55">
        <v>46282</v>
      </c>
      <c r="C267" s="55">
        <v>3</v>
      </c>
      <c r="D267" s="55">
        <v>660</v>
      </c>
      <c r="E267" s="55">
        <v>263</v>
      </c>
      <c r="F267" s="55">
        <v>4</v>
      </c>
      <c r="G267" s="56">
        <v>927</v>
      </c>
      <c r="H267" s="59">
        <v>923</v>
      </c>
      <c r="I267" s="55">
        <v>309</v>
      </c>
      <c r="J267" s="59">
        <v>307.7</v>
      </c>
      <c r="K267" s="55">
        <v>4745</v>
      </c>
      <c r="L267" s="55">
        <v>602.54999999999995</v>
      </c>
      <c r="M267" s="55">
        <v>0</v>
      </c>
      <c r="N267" s="55">
        <v>0</v>
      </c>
      <c r="O267" s="55">
        <v>0</v>
      </c>
      <c r="P267" s="55" t="s">
        <v>64</v>
      </c>
      <c r="Q267" s="55" t="s">
        <v>64</v>
      </c>
      <c r="R267" s="55">
        <v>602.54999999999995</v>
      </c>
      <c r="S267" s="55">
        <v>4142.45</v>
      </c>
      <c r="T267" s="55">
        <v>4142.45</v>
      </c>
      <c r="U267" s="55">
        <v>0</v>
      </c>
      <c r="V267" s="55" t="s">
        <v>64</v>
      </c>
      <c r="W267" s="55" t="s">
        <v>431</v>
      </c>
      <c r="X267" s="55">
        <v>1</v>
      </c>
      <c r="Y267" s="55">
        <v>0</v>
      </c>
      <c r="Z267" s="55">
        <v>1</v>
      </c>
      <c r="AA267" s="55" t="s">
        <v>63</v>
      </c>
      <c r="AB267" s="55">
        <v>2</v>
      </c>
      <c r="AC267" s="55">
        <v>0</v>
      </c>
      <c r="AD267" s="55">
        <v>12</v>
      </c>
      <c r="AE267" s="55">
        <v>0</v>
      </c>
      <c r="AF267" s="55">
        <v>0</v>
      </c>
      <c r="AG267" s="56">
        <v>0</v>
      </c>
      <c r="AH267" s="55">
        <v>166</v>
      </c>
      <c r="AI267" s="55">
        <v>89</v>
      </c>
      <c r="AJ267" s="55">
        <v>178</v>
      </c>
      <c r="AK267" s="55">
        <v>912</v>
      </c>
      <c r="AL267" s="55">
        <v>912</v>
      </c>
      <c r="AN267" s="55" t="s">
        <v>64</v>
      </c>
      <c r="AO267" s="55">
        <v>3</v>
      </c>
      <c r="AP267" s="55">
        <v>3</v>
      </c>
      <c r="AQ267" s="55">
        <v>100</v>
      </c>
      <c r="AR267" s="55">
        <v>309</v>
      </c>
      <c r="AS267" s="55">
        <v>220</v>
      </c>
      <c r="AT267" s="68" t="str">
        <f>VLOOKUP(A267,'[2]SU List with Assignment Master'!$F$2:$G$128,2,FALSE)</f>
        <v>South 5</v>
      </c>
      <c r="AU267" s="55">
        <v>460</v>
      </c>
      <c r="AV267" s="55" t="s">
        <v>21</v>
      </c>
    </row>
    <row r="268" spans="1:48" x14ac:dyDescent="0.25">
      <c r="A268" s="55" t="s">
        <v>100</v>
      </c>
      <c r="B268" s="55">
        <v>50708</v>
      </c>
      <c r="C268" s="55">
        <v>3</v>
      </c>
      <c r="D268" s="55">
        <v>2724</v>
      </c>
      <c r="E268" s="55">
        <v>1157</v>
      </c>
      <c r="F268" s="55">
        <v>110</v>
      </c>
      <c r="G268" s="56">
        <v>3991</v>
      </c>
      <c r="H268" s="59">
        <v>3881</v>
      </c>
      <c r="I268" s="55">
        <v>1330.3333</v>
      </c>
      <c r="J268" s="59">
        <v>1293.7</v>
      </c>
      <c r="K268" s="55">
        <v>20416</v>
      </c>
      <c r="L268" s="55">
        <v>2594.15</v>
      </c>
      <c r="M268" s="55">
        <v>0</v>
      </c>
      <c r="N268" s="55">
        <v>0</v>
      </c>
      <c r="O268" s="55">
        <v>79.819999999999993</v>
      </c>
      <c r="P268" s="55" t="s">
        <v>64</v>
      </c>
      <c r="Q268" s="55" t="s">
        <v>63</v>
      </c>
      <c r="R268" s="55">
        <v>2673.97</v>
      </c>
      <c r="S268" s="55">
        <v>17742.03</v>
      </c>
      <c r="T268" s="55">
        <v>17742.03</v>
      </c>
      <c r="U268" s="55">
        <v>0</v>
      </c>
      <c r="V268" s="55" t="s">
        <v>64</v>
      </c>
      <c r="W268" s="55" t="s">
        <v>432</v>
      </c>
      <c r="X268" s="55">
        <v>1</v>
      </c>
      <c r="Y268" s="55">
        <v>0</v>
      </c>
      <c r="Z268" s="55">
        <v>1</v>
      </c>
      <c r="AA268" s="55" t="s">
        <v>63</v>
      </c>
      <c r="AB268" s="55">
        <v>2</v>
      </c>
      <c r="AC268" s="55">
        <v>0</v>
      </c>
      <c r="AD268" s="55">
        <v>233</v>
      </c>
      <c r="AE268" s="55">
        <v>0</v>
      </c>
      <c r="AF268" s="55">
        <v>25</v>
      </c>
      <c r="AG268" s="56">
        <v>25</v>
      </c>
      <c r="AH268" s="55">
        <v>626</v>
      </c>
      <c r="AI268" s="55">
        <v>442</v>
      </c>
      <c r="AJ268" s="55">
        <v>884</v>
      </c>
      <c r="AK268" s="55">
        <v>4532</v>
      </c>
      <c r="AL268" s="55">
        <v>4532</v>
      </c>
      <c r="AN268" s="55" t="s">
        <v>64</v>
      </c>
      <c r="AO268" s="55">
        <v>4</v>
      </c>
      <c r="AP268" s="55">
        <v>5</v>
      </c>
      <c r="AQ268" s="55">
        <v>75</v>
      </c>
      <c r="AR268" s="55">
        <v>997.75</v>
      </c>
      <c r="AS268" s="55">
        <v>544.79999999999995</v>
      </c>
      <c r="AT268" s="68" t="str">
        <f>VLOOKUP(A268,'[2]SU List with Assignment Master'!$F$2:$G$128,2,FALSE)</f>
        <v>South 5</v>
      </c>
      <c r="AU268" s="55">
        <v>460</v>
      </c>
      <c r="AV268" s="55" t="s">
        <v>60</v>
      </c>
    </row>
    <row r="269" spans="1:48" x14ac:dyDescent="0.25">
      <c r="A269" s="55" t="s">
        <v>100</v>
      </c>
      <c r="B269" s="55">
        <v>50709</v>
      </c>
      <c r="C269" s="55">
        <v>2</v>
      </c>
      <c r="D269" s="55">
        <v>0</v>
      </c>
      <c r="E269" s="55">
        <v>145</v>
      </c>
      <c r="F269" s="55">
        <v>0</v>
      </c>
      <c r="G269" s="56">
        <v>145</v>
      </c>
      <c r="H269" s="59">
        <v>145</v>
      </c>
      <c r="I269" s="55">
        <v>72.5</v>
      </c>
      <c r="J269" s="59">
        <v>72.5</v>
      </c>
      <c r="K269" s="55">
        <v>742</v>
      </c>
      <c r="L269" s="55">
        <v>94.25</v>
      </c>
      <c r="M269" s="55">
        <v>0</v>
      </c>
      <c r="N269" s="55">
        <v>0</v>
      </c>
      <c r="O269" s="55">
        <v>0</v>
      </c>
      <c r="P269" s="55" t="s">
        <v>64</v>
      </c>
      <c r="Q269" s="55" t="s">
        <v>64</v>
      </c>
      <c r="R269" s="55">
        <v>94.25</v>
      </c>
      <c r="S269" s="55">
        <v>647.75</v>
      </c>
      <c r="T269" s="55">
        <v>647.75</v>
      </c>
      <c r="U269" s="55">
        <v>0</v>
      </c>
      <c r="V269" s="55" t="s">
        <v>64</v>
      </c>
      <c r="W269" s="55" t="s">
        <v>433</v>
      </c>
      <c r="X269" s="55">
        <v>1</v>
      </c>
      <c r="Y269" s="55">
        <v>0</v>
      </c>
      <c r="Z269" s="55">
        <v>1</v>
      </c>
      <c r="AA269" s="55" t="s">
        <v>63</v>
      </c>
      <c r="AB269" s="55">
        <v>0</v>
      </c>
      <c r="AC269" s="55">
        <v>0</v>
      </c>
      <c r="AD269" s="55">
        <v>0</v>
      </c>
      <c r="AE269" s="55">
        <v>0</v>
      </c>
      <c r="AF269" s="55">
        <v>0</v>
      </c>
      <c r="AG269" s="56">
        <v>0</v>
      </c>
      <c r="AH269" s="55">
        <v>0</v>
      </c>
      <c r="AI269" s="55">
        <v>0</v>
      </c>
      <c r="AJ269" s="55">
        <v>0</v>
      </c>
      <c r="AK269" s="55">
        <v>0</v>
      </c>
      <c r="AL269" s="55">
        <v>0</v>
      </c>
      <c r="AM269" s="55">
        <v>0</v>
      </c>
      <c r="AN269" s="55" t="s">
        <v>64</v>
      </c>
      <c r="AO269" s="55">
        <v>4</v>
      </c>
      <c r="AP269" s="55">
        <v>0</v>
      </c>
      <c r="AQ269" s="55">
        <v>50</v>
      </c>
      <c r="AR269" s="55">
        <v>36.25</v>
      </c>
      <c r="AS269" s="55">
        <v>0</v>
      </c>
      <c r="AT269" s="68" t="str">
        <f>VLOOKUP(A269,'[2]SU List with Assignment Master'!$F$2:$G$128,2,FALSE)</f>
        <v>South 5</v>
      </c>
      <c r="AU269" s="55">
        <v>460</v>
      </c>
      <c r="AV269" s="55" t="s">
        <v>60</v>
      </c>
    </row>
    <row r="270" spans="1:48" x14ac:dyDescent="0.25">
      <c r="A270" s="55" t="s">
        <v>100</v>
      </c>
      <c r="B270" s="55">
        <v>51007</v>
      </c>
      <c r="C270" s="55">
        <v>7</v>
      </c>
      <c r="D270" s="55">
        <v>840</v>
      </c>
      <c r="E270" s="55">
        <v>482</v>
      </c>
      <c r="F270" s="55">
        <v>0</v>
      </c>
      <c r="G270" s="56">
        <v>1322</v>
      </c>
      <c r="H270" s="59">
        <v>1322</v>
      </c>
      <c r="I270" s="55">
        <v>188.8571</v>
      </c>
      <c r="J270" s="59">
        <v>188.9</v>
      </c>
      <c r="K270" s="55">
        <v>6753</v>
      </c>
      <c r="L270" s="55">
        <v>859.3</v>
      </c>
      <c r="M270" s="55">
        <v>0</v>
      </c>
      <c r="N270" s="55">
        <v>0</v>
      </c>
      <c r="O270" s="55">
        <v>26.44</v>
      </c>
      <c r="P270" s="55" t="s">
        <v>64</v>
      </c>
      <c r="Q270" s="55" t="s">
        <v>63</v>
      </c>
      <c r="R270" s="55">
        <v>885.74</v>
      </c>
      <c r="S270" s="55">
        <v>5867.26</v>
      </c>
      <c r="T270" s="55">
        <v>5867.26</v>
      </c>
      <c r="U270" s="55">
        <v>0</v>
      </c>
      <c r="V270" s="55" t="s">
        <v>64</v>
      </c>
      <c r="W270" s="55" t="s">
        <v>429</v>
      </c>
      <c r="X270" s="55">
        <v>1</v>
      </c>
      <c r="Y270" s="55">
        <v>0</v>
      </c>
      <c r="Z270" s="55">
        <v>1</v>
      </c>
      <c r="AA270" s="55" t="s">
        <v>63</v>
      </c>
      <c r="AB270" s="55">
        <v>1</v>
      </c>
      <c r="AC270" s="55">
        <v>0</v>
      </c>
      <c r="AD270" s="55">
        <v>7</v>
      </c>
      <c r="AE270" s="55">
        <v>0</v>
      </c>
      <c r="AF270" s="55">
        <v>0</v>
      </c>
      <c r="AG270" s="56">
        <v>0</v>
      </c>
      <c r="AH270" s="55">
        <v>5</v>
      </c>
      <c r="AI270" s="55">
        <v>12</v>
      </c>
      <c r="AJ270" s="55">
        <v>12</v>
      </c>
      <c r="AK270" s="55">
        <v>60</v>
      </c>
      <c r="AL270" s="55">
        <v>60</v>
      </c>
      <c r="AN270" s="55" t="s">
        <v>64</v>
      </c>
      <c r="AO270" s="55">
        <v>8</v>
      </c>
      <c r="AP270" s="55">
        <v>0</v>
      </c>
      <c r="AQ270" s="55">
        <v>87.5</v>
      </c>
      <c r="AR270" s="55">
        <v>165.25</v>
      </c>
      <c r="AS270" s="55">
        <v>0</v>
      </c>
      <c r="AT270" s="68" t="str">
        <f>VLOOKUP(A270,'[2]SU List with Assignment Master'!$F$2:$G$128,2,FALSE)</f>
        <v>South 5</v>
      </c>
      <c r="AU270" s="55">
        <v>460</v>
      </c>
      <c r="AV270" s="55" t="s">
        <v>60</v>
      </c>
    </row>
    <row r="271" spans="1:48" x14ac:dyDescent="0.25">
      <c r="A271" s="55" t="s">
        <v>100</v>
      </c>
      <c r="B271" s="55">
        <v>51008</v>
      </c>
      <c r="C271" s="55">
        <v>1</v>
      </c>
      <c r="D271" s="55">
        <v>0</v>
      </c>
      <c r="E271" s="55">
        <v>406</v>
      </c>
      <c r="F271" s="55">
        <v>4</v>
      </c>
      <c r="G271" s="56">
        <v>410</v>
      </c>
      <c r="H271" s="59">
        <v>406</v>
      </c>
      <c r="I271" s="55">
        <v>410</v>
      </c>
      <c r="J271" s="59">
        <v>406</v>
      </c>
      <c r="K271" s="55">
        <v>2109</v>
      </c>
      <c r="L271" s="55">
        <v>266.5</v>
      </c>
      <c r="M271" s="55">
        <v>0</v>
      </c>
      <c r="N271" s="55">
        <v>0</v>
      </c>
      <c r="O271" s="55">
        <v>8.1999999999999993</v>
      </c>
      <c r="P271" s="55" t="s">
        <v>64</v>
      </c>
      <c r="Q271" s="55" t="s">
        <v>63</v>
      </c>
      <c r="R271" s="55">
        <v>274.7</v>
      </c>
      <c r="S271" s="55">
        <v>1834.3</v>
      </c>
      <c r="T271" s="55">
        <v>1834.3</v>
      </c>
      <c r="U271" s="55">
        <v>0</v>
      </c>
      <c r="V271" s="55" t="s">
        <v>64</v>
      </c>
      <c r="W271" s="55" t="s">
        <v>434</v>
      </c>
      <c r="X271" s="55">
        <v>1</v>
      </c>
      <c r="Y271" s="55">
        <v>0</v>
      </c>
      <c r="Z271" s="55">
        <v>1</v>
      </c>
      <c r="AA271" s="55" t="s">
        <v>63</v>
      </c>
      <c r="AB271" s="55">
        <v>1</v>
      </c>
      <c r="AC271" s="55">
        <v>0</v>
      </c>
      <c r="AD271" s="55">
        <v>12</v>
      </c>
      <c r="AE271" s="55">
        <v>0</v>
      </c>
      <c r="AF271" s="55">
        <v>4</v>
      </c>
      <c r="AG271" s="56">
        <v>4</v>
      </c>
      <c r="AH271" s="55">
        <v>78</v>
      </c>
      <c r="AI271" s="55">
        <v>94</v>
      </c>
      <c r="AJ271" s="55">
        <v>94</v>
      </c>
      <c r="AK271" s="55">
        <v>481</v>
      </c>
      <c r="AL271" s="55">
        <v>481</v>
      </c>
      <c r="AN271" s="55" t="s">
        <v>64</v>
      </c>
      <c r="AO271" s="55">
        <v>4</v>
      </c>
      <c r="AP271" s="55">
        <v>0</v>
      </c>
      <c r="AQ271" s="55">
        <v>25</v>
      </c>
      <c r="AR271" s="55">
        <v>102.5</v>
      </c>
      <c r="AS271" s="55">
        <v>0</v>
      </c>
      <c r="AT271" s="68" t="str">
        <f>VLOOKUP(A271,'[2]SU List with Assignment Master'!$F$2:$G$128,2,FALSE)</f>
        <v>South 5</v>
      </c>
      <c r="AU271" s="55">
        <v>460</v>
      </c>
      <c r="AV271" s="55" t="s">
        <v>60</v>
      </c>
    </row>
    <row r="272" spans="1:48" x14ac:dyDescent="0.25">
      <c r="A272" s="55" t="s">
        <v>100</v>
      </c>
      <c r="B272" s="55">
        <v>51009</v>
      </c>
      <c r="C272" s="55">
        <v>9</v>
      </c>
      <c r="D272" s="55">
        <v>1332</v>
      </c>
      <c r="E272" s="55">
        <v>159</v>
      </c>
      <c r="F272" s="55">
        <v>0</v>
      </c>
      <c r="G272" s="56">
        <v>1491</v>
      </c>
      <c r="H272" s="59">
        <v>1491</v>
      </c>
      <c r="I272" s="55">
        <v>165.66669999999999</v>
      </c>
      <c r="J272" s="59">
        <v>165.7</v>
      </c>
      <c r="K272" s="55">
        <v>7674</v>
      </c>
      <c r="L272" s="55">
        <v>969.15</v>
      </c>
      <c r="M272" s="55">
        <v>0</v>
      </c>
      <c r="N272" s="55">
        <v>0</v>
      </c>
      <c r="O272" s="55">
        <v>0</v>
      </c>
      <c r="P272" s="55" t="s">
        <v>64</v>
      </c>
      <c r="Q272" s="55" t="s">
        <v>64</v>
      </c>
      <c r="R272" s="55">
        <v>969.15</v>
      </c>
      <c r="S272" s="55">
        <v>6704.85</v>
      </c>
      <c r="T272" s="55">
        <v>6704.85</v>
      </c>
      <c r="U272" s="55">
        <v>0</v>
      </c>
      <c r="V272" s="55" t="s">
        <v>64</v>
      </c>
      <c r="W272" s="55" t="s">
        <v>435</v>
      </c>
      <c r="X272" s="55">
        <v>1</v>
      </c>
      <c r="Y272" s="55">
        <v>0</v>
      </c>
      <c r="Z272" s="55">
        <v>1</v>
      </c>
      <c r="AA272" s="55" t="s">
        <v>63</v>
      </c>
      <c r="AB272" s="55">
        <v>3</v>
      </c>
      <c r="AC272" s="55">
        <v>0</v>
      </c>
      <c r="AD272" s="55">
        <v>15</v>
      </c>
      <c r="AE272" s="55">
        <v>0</v>
      </c>
      <c r="AF272" s="55">
        <v>0</v>
      </c>
      <c r="AG272" s="56">
        <v>0</v>
      </c>
      <c r="AH272" s="55">
        <v>126</v>
      </c>
      <c r="AI272" s="55">
        <v>47</v>
      </c>
      <c r="AJ272" s="55">
        <v>141</v>
      </c>
      <c r="AK272" s="55">
        <v>726</v>
      </c>
      <c r="AL272" s="55">
        <v>726</v>
      </c>
      <c r="AN272" s="55" t="s">
        <v>64</v>
      </c>
      <c r="AO272" s="55">
        <v>9</v>
      </c>
      <c r="AP272" s="55">
        <v>9</v>
      </c>
      <c r="AQ272" s="55">
        <v>100</v>
      </c>
      <c r="AR272" s="55">
        <v>165.66669999999999</v>
      </c>
      <c r="AS272" s="55">
        <v>148</v>
      </c>
      <c r="AT272" s="68" t="str">
        <f>VLOOKUP(A272,'[2]SU List with Assignment Master'!$F$2:$G$128,2,FALSE)</f>
        <v>South 5</v>
      </c>
      <c r="AU272" s="55">
        <v>460</v>
      </c>
      <c r="AV272" s="55" t="s">
        <v>60</v>
      </c>
    </row>
    <row r="273" spans="1:48" x14ac:dyDescent="0.25">
      <c r="A273" s="55" t="s">
        <v>100</v>
      </c>
      <c r="B273" s="55">
        <v>90460</v>
      </c>
      <c r="C273" s="55">
        <v>0</v>
      </c>
      <c r="D273" s="55">
        <v>0</v>
      </c>
      <c r="E273" s="55">
        <v>0</v>
      </c>
      <c r="F273" s="55">
        <v>0</v>
      </c>
      <c r="G273" s="56">
        <v>0</v>
      </c>
      <c r="H273" s="59">
        <v>0</v>
      </c>
      <c r="I273" s="55">
        <v>0</v>
      </c>
      <c r="J273" s="59" t="e">
        <v>#DIV/0!</v>
      </c>
      <c r="K273" s="55">
        <v>0</v>
      </c>
      <c r="L273" s="55">
        <v>0</v>
      </c>
      <c r="M273" s="55">
        <v>0</v>
      </c>
      <c r="N273" s="55">
        <v>0</v>
      </c>
      <c r="O273" s="55">
        <v>0</v>
      </c>
      <c r="P273" s="55" t="s">
        <v>63</v>
      </c>
      <c r="Q273" s="55" t="s">
        <v>64</v>
      </c>
      <c r="R273" s="55">
        <v>0</v>
      </c>
      <c r="S273" s="55">
        <v>0</v>
      </c>
      <c r="T273" s="55">
        <v>0</v>
      </c>
      <c r="U273" s="55">
        <v>0</v>
      </c>
      <c r="V273" s="55" t="s">
        <v>64</v>
      </c>
      <c r="X273" s="55">
        <v>0</v>
      </c>
      <c r="Y273" s="55">
        <v>1</v>
      </c>
      <c r="Z273" s="55">
        <v>1</v>
      </c>
      <c r="AA273" s="55" t="s">
        <v>63</v>
      </c>
      <c r="AB273" s="55">
        <v>0</v>
      </c>
      <c r="AC273" s="55">
        <v>0</v>
      </c>
      <c r="AD273" s="55">
        <v>0</v>
      </c>
      <c r="AE273" s="55">
        <v>0</v>
      </c>
      <c r="AF273" s="55">
        <v>0</v>
      </c>
      <c r="AG273" s="56">
        <v>0</v>
      </c>
      <c r="AH273" s="55">
        <v>0</v>
      </c>
      <c r="AI273" s="55">
        <v>0</v>
      </c>
      <c r="AJ273" s="55">
        <v>0</v>
      </c>
      <c r="AK273" s="55">
        <v>0</v>
      </c>
      <c r="AL273" s="55">
        <v>0</v>
      </c>
      <c r="AN273" s="55" t="s">
        <v>64</v>
      </c>
      <c r="AO273" s="55">
        <v>2</v>
      </c>
      <c r="AP273" s="55">
        <v>0</v>
      </c>
      <c r="AQ273" s="55">
        <v>0</v>
      </c>
      <c r="AR273" s="55">
        <v>0</v>
      </c>
      <c r="AS273" s="55">
        <v>0</v>
      </c>
      <c r="AT273" s="68" t="str">
        <f>VLOOKUP(A273,'[2]SU List with Assignment Master'!$F$2:$G$128,2,FALSE)</f>
        <v>South 5</v>
      </c>
      <c r="AU273" s="55">
        <v>460</v>
      </c>
      <c r="AV273" s="55" t="s">
        <v>202</v>
      </c>
    </row>
    <row r="274" spans="1:48" x14ac:dyDescent="0.25">
      <c r="A274" s="55" t="s">
        <v>99</v>
      </c>
      <c r="B274" s="55">
        <v>30000</v>
      </c>
      <c r="C274" s="55">
        <v>1</v>
      </c>
      <c r="D274" s="55">
        <v>396</v>
      </c>
      <c r="E274" s="55">
        <v>336</v>
      </c>
      <c r="F274" s="55">
        <v>0</v>
      </c>
      <c r="G274" s="56">
        <v>732</v>
      </c>
      <c r="H274" s="59">
        <v>732</v>
      </c>
      <c r="I274" s="55">
        <v>732</v>
      </c>
      <c r="J274" s="59">
        <v>732</v>
      </c>
      <c r="K274" s="55">
        <v>3749</v>
      </c>
      <c r="L274" s="55">
        <v>475.8</v>
      </c>
      <c r="M274" s="55">
        <v>0</v>
      </c>
      <c r="N274" s="55">
        <v>0</v>
      </c>
      <c r="O274" s="55">
        <v>14.64</v>
      </c>
      <c r="P274" s="55" t="s">
        <v>64</v>
      </c>
      <c r="Q274" s="55" t="s">
        <v>63</v>
      </c>
      <c r="R274" s="55">
        <v>490.44</v>
      </c>
      <c r="S274" s="55">
        <v>3258.56</v>
      </c>
      <c r="T274" s="55">
        <v>3258.56</v>
      </c>
      <c r="U274" s="55">
        <v>0</v>
      </c>
      <c r="V274" s="55" t="s">
        <v>64</v>
      </c>
      <c r="W274" s="55" t="s">
        <v>436</v>
      </c>
      <c r="X274" s="55">
        <v>1</v>
      </c>
      <c r="Y274" s="55">
        <v>0</v>
      </c>
      <c r="Z274" s="55">
        <v>1</v>
      </c>
      <c r="AA274" s="55" t="s">
        <v>63</v>
      </c>
      <c r="AB274" s="55">
        <v>1</v>
      </c>
      <c r="AC274" s="55">
        <v>0</v>
      </c>
      <c r="AD274" s="55">
        <v>8</v>
      </c>
      <c r="AE274" s="55">
        <v>0</v>
      </c>
      <c r="AF274" s="55">
        <v>0</v>
      </c>
      <c r="AG274" s="56">
        <v>0</v>
      </c>
      <c r="AH274" s="55">
        <v>0</v>
      </c>
      <c r="AI274" s="55">
        <v>8</v>
      </c>
      <c r="AJ274" s="55">
        <v>8</v>
      </c>
      <c r="AK274" s="55">
        <v>41</v>
      </c>
      <c r="AL274" s="55">
        <v>41</v>
      </c>
      <c r="AM274" s="55">
        <v>0</v>
      </c>
      <c r="AN274" s="55" t="s">
        <v>64</v>
      </c>
      <c r="AO274" s="55">
        <v>3</v>
      </c>
      <c r="AP274" s="55">
        <v>1</v>
      </c>
      <c r="AQ274" s="55">
        <v>33.333333333333343</v>
      </c>
      <c r="AR274" s="55">
        <v>244</v>
      </c>
      <c r="AS274" s="55">
        <v>396</v>
      </c>
      <c r="AT274" s="68" t="str">
        <f>VLOOKUP(A274,'[2]SU List with Assignment Master'!$F$2:$G$128,2,FALSE)</f>
        <v>North 3</v>
      </c>
      <c r="AU274" s="55">
        <v>290</v>
      </c>
      <c r="AV274" s="55" t="s">
        <v>60</v>
      </c>
    </row>
    <row r="275" spans="1:48" x14ac:dyDescent="0.25">
      <c r="A275" s="55" t="s">
        <v>99</v>
      </c>
      <c r="B275" s="55">
        <v>30217</v>
      </c>
      <c r="C275" s="55">
        <v>3</v>
      </c>
      <c r="D275" s="55">
        <v>636</v>
      </c>
      <c r="E275" s="55">
        <v>60</v>
      </c>
      <c r="F275" s="55">
        <v>2</v>
      </c>
      <c r="G275" s="56">
        <v>698</v>
      </c>
      <c r="H275" s="59">
        <v>696</v>
      </c>
      <c r="I275" s="55">
        <v>232.66669999999999</v>
      </c>
      <c r="J275" s="59">
        <v>232</v>
      </c>
      <c r="K275" s="55">
        <v>3567</v>
      </c>
      <c r="L275" s="55">
        <v>453.7</v>
      </c>
      <c r="M275" s="55">
        <v>0</v>
      </c>
      <c r="N275" s="55">
        <v>0</v>
      </c>
      <c r="O275" s="55">
        <v>13.96</v>
      </c>
      <c r="P275" s="55" t="s">
        <v>64</v>
      </c>
      <c r="Q275" s="55" t="s">
        <v>63</v>
      </c>
      <c r="R275" s="55">
        <v>467.66</v>
      </c>
      <c r="S275" s="55">
        <v>3099.34</v>
      </c>
      <c r="T275" s="55">
        <v>3099.34</v>
      </c>
      <c r="U275" s="55">
        <v>0</v>
      </c>
      <c r="V275" s="55" t="s">
        <v>64</v>
      </c>
      <c r="W275" s="55" t="s">
        <v>437</v>
      </c>
      <c r="X275" s="55">
        <v>1</v>
      </c>
      <c r="Y275" s="55">
        <v>0</v>
      </c>
      <c r="Z275" s="55">
        <v>1</v>
      </c>
      <c r="AA275" s="55" t="s">
        <v>63</v>
      </c>
      <c r="AB275" s="55">
        <v>2</v>
      </c>
      <c r="AC275" s="55">
        <v>0</v>
      </c>
      <c r="AD275" s="55">
        <v>0</v>
      </c>
      <c r="AE275" s="55">
        <v>0</v>
      </c>
      <c r="AF275" s="55">
        <v>2</v>
      </c>
      <c r="AG275" s="56">
        <v>2</v>
      </c>
      <c r="AH275" s="55">
        <v>53</v>
      </c>
      <c r="AI275" s="55">
        <v>27.5</v>
      </c>
      <c r="AJ275" s="55">
        <v>55</v>
      </c>
      <c r="AK275" s="55">
        <v>277</v>
      </c>
      <c r="AL275" s="55">
        <v>277</v>
      </c>
      <c r="AN275" s="55" t="s">
        <v>64</v>
      </c>
      <c r="AO275" s="55">
        <v>6</v>
      </c>
      <c r="AP275" s="55">
        <v>2</v>
      </c>
      <c r="AQ275" s="55">
        <v>50</v>
      </c>
      <c r="AR275" s="55">
        <v>116.33329999999999</v>
      </c>
      <c r="AS275" s="55">
        <v>318</v>
      </c>
      <c r="AT275" s="68" t="str">
        <f>VLOOKUP(A275,'[2]SU List with Assignment Master'!$F$2:$G$128,2,FALSE)</f>
        <v>North 3</v>
      </c>
      <c r="AU275" s="55">
        <v>290</v>
      </c>
      <c r="AV275" s="55" t="s">
        <v>24</v>
      </c>
    </row>
    <row r="276" spans="1:48" x14ac:dyDescent="0.25">
      <c r="A276" s="55" t="s">
        <v>99</v>
      </c>
      <c r="B276" s="55">
        <v>30291</v>
      </c>
      <c r="C276" s="55">
        <v>3</v>
      </c>
      <c r="D276" s="55">
        <v>108</v>
      </c>
      <c r="E276" s="55">
        <v>56</v>
      </c>
      <c r="F276" s="55">
        <v>0</v>
      </c>
      <c r="G276" s="56">
        <v>164</v>
      </c>
      <c r="H276" s="59">
        <v>164</v>
      </c>
      <c r="I276" s="55">
        <v>54.666699999999999</v>
      </c>
      <c r="J276" s="59">
        <v>54.7</v>
      </c>
      <c r="K276" s="55">
        <v>852</v>
      </c>
      <c r="L276" s="55">
        <v>106.6</v>
      </c>
      <c r="M276" s="55">
        <v>0</v>
      </c>
      <c r="N276" s="55">
        <v>0</v>
      </c>
      <c r="O276" s="55">
        <v>3.28</v>
      </c>
      <c r="P276" s="55" t="s">
        <v>64</v>
      </c>
      <c r="Q276" s="55" t="s">
        <v>63</v>
      </c>
      <c r="R276" s="55">
        <v>109.88</v>
      </c>
      <c r="S276" s="55">
        <v>742.12</v>
      </c>
      <c r="T276" s="55">
        <v>742.12</v>
      </c>
      <c r="U276" s="55">
        <v>0</v>
      </c>
      <c r="V276" s="55" t="s">
        <v>64</v>
      </c>
      <c r="W276" s="55" t="s">
        <v>438</v>
      </c>
      <c r="X276" s="55">
        <v>1</v>
      </c>
      <c r="Y276" s="55">
        <v>0</v>
      </c>
      <c r="Z276" s="55">
        <v>1</v>
      </c>
      <c r="AA276" s="55" t="s">
        <v>63</v>
      </c>
      <c r="AB276" s="55">
        <v>2</v>
      </c>
      <c r="AC276" s="55">
        <v>0</v>
      </c>
      <c r="AD276" s="55">
        <v>0</v>
      </c>
      <c r="AE276" s="55">
        <v>0</v>
      </c>
      <c r="AF276" s="55">
        <v>0</v>
      </c>
      <c r="AG276" s="56">
        <v>0</v>
      </c>
      <c r="AH276" s="55">
        <v>33</v>
      </c>
      <c r="AI276" s="55">
        <v>16.5</v>
      </c>
      <c r="AJ276" s="55">
        <v>33</v>
      </c>
      <c r="AK276" s="55">
        <v>173</v>
      </c>
      <c r="AL276" s="55">
        <v>173</v>
      </c>
      <c r="AM276" s="55">
        <v>0</v>
      </c>
      <c r="AN276" s="55" t="s">
        <v>64</v>
      </c>
      <c r="AO276" s="55">
        <v>3</v>
      </c>
      <c r="AP276" s="55">
        <v>2</v>
      </c>
      <c r="AQ276" s="55">
        <v>100</v>
      </c>
      <c r="AR276" s="55">
        <v>54.666699999999999</v>
      </c>
      <c r="AS276" s="55">
        <v>54</v>
      </c>
      <c r="AT276" s="68" t="str">
        <f>VLOOKUP(A276,'[2]SU List with Assignment Master'!$F$2:$G$128,2,FALSE)</f>
        <v>North 3</v>
      </c>
      <c r="AU276" s="55">
        <v>290</v>
      </c>
      <c r="AV276" s="55" t="s">
        <v>21</v>
      </c>
    </row>
    <row r="277" spans="1:48" x14ac:dyDescent="0.25">
      <c r="A277" s="55" t="s">
        <v>99</v>
      </c>
      <c r="B277" s="55">
        <v>30471</v>
      </c>
      <c r="C277" s="55">
        <v>2</v>
      </c>
      <c r="D277" s="55">
        <v>372</v>
      </c>
      <c r="E277" s="55">
        <v>-24</v>
      </c>
      <c r="F277" s="55">
        <v>0</v>
      </c>
      <c r="G277" s="56">
        <v>348</v>
      </c>
      <c r="H277" s="59">
        <v>348</v>
      </c>
      <c r="I277" s="55">
        <v>174</v>
      </c>
      <c r="J277" s="59">
        <v>174</v>
      </c>
      <c r="K277" s="55">
        <v>1776</v>
      </c>
      <c r="L277" s="55">
        <v>226.2</v>
      </c>
      <c r="M277" s="55">
        <v>0</v>
      </c>
      <c r="N277" s="55">
        <v>0</v>
      </c>
      <c r="O277" s="55">
        <v>6.96</v>
      </c>
      <c r="P277" s="55" t="s">
        <v>64</v>
      </c>
      <c r="Q277" s="55" t="s">
        <v>63</v>
      </c>
      <c r="R277" s="55">
        <v>233.16</v>
      </c>
      <c r="S277" s="55">
        <v>1542.84</v>
      </c>
      <c r="T277" s="55">
        <v>1542.84</v>
      </c>
      <c r="U277" s="55">
        <v>0</v>
      </c>
      <c r="V277" s="55" t="s">
        <v>64</v>
      </c>
      <c r="W277" s="55" t="s">
        <v>439</v>
      </c>
      <c r="X277" s="55">
        <v>1</v>
      </c>
      <c r="Y277" s="55">
        <v>0</v>
      </c>
      <c r="Z277" s="55">
        <v>1</v>
      </c>
      <c r="AA277" s="55" t="s">
        <v>63</v>
      </c>
      <c r="AB277" s="55">
        <v>1</v>
      </c>
      <c r="AC277" s="55">
        <v>0</v>
      </c>
      <c r="AD277" s="55">
        <v>0</v>
      </c>
      <c r="AE277" s="55">
        <v>0</v>
      </c>
      <c r="AF277" s="55">
        <v>0</v>
      </c>
      <c r="AG277" s="56">
        <v>0</v>
      </c>
      <c r="AH277" s="55">
        <v>66</v>
      </c>
      <c r="AI277" s="55">
        <v>66</v>
      </c>
      <c r="AJ277" s="55">
        <v>66</v>
      </c>
      <c r="AK277" s="55">
        <v>331</v>
      </c>
      <c r="AL277" s="55">
        <v>331</v>
      </c>
      <c r="AN277" s="55" t="s">
        <v>64</v>
      </c>
      <c r="AO277" s="55">
        <v>3</v>
      </c>
      <c r="AP277" s="55">
        <v>2</v>
      </c>
      <c r="AQ277" s="55">
        <v>66.666666666666671</v>
      </c>
      <c r="AR277" s="55">
        <v>116</v>
      </c>
      <c r="AS277" s="55">
        <v>186</v>
      </c>
      <c r="AT277" s="68" t="str">
        <f>VLOOKUP(A277,'[2]SU List with Assignment Master'!$F$2:$G$128,2,FALSE)</f>
        <v>North 3</v>
      </c>
      <c r="AU277" s="55">
        <v>290</v>
      </c>
      <c r="AV277" s="55" t="s">
        <v>60</v>
      </c>
    </row>
    <row r="278" spans="1:48" x14ac:dyDescent="0.25">
      <c r="A278" s="55" t="s">
        <v>99</v>
      </c>
      <c r="B278" s="55">
        <v>30558</v>
      </c>
      <c r="C278" s="55">
        <v>7</v>
      </c>
      <c r="D278" s="55">
        <v>2688</v>
      </c>
      <c r="E278" s="55">
        <v>998</v>
      </c>
      <c r="F278" s="55">
        <v>13</v>
      </c>
      <c r="G278" s="56">
        <v>3699</v>
      </c>
      <c r="H278" s="59">
        <v>3686</v>
      </c>
      <c r="I278" s="55">
        <v>528.42859999999996</v>
      </c>
      <c r="J278" s="59">
        <v>526.6</v>
      </c>
      <c r="K278" s="55">
        <v>18863</v>
      </c>
      <c r="L278" s="55">
        <v>2404.35</v>
      </c>
      <c r="M278" s="55">
        <v>0</v>
      </c>
      <c r="N278" s="55">
        <v>0</v>
      </c>
      <c r="O278" s="55">
        <v>73.98</v>
      </c>
      <c r="P278" s="55" t="s">
        <v>64</v>
      </c>
      <c r="Q278" s="55" t="s">
        <v>63</v>
      </c>
      <c r="R278" s="55">
        <v>2478.33</v>
      </c>
      <c r="S278" s="55">
        <v>16384.669999999998</v>
      </c>
      <c r="T278" s="55">
        <v>16384.669999999998</v>
      </c>
      <c r="U278" s="55">
        <v>0</v>
      </c>
      <c r="V278" s="55" t="s">
        <v>64</v>
      </c>
      <c r="W278" s="55" t="s">
        <v>440</v>
      </c>
      <c r="X278" s="55">
        <v>1</v>
      </c>
      <c r="Y278" s="55">
        <v>0</v>
      </c>
      <c r="Z278" s="55">
        <v>1</v>
      </c>
      <c r="AA278" s="55" t="s">
        <v>63</v>
      </c>
      <c r="AB278" s="55">
        <v>3</v>
      </c>
      <c r="AC278" s="55">
        <v>0</v>
      </c>
      <c r="AD278" s="55">
        <v>85</v>
      </c>
      <c r="AE278" s="55">
        <v>0</v>
      </c>
      <c r="AF278" s="55">
        <v>8</v>
      </c>
      <c r="AG278" s="56">
        <v>8</v>
      </c>
      <c r="AH278" s="55">
        <v>414</v>
      </c>
      <c r="AI278" s="55">
        <v>169</v>
      </c>
      <c r="AJ278" s="55">
        <v>507</v>
      </c>
      <c r="AK278" s="55">
        <v>2595</v>
      </c>
      <c r="AL278" s="55">
        <v>2595</v>
      </c>
      <c r="AN278" s="55" t="s">
        <v>64</v>
      </c>
      <c r="AO278" s="55">
        <v>8</v>
      </c>
      <c r="AP278" s="55">
        <v>6</v>
      </c>
      <c r="AQ278" s="55">
        <v>87.5</v>
      </c>
      <c r="AR278" s="55">
        <v>462.375</v>
      </c>
      <c r="AS278" s="55">
        <v>448</v>
      </c>
      <c r="AT278" s="68" t="str">
        <f>VLOOKUP(A278,'[2]SU List with Assignment Master'!$F$2:$G$128,2,FALSE)</f>
        <v>North 3</v>
      </c>
      <c r="AU278" s="55">
        <v>290</v>
      </c>
      <c r="AV278" s="55" t="s">
        <v>18</v>
      </c>
    </row>
    <row r="279" spans="1:48" x14ac:dyDescent="0.25">
      <c r="A279" s="55" t="s">
        <v>99</v>
      </c>
      <c r="B279" s="55">
        <v>30694</v>
      </c>
      <c r="C279" s="55">
        <v>8</v>
      </c>
      <c r="D279" s="55">
        <v>1584</v>
      </c>
      <c r="E279" s="55">
        <v>436</v>
      </c>
      <c r="F279" s="55">
        <v>21</v>
      </c>
      <c r="G279" s="56">
        <v>2041</v>
      </c>
      <c r="H279" s="59">
        <v>2020</v>
      </c>
      <c r="I279" s="55">
        <v>255.125</v>
      </c>
      <c r="J279" s="59">
        <v>252.5</v>
      </c>
      <c r="K279" s="55">
        <v>10434</v>
      </c>
      <c r="L279" s="55">
        <v>1326.65</v>
      </c>
      <c r="M279" s="55">
        <v>0</v>
      </c>
      <c r="N279" s="55">
        <v>0</v>
      </c>
      <c r="O279" s="55">
        <v>40.82</v>
      </c>
      <c r="P279" s="55" t="s">
        <v>64</v>
      </c>
      <c r="Q279" s="55" t="s">
        <v>63</v>
      </c>
      <c r="R279" s="55">
        <v>1367.47</v>
      </c>
      <c r="S279" s="55">
        <v>9066.5300000000007</v>
      </c>
      <c r="T279" s="55">
        <v>9066.5300000000007</v>
      </c>
      <c r="U279" s="55">
        <v>0</v>
      </c>
      <c r="V279" s="55" t="s">
        <v>64</v>
      </c>
      <c r="W279" s="55" t="s">
        <v>441</v>
      </c>
      <c r="X279" s="55">
        <v>1</v>
      </c>
      <c r="Y279" s="55">
        <v>0</v>
      </c>
      <c r="Z279" s="55">
        <v>1</v>
      </c>
      <c r="AA279" s="55" t="s">
        <v>63</v>
      </c>
      <c r="AB279" s="55">
        <v>3</v>
      </c>
      <c r="AC279" s="55">
        <v>0</v>
      </c>
      <c r="AD279" s="55">
        <v>27</v>
      </c>
      <c r="AE279" s="55">
        <v>0</v>
      </c>
      <c r="AF279" s="55">
        <v>21</v>
      </c>
      <c r="AG279" s="56">
        <v>21</v>
      </c>
      <c r="AH279" s="55">
        <v>157</v>
      </c>
      <c r="AI279" s="55">
        <v>68.333299999999994</v>
      </c>
      <c r="AJ279" s="55">
        <v>205</v>
      </c>
      <c r="AK279" s="55">
        <v>1041</v>
      </c>
      <c r="AL279" s="55">
        <v>1041</v>
      </c>
      <c r="AN279" s="55" t="s">
        <v>64</v>
      </c>
      <c r="AO279" s="55">
        <v>11</v>
      </c>
      <c r="AP279" s="55">
        <v>8</v>
      </c>
      <c r="AQ279" s="55">
        <v>72.727272727272734</v>
      </c>
      <c r="AR279" s="55">
        <v>185.5455</v>
      </c>
      <c r="AS279" s="55">
        <v>198</v>
      </c>
      <c r="AT279" s="68" t="str">
        <f>VLOOKUP(A279,'[2]SU List with Assignment Master'!$F$2:$G$128,2,FALSE)</f>
        <v>North 3</v>
      </c>
      <c r="AU279" s="55">
        <v>290</v>
      </c>
      <c r="AV279" s="55" t="s">
        <v>18</v>
      </c>
    </row>
    <row r="280" spans="1:48" x14ac:dyDescent="0.25">
      <c r="A280" s="55" t="s">
        <v>99</v>
      </c>
      <c r="B280" s="55">
        <v>30971</v>
      </c>
      <c r="C280" s="55">
        <v>8</v>
      </c>
      <c r="D280" s="55">
        <v>1116</v>
      </c>
      <c r="E280" s="55">
        <v>-20</v>
      </c>
      <c r="F280" s="55">
        <v>10</v>
      </c>
      <c r="G280" s="56">
        <v>1106</v>
      </c>
      <c r="H280" s="59">
        <v>1096</v>
      </c>
      <c r="I280" s="55">
        <v>138.25</v>
      </c>
      <c r="J280" s="59">
        <v>137</v>
      </c>
      <c r="K280" s="55">
        <v>5704</v>
      </c>
      <c r="L280" s="55">
        <v>718.9</v>
      </c>
      <c r="M280" s="55">
        <v>0</v>
      </c>
      <c r="N280" s="55">
        <v>0</v>
      </c>
      <c r="O280" s="55">
        <v>22.12</v>
      </c>
      <c r="P280" s="55" t="s">
        <v>64</v>
      </c>
      <c r="Q280" s="55" t="s">
        <v>63</v>
      </c>
      <c r="R280" s="55">
        <v>741.02</v>
      </c>
      <c r="S280" s="55">
        <v>4962.9799999999996</v>
      </c>
      <c r="T280" s="55">
        <v>4962.9799999999996</v>
      </c>
      <c r="U280" s="55">
        <v>0</v>
      </c>
      <c r="V280" s="55" t="s">
        <v>64</v>
      </c>
      <c r="W280" s="55" t="s">
        <v>442</v>
      </c>
      <c r="X280" s="55">
        <v>1</v>
      </c>
      <c r="Y280" s="55">
        <v>0</v>
      </c>
      <c r="Z280" s="55">
        <v>1</v>
      </c>
      <c r="AA280" s="55" t="s">
        <v>63</v>
      </c>
      <c r="AB280" s="55">
        <v>3</v>
      </c>
      <c r="AC280" s="55">
        <v>0</v>
      </c>
      <c r="AD280" s="55">
        <v>10</v>
      </c>
      <c r="AE280" s="55">
        <v>0</v>
      </c>
      <c r="AF280" s="55">
        <v>10</v>
      </c>
      <c r="AG280" s="56">
        <v>10</v>
      </c>
      <c r="AH280" s="55">
        <v>110</v>
      </c>
      <c r="AI280" s="55">
        <v>43.333300000000001</v>
      </c>
      <c r="AJ280" s="55">
        <v>130</v>
      </c>
      <c r="AK280" s="55">
        <v>669</v>
      </c>
      <c r="AL280" s="55">
        <v>669</v>
      </c>
      <c r="AN280" s="55" t="s">
        <v>64</v>
      </c>
      <c r="AO280" s="55">
        <v>11</v>
      </c>
      <c r="AP280" s="55">
        <v>4</v>
      </c>
      <c r="AQ280" s="55">
        <v>72.727272727272734</v>
      </c>
      <c r="AR280" s="55">
        <v>100.5455</v>
      </c>
      <c r="AS280" s="55">
        <v>279</v>
      </c>
      <c r="AT280" s="68" t="str">
        <f>VLOOKUP(A280,'[2]SU List with Assignment Master'!$F$2:$G$128,2,FALSE)</f>
        <v>North 3</v>
      </c>
      <c r="AU280" s="55">
        <v>290</v>
      </c>
      <c r="AV280" s="55" t="s">
        <v>20</v>
      </c>
    </row>
    <row r="281" spans="1:48" x14ac:dyDescent="0.25">
      <c r="A281" s="55" t="s">
        <v>99</v>
      </c>
      <c r="B281" s="55">
        <v>30984</v>
      </c>
      <c r="C281" s="55">
        <v>4</v>
      </c>
      <c r="D281" s="55">
        <v>492</v>
      </c>
      <c r="E281" s="55">
        <v>49</v>
      </c>
      <c r="F281" s="55">
        <v>0</v>
      </c>
      <c r="G281" s="56">
        <v>541</v>
      </c>
      <c r="H281" s="59">
        <v>541</v>
      </c>
      <c r="I281" s="55">
        <v>135.25</v>
      </c>
      <c r="J281" s="59">
        <v>135.30000000000001</v>
      </c>
      <c r="K281" s="55">
        <v>2758</v>
      </c>
      <c r="L281" s="55">
        <v>351.65</v>
      </c>
      <c r="M281" s="55">
        <v>0</v>
      </c>
      <c r="N281" s="55">
        <v>0</v>
      </c>
      <c r="O281" s="55">
        <v>0</v>
      </c>
      <c r="P281" s="55" t="s">
        <v>64</v>
      </c>
      <c r="Q281" s="55" t="s">
        <v>64</v>
      </c>
      <c r="R281" s="55">
        <v>351.65</v>
      </c>
      <c r="S281" s="55">
        <v>2406.35</v>
      </c>
      <c r="T281" s="55">
        <v>2406.35</v>
      </c>
      <c r="U281" s="55">
        <v>0</v>
      </c>
      <c r="V281" s="55" t="s">
        <v>64</v>
      </c>
      <c r="W281" s="55" t="s">
        <v>443</v>
      </c>
      <c r="X281" s="55">
        <v>1</v>
      </c>
      <c r="Y281" s="55">
        <v>0</v>
      </c>
      <c r="Z281" s="55">
        <v>1</v>
      </c>
      <c r="AA281" s="55" t="s">
        <v>63</v>
      </c>
      <c r="AB281" s="55">
        <v>1</v>
      </c>
      <c r="AC281" s="55">
        <v>0</v>
      </c>
      <c r="AD281" s="55">
        <v>8</v>
      </c>
      <c r="AE281" s="55">
        <v>0</v>
      </c>
      <c r="AF281" s="55">
        <v>0</v>
      </c>
      <c r="AG281" s="56">
        <v>0</v>
      </c>
      <c r="AH281" s="55">
        <v>0</v>
      </c>
      <c r="AI281" s="55">
        <v>8</v>
      </c>
      <c r="AJ281" s="55">
        <v>8</v>
      </c>
      <c r="AK281" s="55">
        <v>40</v>
      </c>
      <c r="AL281" s="55">
        <v>40</v>
      </c>
      <c r="AN281" s="55" t="s">
        <v>64</v>
      </c>
      <c r="AO281" s="55">
        <v>4</v>
      </c>
      <c r="AP281" s="55">
        <v>4</v>
      </c>
      <c r="AQ281" s="55">
        <v>100</v>
      </c>
      <c r="AR281" s="55">
        <v>135.25</v>
      </c>
      <c r="AS281" s="55">
        <v>123</v>
      </c>
      <c r="AT281" s="68" t="str">
        <f>VLOOKUP(A281,'[2]SU List with Assignment Master'!$F$2:$G$128,2,FALSE)</f>
        <v>North 3</v>
      </c>
      <c r="AU281" s="55">
        <v>290</v>
      </c>
      <c r="AV281" s="55" t="s">
        <v>60</v>
      </c>
    </row>
    <row r="282" spans="1:48" x14ac:dyDescent="0.25">
      <c r="A282" s="55" t="s">
        <v>99</v>
      </c>
      <c r="B282" s="55">
        <v>31025</v>
      </c>
      <c r="C282" s="55">
        <v>10</v>
      </c>
      <c r="D282" s="55">
        <v>1968</v>
      </c>
      <c r="E282" s="55">
        <v>2035</v>
      </c>
      <c r="F282" s="55">
        <v>11</v>
      </c>
      <c r="G282" s="56">
        <v>4014</v>
      </c>
      <c r="H282" s="59">
        <v>4003</v>
      </c>
      <c r="I282" s="55">
        <v>401.4</v>
      </c>
      <c r="J282" s="59">
        <v>400.3</v>
      </c>
      <c r="K282" s="55">
        <v>20506</v>
      </c>
      <c r="L282" s="55">
        <v>2609.1</v>
      </c>
      <c r="M282" s="55">
        <v>0</v>
      </c>
      <c r="N282" s="55">
        <v>0</v>
      </c>
      <c r="O282" s="55">
        <v>80.28</v>
      </c>
      <c r="P282" s="55" t="s">
        <v>64</v>
      </c>
      <c r="Q282" s="55" t="s">
        <v>63</v>
      </c>
      <c r="R282" s="55">
        <v>2689.38</v>
      </c>
      <c r="S282" s="55">
        <v>17816.62</v>
      </c>
      <c r="T282" s="55">
        <v>17816.62</v>
      </c>
      <c r="U282" s="55">
        <v>0</v>
      </c>
      <c r="V282" s="55" t="s">
        <v>64</v>
      </c>
      <c r="W282" s="55" t="s">
        <v>444</v>
      </c>
      <c r="X282" s="55">
        <v>1</v>
      </c>
      <c r="Y282" s="55">
        <v>0</v>
      </c>
      <c r="Z282" s="55">
        <v>1</v>
      </c>
      <c r="AA282" s="55" t="s">
        <v>63</v>
      </c>
      <c r="AB282" s="55">
        <v>6</v>
      </c>
      <c r="AC282" s="55">
        <v>0</v>
      </c>
      <c r="AD282" s="55">
        <v>83</v>
      </c>
      <c r="AE282" s="55">
        <v>0</v>
      </c>
      <c r="AF282" s="55">
        <v>11</v>
      </c>
      <c r="AG282" s="56">
        <v>11</v>
      </c>
      <c r="AH282" s="55">
        <v>402</v>
      </c>
      <c r="AI282" s="55">
        <v>82.666700000000006</v>
      </c>
      <c r="AJ282" s="55">
        <v>496</v>
      </c>
      <c r="AK282" s="55">
        <v>2539</v>
      </c>
      <c r="AL282" s="55">
        <v>2539</v>
      </c>
      <c r="AN282" s="55" t="s">
        <v>64</v>
      </c>
      <c r="AO282" s="55">
        <v>11</v>
      </c>
      <c r="AP282" s="55">
        <v>7</v>
      </c>
      <c r="AQ282" s="55">
        <v>90.909090909090907</v>
      </c>
      <c r="AR282" s="55">
        <v>364.90910000000002</v>
      </c>
      <c r="AS282" s="55">
        <v>281.1429</v>
      </c>
      <c r="AT282" s="68" t="str">
        <f>VLOOKUP(A282,'[2]SU List with Assignment Master'!$F$2:$G$128,2,FALSE)</f>
        <v>North 3</v>
      </c>
      <c r="AU282" s="55">
        <v>290</v>
      </c>
      <c r="AV282" s="55" t="s">
        <v>20</v>
      </c>
    </row>
    <row r="283" spans="1:48" x14ac:dyDescent="0.25">
      <c r="A283" s="55" t="s">
        <v>99</v>
      </c>
      <c r="B283" s="55">
        <v>33018</v>
      </c>
      <c r="C283" s="55">
        <v>8</v>
      </c>
      <c r="D283" s="55">
        <v>1164</v>
      </c>
      <c r="E283" s="55">
        <v>565</v>
      </c>
      <c r="F283" s="55">
        <v>6</v>
      </c>
      <c r="G283" s="56">
        <v>1735</v>
      </c>
      <c r="H283" s="59">
        <v>1729</v>
      </c>
      <c r="I283" s="55">
        <v>216.875</v>
      </c>
      <c r="J283" s="59">
        <v>216.1</v>
      </c>
      <c r="K283" s="55">
        <v>8910</v>
      </c>
      <c r="L283" s="55">
        <v>1127.75</v>
      </c>
      <c r="M283" s="55">
        <v>0</v>
      </c>
      <c r="N283" s="55">
        <v>0</v>
      </c>
      <c r="O283" s="55">
        <v>34.700000000000003</v>
      </c>
      <c r="P283" s="55" t="s">
        <v>64</v>
      </c>
      <c r="Q283" s="55" t="s">
        <v>63</v>
      </c>
      <c r="R283" s="55">
        <v>1162.45</v>
      </c>
      <c r="S283" s="55">
        <v>7747.55</v>
      </c>
      <c r="T283" s="55">
        <v>7747.55</v>
      </c>
      <c r="U283" s="55">
        <v>0</v>
      </c>
      <c r="V283" s="55" t="s">
        <v>64</v>
      </c>
      <c r="W283" s="55" t="s">
        <v>440</v>
      </c>
      <c r="X283" s="55">
        <v>1</v>
      </c>
      <c r="Y283" s="55">
        <v>0</v>
      </c>
      <c r="Z283" s="55">
        <v>1</v>
      </c>
      <c r="AA283" s="55" t="s">
        <v>63</v>
      </c>
      <c r="AB283" s="55">
        <v>5</v>
      </c>
      <c r="AC283" s="55">
        <v>0</v>
      </c>
      <c r="AD283" s="55">
        <v>32</v>
      </c>
      <c r="AE283" s="55">
        <v>0</v>
      </c>
      <c r="AF283" s="55">
        <v>0</v>
      </c>
      <c r="AG283" s="56">
        <v>0</v>
      </c>
      <c r="AH283" s="55">
        <v>124</v>
      </c>
      <c r="AI283" s="55">
        <v>31.2</v>
      </c>
      <c r="AJ283" s="55">
        <v>156</v>
      </c>
      <c r="AK283" s="55">
        <v>793</v>
      </c>
      <c r="AL283" s="55">
        <v>793</v>
      </c>
      <c r="AN283" s="55" t="s">
        <v>64</v>
      </c>
      <c r="AO283" s="55">
        <v>9</v>
      </c>
      <c r="AP283" s="55">
        <v>4</v>
      </c>
      <c r="AQ283" s="55">
        <v>88.888888888888886</v>
      </c>
      <c r="AR283" s="55">
        <v>192.77780000000001</v>
      </c>
      <c r="AS283" s="55">
        <v>291</v>
      </c>
      <c r="AT283" s="68" t="str">
        <f>VLOOKUP(A283,'[2]SU List with Assignment Master'!$F$2:$G$128,2,FALSE)</f>
        <v>North 3</v>
      </c>
      <c r="AU283" s="55">
        <v>290</v>
      </c>
      <c r="AV283" s="55" t="s">
        <v>19</v>
      </c>
    </row>
    <row r="284" spans="1:48" x14ac:dyDescent="0.25">
      <c r="A284" s="55" t="s">
        <v>99</v>
      </c>
      <c r="B284" s="55">
        <v>80104</v>
      </c>
      <c r="C284" s="55">
        <v>8</v>
      </c>
      <c r="D284" s="55">
        <v>1248</v>
      </c>
      <c r="E284" s="55">
        <v>2217</v>
      </c>
      <c r="F284" s="55">
        <v>9</v>
      </c>
      <c r="G284" s="56">
        <v>3474</v>
      </c>
      <c r="H284" s="59">
        <v>3465</v>
      </c>
      <c r="I284" s="55">
        <v>434.25</v>
      </c>
      <c r="J284" s="59">
        <v>433.1</v>
      </c>
      <c r="K284" s="55">
        <v>17762</v>
      </c>
      <c r="L284" s="55">
        <v>2258.1</v>
      </c>
      <c r="M284" s="55">
        <v>0</v>
      </c>
      <c r="N284" s="55">
        <v>0</v>
      </c>
      <c r="O284" s="55">
        <v>0</v>
      </c>
      <c r="P284" s="55" t="s">
        <v>64</v>
      </c>
      <c r="Q284" s="55" t="s">
        <v>64</v>
      </c>
      <c r="R284" s="55">
        <v>2258.1</v>
      </c>
      <c r="S284" s="55">
        <v>15503.9</v>
      </c>
      <c r="T284" s="55">
        <v>15503.9</v>
      </c>
      <c r="U284" s="55">
        <v>0</v>
      </c>
      <c r="V284" s="55" t="s">
        <v>64</v>
      </c>
      <c r="W284" s="55" t="s">
        <v>445</v>
      </c>
      <c r="X284" s="55">
        <v>1</v>
      </c>
      <c r="Y284" s="55">
        <v>0</v>
      </c>
      <c r="Z284" s="55">
        <v>1</v>
      </c>
      <c r="AA284" s="55" t="s">
        <v>63</v>
      </c>
      <c r="AB284" s="55">
        <v>5</v>
      </c>
      <c r="AC284" s="55">
        <v>0</v>
      </c>
      <c r="AD284" s="55">
        <v>58</v>
      </c>
      <c r="AE284" s="55">
        <v>0</v>
      </c>
      <c r="AF284" s="55">
        <v>0</v>
      </c>
      <c r="AG284" s="56">
        <v>0</v>
      </c>
      <c r="AH284" s="55">
        <v>89</v>
      </c>
      <c r="AI284" s="55">
        <v>29.4</v>
      </c>
      <c r="AJ284" s="55">
        <v>147</v>
      </c>
      <c r="AK284" s="55">
        <v>751</v>
      </c>
      <c r="AL284" s="55">
        <v>751</v>
      </c>
      <c r="AN284" s="55" t="s">
        <v>64</v>
      </c>
      <c r="AO284" s="55">
        <v>9</v>
      </c>
      <c r="AP284" s="55">
        <v>7</v>
      </c>
      <c r="AQ284" s="55">
        <v>88.888888888888886</v>
      </c>
      <c r="AR284" s="55">
        <v>386</v>
      </c>
      <c r="AS284" s="55">
        <v>178.28569999999999</v>
      </c>
      <c r="AT284" s="68" t="str">
        <f>VLOOKUP(A284,'[2]SU List with Assignment Master'!$F$2:$G$128,2,FALSE)</f>
        <v>North 3</v>
      </c>
      <c r="AU284" s="55">
        <v>290</v>
      </c>
      <c r="AV284" s="55" t="s">
        <v>22</v>
      </c>
    </row>
    <row r="285" spans="1:48" x14ac:dyDescent="0.25">
      <c r="A285" s="55" t="s">
        <v>99</v>
      </c>
      <c r="B285" s="55">
        <v>80106</v>
      </c>
      <c r="C285" s="55">
        <v>3</v>
      </c>
      <c r="D285" s="55">
        <v>840</v>
      </c>
      <c r="E285" s="55">
        <v>198</v>
      </c>
      <c r="F285" s="55">
        <v>15</v>
      </c>
      <c r="G285" s="56">
        <v>1053</v>
      </c>
      <c r="H285" s="59">
        <v>1038</v>
      </c>
      <c r="I285" s="55">
        <v>351</v>
      </c>
      <c r="J285" s="59">
        <v>346</v>
      </c>
      <c r="K285" s="55">
        <v>5372</v>
      </c>
      <c r="L285" s="55">
        <v>684.45</v>
      </c>
      <c r="M285" s="55">
        <v>0</v>
      </c>
      <c r="N285" s="55">
        <v>0</v>
      </c>
      <c r="O285" s="55">
        <v>0</v>
      </c>
      <c r="P285" s="55" t="s">
        <v>64</v>
      </c>
      <c r="Q285" s="55" t="s">
        <v>64</v>
      </c>
      <c r="R285" s="55">
        <v>684.45</v>
      </c>
      <c r="S285" s="55">
        <v>4687.55</v>
      </c>
      <c r="T285" s="55">
        <v>4687.55</v>
      </c>
      <c r="U285" s="55">
        <v>0</v>
      </c>
      <c r="V285" s="55" t="s">
        <v>64</v>
      </c>
      <c r="W285" s="55" t="s">
        <v>445</v>
      </c>
      <c r="X285" s="55">
        <v>1</v>
      </c>
      <c r="Y285" s="55">
        <v>0</v>
      </c>
      <c r="Z285" s="55">
        <v>1</v>
      </c>
      <c r="AA285" s="55" t="s">
        <v>63</v>
      </c>
      <c r="AB285" s="55">
        <v>2</v>
      </c>
      <c r="AC285" s="55">
        <v>0</v>
      </c>
      <c r="AD285" s="55">
        <v>38</v>
      </c>
      <c r="AE285" s="55">
        <v>0</v>
      </c>
      <c r="AF285" s="55">
        <v>5</v>
      </c>
      <c r="AG285" s="56">
        <v>5</v>
      </c>
      <c r="AH285" s="55">
        <v>93</v>
      </c>
      <c r="AI285" s="55">
        <v>68</v>
      </c>
      <c r="AJ285" s="55">
        <v>136</v>
      </c>
      <c r="AK285" s="55">
        <v>692</v>
      </c>
      <c r="AL285" s="55">
        <v>692</v>
      </c>
      <c r="AN285" s="55" t="s">
        <v>64</v>
      </c>
      <c r="AO285" s="55">
        <v>5</v>
      </c>
      <c r="AP285" s="55">
        <v>3</v>
      </c>
      <c r="AQ285" s="55">
        <v>60</v>
      </c>
      <c r="AR285" s="55">
        <v>210.6</v>
      </c>
      <c r="AS285" s="55">
        <v>280</v>
      </c>
      <c r="AT285" s="68" t="str">
        <f>VLOOKUP(A285,'[2]SU List with Assignment Master'!$F$2:$G$128,2,FALSE)</f>
        <v>North 3</v>
      </c>
      <c r="AU285" s="55">
        <v>290</v>
      </c>
      <c r="AV285" s="55" t="s">
        <v>19</v>
      </c>
    </row>
    <row r="286" spans="1:48" x14ac:dyDescent="0.25">
      <c r="A286" s="55" t="s">
        <v>99</v>
      </c>
      <c r="B286" s="55">
        <v>90290</v>
      </c>
      <c r="C286" s="55">
        <v>0</v>
      </c>
      <c r="D286" s="55">
        <v>0</v>
      </c>
      <c r="E286" s="55">
        <v>0</v>
      </c>
      <c r="F286" s="55">
        <v>0</v>
      </c>
      <c r="G286" s="56">
        <v>0</v>
      </c>
      <c r="H286" s="59">
        <v>0</v>
      </c>
      <c r="I286" s="55">
        <v>0</v>
      </c>
      <c r="J286" s="59" t="e">
        <v>#DIV/0!</v>
      </c>
      <c r="K286" s="55">
        <v>0</v>
      </c>
      <c r="L286" s="55">
        <v>0</v>
      </c>
      <c r="M286" s="55">
        <v>0</v>
      </c>
      <c r="N286" s="55">
        <v>0</v>
      </c>
      <c r="O286" s="55">
        <v>0</v>
      </c>
      <c r="P286" s="55" t="s">
        <v>63</v>
      </c>
      <c r="Q286" s="55" t="s">
        <v>64</v>
      </c>
      <c r="R286" s="55">
        <v>0</v>
      </c>
      <c r="S286" s="55">
        <v>0</v>
      </c>
      <c r="T286" s="55">
        <v>0</v>
      </c>
      <c r="U286" s="55">
        <v>0</v>
      </c>
      <c r="V286" s="55" t="s">
        <v>64</v>
      </c>
      <c r="W286" s="55" t="s">
        <v>446</v>
      </c>
      <c r="X286" s="55">
        <v>0</v>
      </c>
      <c r="Y286" s="55">
        <v>1</v>
      </c>
      <c r="Z286" s="55">
        <v>1</v>
      </c>
      <c r="AA286" s="55" t="s">
        <v>63</v>
      </c>
      <c r="AB286" s="55">
        <v>0</v>
      </c>
      <c r="AC286" s="55">
        <v>0</v>
      </c>
      <c r="AD286" s="55">
        <v>0</v>
      </c>
      <c r="AE286" s="55">
        <v>0</v>
      </c>
      <c r="AF286" s="55">
        <v>0</v>
      </c>
      <c r="AG286" s="56">
        <v>0</v>
      </c>
      <c r="AH286" s="55">
        <v>0</v>
      </c>
      <c r="AI286" s="55">
        <v>0</v>
      </c>
      <c r="AJ286" s="55">
        <v>0</v>
      </c>
      <c r="AK286" s="55">
        <v>0</v>
      </c>
      <c r="AL286" s="55">
        <v>0</v>
      </c>
      <c r="AN286" s="55" t="s">
        <v>64</v>
      </c>
      <c r="AO286" s="55">
        <v>0</v>
      </c>
      <c r="AP286" s="55">
        <v>0</v>
      </c>
      <c r="AQ286" s="55">
        <v>0</v>
      </c>
      <c r="AR286" s="55">
        <v>0</v>
      </c>
      <c r="AS286" s="55">
        <v>0</v>
      </c>
      <c r="AT286" s="68" t="str">
        <f>VLOOKUP(A286,'[2]SU List with Assignment Master'!$F$2:$G$128,2,FALSE)</f>
        <v>North 3</v>
      </c>
      <c r="AU286" s="55">
        <v>290</v>
      </c>
      <c r="AV286" s="55" t="s">
        <v>202</v>
      </c>
    </row>
    <row r="287" spans="1:48" x14ac:dyDescent="0.25">
      <c r="A287" s="55" t="s">
        <v>98</v>
      </c>
      <c r="B287" s="55">
        <v>31001</v>
      </c>
      <c r="C287" s="55">
        <v>7</v>
      </c>
      <c r="D287" s="55">
        <v>1764</v>
      </c>
      <c r="E287" s="55">
        <v>126</v>
      </c>
      <c r="F287" s="55">
        <v>2</v>
      </c>
      <c r="G287" s="56">
        <v>1892</v>
      </c>
      <c r="H287" s="59">
        <v>1890</v>
      </c>
      <c r="I287" s="55">
        <v>270.28570000000002</v>
      </c>
      <c r="J287" s="59">
        <v>270</v>
      </c>
      <c r="K287" s="55">
        <v>9616</v>
      </c>
      <c r="L287" s="55">
        <v>1229.8</v>
      </c>
      <c r="M287" s="55">
        <v>0</v>
      </c>
      <c r="N287" s="55">
        <v>0</v>
      </c>
      <c r="O287" s="55">
        <v>37.840000000000003</v>
      </c>
      <c r="P287" s="55" t="s">
        <v>64</v>
      </c>
      <c r="Q287" s="55" t="s">
        <v>63</v>
      </c>
      <c r="R287" s="55">
        <v>1267.6400000000001</v>
      </c>
      <c r="S287" s="55">
        <v>8348.36</v>
      </c>
      <c r="T287" s="55">
        <v>8348.36</v>
      </c>
      <c r="U287" s="55">
        <v>0</v>
      </c>
      <c r="V287" s="55" t="s">
        <v>64</v>
      </c>
      <c r="W287" s="55" t="s">
        <v>447</v>
      </c>
      <c r="X287" s="55">
        <v>1</v>
      </c>
      <c r="Y287" s="55">
        <v>0</v>
      </c>
      <c r="Z287" s="55">
        <v>1</v>
      </c>
      <c r="AA287" s="55" t="s">
        <v>63</v>
      </c>
      <c r="AB287" s="55">
        <v>4</v>
      </c>
      <c r="AC287" s="55">
        <v>0</v>
      </c>
      <c r="AD287" s="55">
        <v>10</v>
      </c>
      <c r="AE287" s="55">
        <v>0</v>
      </c>
      <c r="AF287" s="55">
        <v>2</v>
      </c>
      <c r="AG287" s="56">
        <v>2</v>
      </c>
      <c r="AH287" s="55">
        <v>142</v>
      </c>
      <c r="AI287" s="55">
        <v>38.5</v>
      </c>
      <c r="AJ287" s="55">
        <v>154</v>
      </c>
      <c r="AK287" s="55">
        <v>773</v>
      </c>
      <c r="AL287" s="55">
        <v>773</v>
      </c>
      <c r="AN287" s="55" t="s">
        <v>64</v>
      </c>
      <c r="AO287" s="55">
        <v>12</v>
      </c>
      <c r="AP287" s="55">
        <v>6</v>
      </c>
      <c r="AQ287" s="55">
        <v>58.333333333333343</v>
      </c>
      <c r="AR287" s="55">
        <v>157.66669999999999</v>
      </c>
      <c r="AS287" s="55">
        <v>294</v>
      </c>
      <c r="AT287" s="68" t="str">
        <f>VLOOKUP(A287,'[2]SU List with Assignment Master'!$F$2:$G$128,2,FALSE)</f>
        <v>North 2</v>
      </c>
      <c r="AU287" s="55">
        <v>250</v>
      </c>
      <c r="AV287" s="55" t="s">
        <v>60</v>
      </c>
    </row>
    <row r="288" spans="1:48" x14ac:dyDescent="0.25">
      <c r="A288" s="55" t="s">
        <v>98</v>
      </c>
      <c r="B288" s="55">
        <v>90250</v>
      </c>
      <c r="C288" s="55">
        <v>0</v>
      </c>
      <c r="D288" s="55">
        <v>0</v>
      </c>
      <c r="E288" s="55">
        <v>0</v>
      </c>
      <c r="F288" s="55">
        <v>0</v>
      </c>
      <c r="G288" s="56">
        <v>0</v>
      </c>
      <c r="H288" s="59">
        <v>0</v>
      </c>
      <c r="I288" s="55">
        <v>0</v>
      </c>
      <c r="J288" s="59" t="e">
        <v>#DIV/0!</v>
      </c>
      <c r="K288" s="55">
        <v>0</v>
      </c>
      <c r="L288" s="55">
        <v>0</v>
      </c>
      <c r="M288" s="55">
        <v>0</v>
      </c>
      <c r="N288" s="55">
        <v>0</v>
      </c>
      <c r="O288" s="55">
        <v>0</v>
      </c>
      <c r="P288" s="55" t="s">
        <v>63</v>
      </c>
      <c r="Q288" s="55" t="s">
        <v>64</v>
      </c>
      <c r="R288" s="55">
        <v>0</v>
      </c>
      <c r="S288" s="55">
        <v>0</v>
      </c>
      <c r="T288" s="55">
        <v>0</v>
      </c>
      <c r="U288" s="55">
        <v>0</v>
      </c>
      <c r="V288" s="55" t="s">
        <v>64</v>
      </c>
      <c r="W288" s="55" t="s">
        <v>447</v>
      </c>
      <c r="X288" s="55">
        <v>0</v>
      </c>
      <c r="Y288" s="55">
        <v>1</v>
      </c>
      <c r="Z288" s="55">
        <v>1</v>
      </c>
      <c r="AA288" s="55" t="s">
        <v>63</v>
      </c>
      <c r="AB288" s="55">
        <v>0</v>
      </c>
      <c r="AC288" s="55">
        <v>0</v>
      </c>
      <c r="AD288" s="55">
        <v>0</v>
      </c>
      <c r="AE288" s="55">
        <v>0</v>
      </c>
      <c r="AF288" s="55">
        <v>0</v>
      </c>
      <c r="AG288" s="56">
        <v>0</v>
      </c>
      <c r="AH288" s="55">
        <v>0</v>
      </c>
      <c r="AI288" s="55">
        <v>0</v>
      </c>
      <c r="AJ288" s="55">
        <v>0</v>
      </c>
      <c r="AK288" s="55">
        <v>0</v>
      </c>
      <c r="AL288" s="55">
        <v>0</v>
      </c>
      <c r="AN288" s="55" t="s">
        <v>64</v>
      </c>
      <c r="AO288" s="55">
        <v>0</v>
      </c>
      <c r="AP288" s="55">
        <v>0</v>
      </c>
      <c r="AQ288" s="55">
        <v>0</v>
      </c>
      <c r="AR288" s="55">
        <v>0</v>
      </c>
      <c r="AS288" s="55">
        <v>0</v>
      </c>
      <c r="AT288" s="68" t="str">
        <f>VLOOKUP(A288,'[2]SU List with Assignment Master'!$F$2:$G$128,2,FALSE)</f>
        <v>North 2</v>
      </c>
      <c r="AU288" s="55">
        <v>250</v>
      </c>
      <c r="AV288" s="55" t="s">
        <v>202</v>
      </c>
    </row>
    <row r="289" spans="1:48" x14ac:dyDescent="0.25">
      <c r="A289" s="55" t="s">
        <v>97</v>
      </c>
      <c r="B289" s="55">
        <v>40075</v>
      </c>
      <c r="C289" s="55">
        <v>4</v>
      </c>
      <c r="D289" s="55">
        <v>1104</v>
      </c>
      <c r="E289" s="55">
        <v>81</v>
      </c>
      <c r="F289" s="55">
        <v>2</v>
      </c>
      <c r="G289" s="56">
        <v>1187</v>
      </c>
      <c r="H289" s="59">
        <v>1185</v>
      </c>
      <c r="I289" s="55">
        <v>296.75</v>
      </c>
      <c r="J289" s="59">
        <v>296.3</v>
      </c>
      <c r="K289" s="55">
        <v>6048</v>
      </c>
      <c r="L289" s="55">
        <v>771.55</v>
      </c>
      <c r="M289" s="55">
        <v>0</v>
      </c>
      <c r="N289" s="55">
        <v>0</v>
      </c>
      <c r="O289" s="55">
        <v>0</v>
      </c>
      <c r="P289" s="55" t="s">
        <v>64</v>
      </c>
      <c r="Q289" s="55" t="s">
        <v>64</v>
      </c>
      <c r="R289" s="55">
        <v>771.55</v>
      </c>
      <c r="S289" s="55">
        <v>5276.45</v>
      </c>
      <c r="T289" s="55">
        <v>5276.45</v>
      </c>
      <c r="U289" s="55">
        <v>0</v>
      </c>
      <c r="V289" s="55" t="s">
        <v>64</v>
      </c>
      <c r="W289" s="55" t="s">
        <v>448</v>
      </c>
      <c r="X289" s="55">
        <v>1</v>
      </c>
      <c r="Y289" s="55">
        <v>0</v>
      </c>
      <c r="Z289" s="55">
        <v>1</v>
      </c>
      <c r="AA289" s="55" t="s">
        <v>63</v>
      </c>
      <c r="AB289" s="55">
        <v>3</v>
      </c>
      <c r="AC289" s="55">
        <v>0</v>
      </c>
      <c r="AD289" s="55">
        <v>17</v>
      </c>
      <c r="AE289" s="55">
        <v>0</v>
      </c>
      <c r="AF289" s="55">
        <v>2</v>
      </c>
      <c r="AG289" s="56">
        <v>2</v>
      </c>
      <c r="AH289" s="55">
        <v>215</v>
      </c>
      <c r="AI289" s="55">
        <v>78</v>
      </c>
      <c r="AJ289" s="55">
        <v>234</v>
      </c>
      <c r="AK289" s="55">
        <v>1193</v>
      </c>
      <c r="AL289" s="55">
        <v>1193</v>
      </c>
      <c r="AN289" s="55" t="s">
        <v>64</v>
      </c>
      <c r="AO289" s="55">
        <v>6</v>
      </c>
      <c r="AP289" s="55">
        <v>4</v>
      </c>
      <c r="AQ289" s="55">
        <v>66.666666666666671</v>
      </c>
      <c r="AR289" s="55">
        <v>197.83330000000001</v>
      </c>
      <c r="AS289" s="55">
        <v>276</v>
      </c>
      <c r="AT289" s="68" t="str">
        <f>VLOOKUP(A289,'[2]SU List with Assignment Master'!$F$2:$G$128,2,FALSE)</f>
        <v>South 5</v>
      </c>
      <c r="AU289" s="55">
        <v>513</v>
      </c>
      <c r="AV289" s="55" t="s">
        <v>60</v>
      </c>
    </row>
    <row r="290" spans="1:48" x14ac:dyDescent="0.25">
      <c r="A290" s="55" t="s">
        <v>97</v>
      </c>
      <c r="B290" s="55">
        <v>41421</v>
      </c>
      <c r="C290" s="55">
        <v>9</v>
      </c>
      <c r="D290" s="55">
        <v>312</v>
      </c>
      <c r="E290" s="55">
        <v>695</v>
      </c>
      <c r="F290" s="55">
        <v>9</v>
      </c>
      <c r="G290" s="56">
        <v>1016</v>
      </c>
      <c r="H290" s="59">
        <v>1007</v>
      </c>
      <c r="I290" s="55">
        <v>112.88890000000001</v>
      </c>
      <c r="J290" s="59">
        <v>111.9</v>
      </c>
      <c r="K290" s="55">
        <v>5204</v>
      </c>
      <c r="L290" s="55">
        <v>660.4</v>
      </c>
      <c r="M290" s="55">
        <v>0</v>
      </c>
      <c r="N290" s="55">
        <v>0</v>
      </c>
      <c r="O290" s="55">
        <v>20.32</v>
      </c>
      <c r="P290" s="55" t="s">
        <v>64</v>
      </c>
      <c r="Q290" s="55" t="s">
        <v>63</v>
      </c>
      <c r="R290" s="55">
        <v>680.72</v>
      </c>
      <c r="S290" s="55">
        <v>4523.28</v>
      </c>
      <c r="T290" s="55">
        <v>4523.28</v>
      </c>
      <c r="U290" s="55">
        <v>0</v>
      </c>
      <c r="V290" s="55" t="s">
        <v>64</v>
      </c>
      <c r="W290" s="55" t="s">
        <v>449</v>
      </c>
      <c r="X290" s="55">
        <v>1</v>
      </c>
      <c r="Y290" s="55">
        <v>0</v>
      </c>
      <c r="Z290" s="55">
        <v>1</v>
      </c>
      <c r="AA290" s="55" t="s">
        <v>63</v>
      </c>
      <c r="AB290" s="55">
        <v>7</v>
      </c>
      <c r="AC290" s="55">
        <v>0</v>
      </c>
      <c r="AD290" s="55">
        <v>105</v>
      </c>
      <c r="AE290" s="55">
        <v>0</v>
      </c>
      <c r="AF290" s="55">
        <v>9</v>
      </c>
      <c r="AG290" s="56">
        <v>9</v>
      </c>
      <c r="AH290" s="55">
        <v>211</v>
      </c>
      <c r="AI290" s="55">
        <v>46.428600000000003</v>
      </c>
      <c r="AJ290" s="55">
        <v>325</v>
      </c>
      <c r="AK290" s="55">
        <v>1661</v>
      </c>
      <c r="AL290" s="55">
        <v>1661</v>
      </c>
      <c r="AN290" s="55" t="s">
        <v>64</v>
      </c>
      <c r="AO290" s="55">
        <v>9</v>
      </c>
      <c r="AP290" s="55">
        <v>4</v>
      </c>
      <c r="AQ290" s="55">
        <v>100</v>
      </c>
      <c r="AR290" s="55">
        <v>112.88890000000001</v>
      </c>
      <c r="AS290" s="55">
        <v>78</v>
      </c>
      <c r="AT290" s="68" t="str">
        <f>VLOOKUP(A290,'[2]SU List with Assignment Master'!$F$2:$G$128,2,FALSE)</f>
        <v>South 5</v>
      </c>
      <c r="AU290" s="55">
        <v>513</v>
      </c>
      <c r="AV290" s="55" t="s">
        <v>60</v>
      </c>
    </row>
    <row r="291" spans="1:48" x14ac:dyDescent="0.25">
      <c r="A291" s="55" t="s">
        <v>97</v>
      </c>
      <c r="B291" s="55">
        <v>50736</v>
      </c>
      <c r="C291" s="55">
        <v>11</v>
      </c>
      <c r="D291" s="55">
        <v>2424</v>
      </c>
      <c r="E291" s="55">
        <v>368</v>
      </c>
      <c r="F291" s="55">
        <v>22</v>
      </c>
      <c r="G291" s="56">
        <v>2814</v>
      </c>
      <c r="H291" s="59">
        <v>2792</v>
      </c>
      <c r="I291" s="55">
        <v>255.81819999999999</v>
      </c>
      <c r="J291" s="59">
        <v>253.8</v>
      </c>
      <c r="K291" s="55">
        <v>14374</v>
      </c>
      <c r="L291" s="55">
        <v>1829.1</v>
      </c>
      <c r="M291" s="55">
        <v>0</v>
      </c>
      <c r="N291" s="55">
        <v>0</v>
      </c>
      <c r="O291" s="55">
        <v>56.28</v>
      </c>
      <c r="P291" s="55" t="s">
        <v>64</v>
      </c>
      <c r="Q291" s="55" t="s">
        <v>63</v>
      </c>
      <c r="R291" s="55">
        <v>1885.38</v>
      </c>
      <c r="S291" s="55">
        <v>12488.62</v>
      </c>
      <c r="T291" s="55">
        <v>12488.62</v>
      </c>
      <c r="U291" s="55">
        <v>0</v>
      </c>
      <c r="V291" s="55" t="s">
        <v>64</v>
      </c>
      <c r="W291" s="55" t="s">
        <v>450</v>
      </c>
      <c r="X291" s="55">
        <v>1</v>
      </c>
      <c r="Y291" s="55">
        <v>0</v>
      </c>
      <c r="Z291" s="55">
        <v>1</v>
      </c>
      <c r="AA291" s="55" t="s">
        <v>63</v>
      </c>
      <c r="AB291" s="55">
        <v>6</v>
      </c>
      <c r="AC291" s="55">
        <v>0</v>
      </c>
      <c r="AD291" s="55">
        <v>62</v>
      </c>
      <c r="AE291" s="55">
        <v>0</v>
      </c>
      <c r="AF291" s="55">
        <v>22</v>
      </c>
      <c r="AG291" s="56">
        <v>22</v>
      </c>
      <c r="AH291" s="55">
        <v>256</v>
      </c>
      <c r="AI291" s="55">
        <v>56.666699999999999</v>
      </c>
      <c r="AJ291" s="55">
        <v>340</v>
      </c>
      <c r="AK291" s="55">
        <v>1719</v>
      </c>
      <c r="AL291" s="55">
        <v>1719</v>
      </c>
      <c r="AN291" s="55" t="s">
        <v>64</v>
      </c>
      <c r="AO291" s="55">
        <v>11</v>
      </c>
      <c r="AP291" s="55">
        <v>10</v>
      </c>
      <c r="AQ291" s="55">
        <v>100</v>
      </c>
      <c r="AR291" s="55">
        <v>255.81819999999999</v>
      </c>
      <c r="AS291" s="55">
        <v>242.4</v>
      </c>
      <c r="AT291" s="68" t="str">
        <f>VLOOKUP(A291,'[2]SU List with Assignment Master'!$F$2:$G$128,2,FALSE)</f>
        <v>South 5</v>
      </c>
      <c r="AU291" s="55">
        <v>513</v>
      </c>
      <c r="AV291" s="55" t="s">
        <v>60</v>
      </c>
    </row>
    <row r="292" spans="1:48" x14ac:dyDescent="0.25">
      <c r="A292" s="55" t="s">
        <v>97</v>
      </c>
      <c r="B292" s="55">
        <v>50737</v>
      </c>
      <c r="C292" s="55">
        <v>8</v>
      </c>
      <c r="D292" s="55">
        <v>1296</v>
      </c>
      <c r="E292" s="55">
        <v>1322</v>
      </c>
      <c r="F292" s="55">
        <v>2</v>
      </c>
      <c r="G292" s="56">
        <v>2620</v>
      </c>
      <c r="H292" s="59">
        <v>2618</v>
      </c>
      <c r="I292" s="55">
        <v>327.5</v>
      </c>
      <c r="J292" s="59">
        <v>327.3</v>
      </c>
      <c r="K292" s="55">
        <v>13319</v>
      </c>
      <c r="L292" s="55">
        <v>1703</v>
      </c>
      <c r="M292" s="55">
        <v>0</v>
      </c>
      <c r="N292" s="55">
        <v>0</v>
      </c>
      <c r="O292" s="55">
        <v>0</v>
      </c>
      <c r="P292" s="55" t="s">
        <v>64</v>
      </c>
      <c r="Q292" s="55" t="s">
        <v>64</v>
      </c>
      <c r="R292" s="55">
        <v>1703</v>
      </c>
      <c r="S292" s="55">
        <v>11616</v>
      </c>
      <c r="T292" s="55">
        <v>11616</v>
      </c>
      <c r="U292" s="55">
        <v>0</v>
      </c>
      <c r="V292" s="55" t="s">
        <v>64</v>
      </c>
      <c r="W292" s="55" t="s">
        <v>451</v>
      </c>
      <c r="X292" s="55">
        <v>1</v>
      </c>
      <c r="Y292" s="55">
        <v>0</v>
      </c>
      <c r="Z292" s="55">
        <v>1</v>
      </c>
      <c r="AA292" s="55" t="s">
        <v>63</v>
      </c>
      <c r="AB292" s="55">
        <v>4</v>
      </c>
      <c r="AC292" s="55">
        <v>0</v>
      </c>
      <c r="AD292" s="55">
        <v>98</v>
      </c>
      <c r="AE292" s="55">
        <v>0</v>
      </c>
      <c r="AF292" s="55">
        <v>2</v>
      </c>
      <c r="AG292" s="56">
        <v>2</v>
      </c>
      <c r="AH292" s="55">
        <v>59</v>
      </c>
      <c r="AI292" s="55">
        <v>39.75</v>
      </c>
      <c r="AJ292" s="55">
        <v>159</v>
      </c>
      <c r="AK292" s="55">
        <v>812</v>
      </c>
      <c r="AL292" s="55">
        <v>812</v>
      </c>
      <c r="AN292" s="55" t="s">
        <v>64</v>
      </c>
      <c r="AO292" s="55">
        <v>8</v>
      </c>
      <c r="AP292" s="55">
        <v>7</v>
      </c>
      <c r="AQ292" s="55">
        <v>100</v>
      </c>
      <c r="AR292" s="55">
        <v>327.5</v>
      </c>
      <c r="AS292" s="55">
        <v>185.1429</v>
      </c>
      <c r="AT292" s="68" t="str">
        <f>VLOOKUP(A292,'[2]SU List with Assignment Master'!$F$2:$G$128,2,FALSE)</f>
        <v>South 5</v>
      </c>
      <c r="AU292" s="55">
        <v>513</v>
      </c>
      <c r="AV292" s="55" t="s">
        <v>60</v>
      </c>
    </row>
    <row r="293" spans="1:48" x14ac:dyDescent="0.25">
      <c r="A293" s="55" t="s">
        <v>97</v>
      </c>
      <c r="B293" s="55">
        <v>90513</v>
      </c>
      <c r="C293" s="55">
        <v>3</v>
      </c>
      <c r="D293" s="55">
        <v>288</v>
      </c>
      <c r="E293" s="55">
        <v>608</v>
      </c>
      <c r="F293" s="55">
        <v>11</v>
      </c>
      <c r="G293" s="56">
        <v>907</v>
      </c>
      <c r="H293" s="59">
        <v>896</v>
      </c>
      <c r="I293" s="55">
        <v>302.33330000000001</v>
      </c>
      <c r="J293" s="59">
        <v>298.7</v>
      </c>
      <c r="K293" s="55">
        <v>4634</v>
      </c>
      <c r="L293" s="55">
        <v>589.54999999999995</v>
      </c>
      <c r="M293" s="55">
        <v>0</v>
      </c>
      <c r="N293" s="55">
        <v>0</v>
      </c>
      <c r="O293" s="55">
        <v>-589.54999999999995</v>
      </c>
      <c r="P293" s="55" t="s">
        <v>63</v>
      </c>
      <c r="Q293" s="55" t="s">
        <v>64</v>
      </c>
      <c r="R293" s="55">
        <v>0</v>
      </c>
      <c r="S293" s="55">
        <v>4634</v>
      </c>
      <c r="T293" s="55">
        <v>4634</v>
      </c>
      <c r="U293" s="55">
        <v>0</v>
      </c>
      <c r="V293" s="55" t="s">
        <v>64</v>
      </c>
      <c r="W293" s="55" t="s">
        <v>450</v>
      </c>
      <c r="X293" s="55">
        <v>1</v>
      </c>
      <c r="Y293" s="55">
        <v>0</v>
      </c>
      <c r="Z293" s="55">
        <v>1</v>
      </c>
      <c r="AA293" s="55" t="s">
        <v>63</v>
      </c>
      <c r="AB293" s="55">
        <v>3</v>
      </c>
      <c r="AC293" s="55">
        <v>0</v>
      </c>
      <c r="AD293" s="55">
        <v>68</v>
      </c>
      <c r="AE293" s="55">
        <v>0</v>
      </c>
      <c r="AF293" s="55">
        <v>11</v>
      </c>
      <c r="AG293" s="56">
        <v>11</v>
      </c>
      <c r="AH293" s="55">
        <v>253</v>
      </c>
      <c r="AI293" s="55">
        <v>110.66670000000001</v>
      </c>
      <c r="AJ293" s="55">
        <v>332</v>
      </c>
      <c r="AK293" s="55">
        <v>1690</v>
      </c>
      <c r="AL293" s="55">
        <v>1690</v>
      </c>
      <c r="AN293" s="55" t="s">
        <v>64</v>
      </c>
      <c r="AO293" s="55">
        <v>3</v>
      </c>
      <c r="AP293" s="55">
        <v>1</v>
      </c>
      <c r="AQ293" s="55">
        <v>100</v>
      </c>
      <c r="AR293" s="55">
        <v>302.33330000000001</v>
      </c>
      <c r="AS293" s="55">
        <v>288</v>
      </c>
      <c r="AT293" s="68" t="str">
        <f>VLOOKUP(A293,'[2]SU List with Assignment Master'!$F$2:$G$128,2,FALSE)</f>
        <v>South 5</v>
      </c>
      <c r="AU293" s="55">
        <v>513</v>
      </c>
      <c r="AV293" s="55" t="s">
        <v>202</v>
      </c>
    </row>
    <row r="294" spans="1:48" x14ac:dyDescent="0.25">
      <c r="A294" s="55" t="s">
        <v>96</v>
      </c>
      <c r="B294" s="55">
        <v>30481</v>
      </c>
      <c r="C294" s="55">
        <v>8</v>
      </c>
      <c r="D294" s="55">
        <v>3324</v>
      </c>
      <c r="E294" s="55">
        <v>1651</v>
      </c>
      <c r="F294" s="55">
        <v>8</v>
      </c>
      <c r="G294" s="56">
        <v>4983</v>
      </c>
      <c r="H294" s="59">
        <v>4975</v>
      </c>
      <c r="I294" s="55">
        <v>622.875</v>
      </c>
      <c r="J294" s="59">
        <v>621.9</v>
      </c>
      <c r="K294" s="55">
        <v>25499</v>
      </c>
      <c r="L294" s="55">
        <v>3238.95</v>
      </c>
      <c r="M294" s="55">
        <v>0</v>
      </c>
      <c r="N294" s="55">
        <v>0</v>
      </c>
      <c r="O294" s="55">
        <v>99.66</v>
      </c>
      <c r="P294" s="55" t="s">
        <v>64</v>
      </c>
      <c r="Q294" s="55" t="s">
        <v>63</v>
      </c>
      <c r="R294" s="55">
        <v>3338.61</v>
      </c>
      <c r="S294" s="55">
        <v>22160.39</v>
      </c>
      <c r="T294" s="55">
        <v>22160.39</v>
      </c>
      <c r="U294" s="55">
        <v>0</v>
      </c>
      <c r="V294" s="55" t="s">
        <v>64</v>
      </c>
      <c r="W294" s="55" t="s">
        <v>452</v>
      </c>
      <c r="X294" s="55">
        <v>1</v>
      </c>
      <c r="Y294" s="55">
        <v>0</v>
      </c>
      <c r="Z294" s="55">
        <v>1</v>
      </c>
      <c r="AA294" s="55" t="s">
        <v>63</v>
      </c>
      <c r="AB294" s="55">
        <v>6</v>
      </c>
      <c r="AC294" s="55">
        <v>0</v>
      </c>
      <c r="AD294" s="55">
        <v>120</v>
      </c>
      <c r="AE294" s="55">
        <v>0</v>
      </c>
      <c r="AF294" s="55">
        <v>8</v>
      </c>
      <c r="AG294" s="56">
        <v>8</v>
      </c>
      <c r="AH294" s="55">
        <v>427</v>
      </c>
      <c r="AI294" s="55">
        <v>92.5</v>
      </c>
      <c r="AJ294" s="55">
        <v>555</v>
      </c>
      <c r="AK294" s="55">
        <v>2830</v>
      </c>
      <c r="AL294" s="55">
        <v>2830</v>
      </c>
      <c r="AN294" s="55" t="s">
        <v>64</v>
      </c>
      <c r="AO294" s="55">
        <v>12</v>
      </c>
      <c r="AP294" s="55">
        <v>8</v>
      </c>
      <c r="AQ294" s="55">
        <v>66.666666666666671</v>
      </c>
      <c r="AR294" s="55">
        <v>415.25</v>
      </c>
      <c r="AS294" s="55">
        <v>415.5</v>
      </c>
      <c r="AT294" s="68" t="str">
        <f>VLOOKUP(A294,'[2]SU List with Assignment Master'!$F$2:$G$128,2,FALSE)</f>
        <v>North 3</v>
      </c>
      <c r="AU294" s="55">
        <v>283</v>
      </c>
      <c r="AV294" s="55" t="s">
        <v>60</v>
      </c>
    </row>
    <row r="295" spans="1:48" x14ac:dyDescent="0.25">
      <c r="A295" s="55" t="s">
        <v>96</v>
      </c>
      <c r="B295" s="55">
        <v>90283</v>
      </c>
      <c r="C295" s="55">
        <v>1</v>
      </c>
      <c r="D295" s="55">
        <v>0</v>
      </c>
      <c r="E295" s="55">
        <v>126</v>
      </c>
      <c r="F295" s="55">
        <v>0</v>
      </c>
      <c r="G295" s="56">
        <v>126</v>
      </c>
      <c r="H295" s="59">
        <v>126</v>
      </c>
      <c r="I295" s="55">
        <v>126</v>
      </c>
      <c r="J295" s="59">
        <v>126</v>
      </c>
      <c r="K295" s="55">
        <v>639</v>
      </c>
      <c r="L295" s="55">
        <v>81.900000000000006</v>
      </c>
      <c r="M295" s="55">
        <v>0</v>
      </c>
      <c r="N295" s="55">
        <v>0</v>
      </c>
      <c r="O295" s="55">
        <v>-81.900000000000006</v>
      </c>
      <c r="P295" s="55" t="s">
        <v>63</v>
      </c>
      <c r="Q295" s="55" t="s">
        <v>64</v>
      </c>
      <c r="R295" s="55">
        <v>0</v>
      </c>
      <c r="S295" s="55">
        <v>639</v>
      </c>
      <c r="T295" s="55">
        <v>639</v>
      </c>
      <c r="U295" s="55">
        <v>0</v>
      </c>
      <c r="V295" s="55" t="s">
        <v>64</v>
      </c>
      <c r="X295" s="55">
        <v>1</v>
      </c>
      <c r="Y295" s="55">
        <v>0</v>
      </c>
      <c r="Z295" s="55">
        <v>1</v>
      </c>
      <c r="AA295" s="55" t="s">
        <v>63</v>
      </c>
      <c r="AB295" s="55">
        <v>1</v>
      </c>
      <c r="AC295" s="55">
        <v>0</v>
      </c>
      <c r="AD295" s="55">
        <v>73</v>
      </c>
      <c r="AE295" s="55">
        <v>0</v>
      </c>
      <c r="AF295" s="55">
        <v>0</v>
      </c>
      <c r="AG295" s="56">
        <v>0</v>
      </c>
      <c r="AH295" s="55">
        <v>0</v>
      </c>
      <c r="AI295" s="55">
        <v>73</v>
      </c>
      <c r="AJ295" s="55">
        <v>73</v>
      </c>
      <c r="AK295" s="55">
        <v>373</v>
      </c>
      <c r="AL295" s="55">
        <v>373</v>
      </c>
      <c r="AN295" s="55" t="s">
        <v>64</v>
      </c>
      <c r="AO295" s="55">
        <v>1</v>
      </c>
      <c r="AP295" s="55">
        <v>0</v>
      </c>
      <c r="AQ295" s="55">
        <v>100</v>
      </c>
      <c r="AR295" s="55">
        <v>126</v>
      </c>
      <c r="AS295" s="55">
        <v>0</v>
      </c>
      <c r="AT295" s="68" t="str">
        <f>VLOOKUP(A295,'[2]SU List with Assignment Master'!$F$2:$G$128,2,FALSE)</f>
        <v>North 3</v>
      </c>
      <c r="AU295" s="55">
        <v>283</v>
      </c>
      <c r="AV295" s="55" t="s">
        <v>202</v>
      </c>
    </row>
    <row r="296" spans="1:48" x14ac:dyDescent="0.25">
      <c r="A296" s="55" t="s">
        <v>95</v>
      </c>
      <c r="B296" s="55">
        <v>40078</v>
      </c>
      <c r="C296" s="55">
        <v>11</v>
      </c>
      <c r="D296" s="55">
        <v>1536</v>
      </c>
      <c r="E296" s="55">
        <v>441</v>
      </c>
      <c r="F296" s="55">
        <v>6</v>
      </c>
      <c r="G296" s="56">
        <v>1983</v>
      </c>
      <c r="H296" s="59">
        <v>1977</v>
      </c>
      <c r="I296" s="55">
        <v>180.27269999999999</v>
      </c>
      <c r="J296" s="59">
        <v>179.7</v>
      </c>
      <c r="K296" s="55">
        <v>10212</v>
      </c>
      <c r="L296" s="55">
        <v>1288.95</v>
      </c>
      <c r="M296" s="55">
        <v>0</v>
      </c>
      <c r="N296" s="55">
        <v>0</v>
      </c>
      <c r="O296" s="55">
        <v>0</v>
      </c>
      <c r="P296" s="55" t="s">
        <v>64</v>
      </c>
      <c r="Q296" s="55" t="s">
        <v>64</v>
      </c>
      <c r="R296" s="55">
        <v>1288.95</v>
      </c>
      <c r="S296" s="55">
        <v>8923.0499999999993</v>
      </c>
      <c r="T296" s="55">
        <v>8923.0499999999993</v>
      </c>
      <c r="U296" s="55">
        <v>0</v>
      </c>
      <c r="V296" s="55" t="s">
        <v>64</v>
      </c>
      <c r="W296" s="55" t="s">
        <v>453</v>
      </c>
      <c r="X296" s="55">
        <v>1</v>
      </c>
      <c r="Y296" s="55">
        <v>0</v>
      </c>
      <c r="Z296" s="55">
        <v>1</v>
      </c>
      <c r="AA296" s="55" t="s">
        <v>63</v>
      </c>
      <c r="AB296" s="55">
        <v>7</v>
      </c>
      <c r="AC296" s="55">
        <v>0</v>
      </c>
      <c r="AD296" s="55">
        <v>44</v>
      </c>
      <c r="AE296" s="55">
        <v>0</v>
      </c>
      <c r="AF296" s="55">
        <v>6</v>
      </c>
      <c r="AG296" s="56">
        <v>6</v>
      </c>
      <c r="AH296" s="55">
        <v>358</v>
      </c>
      <c r="AI296" s="55">
        <v>58.285699999999999</v>
      </c>
      <c r="AJ296" s="55">
        <v>408</v>
      </c>
      <c r="AK296" s="55">
        <v>2101</v>
      </c>
      <c r="AL296" s="55">
        <v>2101</v>
      </c>
      <c r="AN296" s="55" t="s">
        <v>64</v>
      </c>
      <c r="AO296" s="55">
        <v>13</v>
      </c>
      <c r="AP296" s="55">
        <v>5</v>
      </c>
      <c r="AQ296" s="55">
        <v>84.615384615384613</v>
      </c>
      <c r="AR296" s="55">
        <v>152.5385</v>
      </c>
      <c r="AS296" s="55">
        <v>307.2</v>
      </c>
      <c r="AT296" s="68" t="str">
        <f>VLOOKUP(A296,'[2]SU List with Assignment Master'!$F$2:$G$128,2,FALSE)</f>
        <v>South 6</v>
      </c>
      <c r="AU296" s="55">
        <v>515</v>
      </c>
      <c r="AV296" s="55" t="s">
        <v>60</v>
      </c>
    </row>
    <row r="297" spans="1:48" x14ac:dyDescent="0.25">
      <c r="A297" s="55" t="s">
        <v>95</v>
      </c>
      <c r="B297" s="55">
        <v>40265</v>
      </c>
      <c r="C297" s="55">
        <v>3</v>
      </c>
      <c r="D297" s="55">
        <v>960</v>
      </c>
      <c r="E297" s="55">
        <v>695</v>
      </c>
      <c r="F297" s="55">
        <v>39</v>
      </c>
      <c r="G297" s="56">
        <v>1694</v>
      </c>
      <c r="H297" s="59">
        <v>1655</v>
      </c>
      <c r="I297" s="55">
        <v>564.66669999999999</v>
      </c>
      <c r="J297" s="59">
        <v>551.70000000000005</v>
      </c>
      <c r="K297" s="55">
        <v>8693</v>
      </c>
      <c r="L297" s="55">
        <v>1101.0999999999999</v>
      </c>
      <c r="M297" s="55">
        <v>0</v>
      </c>
      <c r="N297" s="55">
        <v>0</v>
      </c>
      <c r="O297" s="55">
        <v>33.880000000000003</v>
      </c>
      <c r="P297" s="55" t="s">
        <v>64</v>
      </c>
      <c r="Q297" s="55" t="s">
        <v>63</v>
      </c>
      <c r="R297" s="55">
        <v>1134.98</v>
      </c>
      <c r="S297" s="55">
        <v>7558.02</v>
      </c>
      <c r="T297" s="55">
        <v>7558.02</v>
      </c>
      <c r="U297" s="55">
        <v>0</v>
      </c>
      <c r="V297" s="55" t="s">
        <v>64</v>
      </c>
      <c r="W297" s="55" t="s">
        <v>454</v>
      </c>
      <c r="X297" s="55">
        <v>1</v>
      </c>
      <c r="Y297" s="55">
        <v>0</v>
      </c>
      <c r="Z297" s="55">
        <v>1</v>
      </c>
      <c r="AA297" s="55" t="s">
        <v>63</v>
      </c>
      <c r="AB297" s="55">
        <v>3</v>
      </c>
      <c r="AC297" s="55">
        <v>0</v>
      </c>
      <c r="AD297" s="55">
        <v>64</v>
      </c>
      <c r="AE297" s="55">
        <v>0</v>
      </c>
      <c r="AF297" s="55">
        <v>27</v>
      </c>
      <c r="AG297" s="56">
        <v>27</v>
      </c>
      <c r="AH297" s="55">
        <v>486</v>
      </c>
      <c r="AI297" s="55">
        <v>192.33330000000001</v>
      </c>
      <c r="AJ297" s="55">
        <v>577</v>
      </c>
      <c r="AK297" s="55">
        <v>2962</v>
      </c>
      <c r="AL297" s="55">
        <v>2962</v>
      </c>
      <c r="AM297" s="55">
        <v>0</v>
      </c>
      <c r="AN297" s="55" t="s">
        <v>64</v>
      </c>
      <c r="AO297" s="55">
        <v>3</v>
      </c>
      <c r="AP297" s="55">
        <v>3</v>
      </c>
      <c r="AQ297" s="55">
        <v>100</v>
      </c>
      <c r="AR297" s="55">
        <v>564.66669999999999</v>
      </c>
      <c r="AS297" s="55">
        <v>320</v>
      </c>
      <c r="AT297" s="68" t="str">
        <f>VLOOKUP(A297,'[2]SU List with Assignment Master'!$F$2:$G$128,2,FALSE)</f>
        <v>South 6</v>
      </c>
      <c r="AU297" s="55">
        <v>515</v>
      </c>
      <c r="AV297" s="55" t="s">
        <v>24</v>
      </c>
    </row>
    <row r="298" spans="1:48" x14ac:dyDescent="0.25">
      <c r="A298" s="55" t="s">
        <v>95</v>
      </c>
      <c r="B298" s="55">
        <v>53124</v>
      </c>
      <c r="C298" s="55">
        <v>7</v>
      </c>
      <c r="D298" s="55">
        <v>552</v>
      </c>
      <c r="E298" s="55">
        <v>1943</v>
      </c>
      <c r="F298" s="55">
        <v>12</v>
      </c>
      <c r="G298" s="56">
        <v>2507</v>
      </c>
      <c r="H298" s="59">
        <v>2495</v>
      </c>
      <c r="I298" s="55">
        <v>358.1429</v>
      </c>
      <c r="J298" s="59">
        <v>356.4</v>
      </c>
      <c r="K298" s="55">
        <v>12844</v>
      </c>
      <c r="L298" s="55">
        <v>1629.55</v>
      </c>
      <c r="M298" s="55">
        <v>0</v>
      </c>
      <c r="N298" s="55">
        <v>0</v>
      </c>
      <c r="O298" s="55">
        <v>0</v>
      </c>
      <c r="P298" s="55" t="s">
        <v>64</v>
      </c>
      <c r="Q298" s="55" t="s">
        <v>64</v>
      </c>
      <c r="R298" s="55">
        <v>1629.55</v>
      </c>
      <c r="S298" s="55">
        <v>11214.45</v>
      </c>
      <c r="T298" s="55">
        <v>11214.45</v>
      </c>
      <c r="U298" s="55">
        <v>0</v>
      </c>
      <c r="V298" s="55" t="s">
        <v>64</v>
      </c>
      <c r="W298" s="55" t="s">
        <v>455</v>
      </c>
      <c r="X298" s="55">
        <v>1</v>
      </c>
      <c r="Y298" s="55">
        <v>0</v>
      </c>
      <c r="Z298" s="55">
        <v>1</v>
      </c>
      <c r="AA298" s="55" t="s">
        <v>63</v>
      </c>
      <c r="AB298" s="55">
        <v>4</v>
      </c>
      <c r="AC298" s="55">
        <v>0</v>
      </c>
      <c r="AD298" s="55">
        <v>51</v>
      </c>
      <c r="AE298" s="55">
        <v>0</v>
      </c>
      <c r="AF298" s="55">
        <v>12</v>
      </c>
      <c r="AG298" s="56">
        <v>12</v>
      </c>
      <c r="AH298" s="55">
        <v>518</v>
      </c>
      <c r="AI298" s="55">
        <v>145.25</v>
      </c>
      <c r="AJ298" s="55">
        <v>581</v>
      </c>
      <c r="AK298" s="55">
        <v>2964</v>
      </c>
      <c r="AL298" s="55">
        <v>2964</v>
      </c>
      <c r="AM298" s="55">
        <v>0</v>
      </c>
      <c r="AN298" s="55" t="s">
        <v>64</v>
      </c>
      <c r="AO298" s="55">
        <v>8</v>
      </c>
      <c r="AP298" s="55">
        <v>2</v>
      </c>
      <c r="AQ298" s="55">
        <v>87.5</v>
      </c>
      <c r="AR298" s="55">
        <v>313.375</v>
      </c>
      <c r="AS298" s="55">
        <v>276</v>
      </c>
      <c r="AT298" s="68" t="str">
        <f>VLOOKUP(A298,'[2]SU List with Assignment Master'!$F$2:$G$128,2,FALSE)</f>
        <v>South 6</v>
      </c>
      <c r="AU298" s="55">
        <v>515</v>
      </c>
      <c r="AV298" s="55" t="s">
        <v>22</v>
      </c>
    </row>
    <row r="299" spans="1:48" x14ac:dyDescent="0.25">
      <c r="A299" s="55" t="s">
        <v>95</v>
      </c>
      <c r="B299" s="55">
        <v>90515</v>
      </c>
      <c r="C299" s="55">
        <v>0</v>
      </c>
      <c r="D299" s="55">
        <v>0</v>
      </c>
      <c r="E299" s="55">
        <v>0</v>
      </c>
      <c r="F299" s="55">
        <v>0</v>
      </c>
      <c r="G299" s="56">
        <v>0</v>
      </c>
      <c r="H299" s="59">
        <v>0</v>
      </c>
      <c r="I299" s="55">
        <v>0</v>
      </c>
      <c r="J299" s="59" t="e">
        <v>#DIV/0!</v>
      </c>
      <c r="K299" s="55">
        <v>0</v>
      </c>
      <c r="L299" s="55">
        <v>0</v>
      </c>
      <c r="M299" s="55">
        <v>0</v>
      </c>
      <c r="N299" s="55">
        <v>0</v>
      </c>
      <c r="O299" s="55">
        <v>0</v>
      </c>
      <c r="P299" s="55" t="s">
        <v>63</v>
      </c>
      <c r="Q299" s="55" t="s">
        <v>64</v>
      </c>
      <c r="R299" s="55">
        <v>0</v>
      </c>
      <c r="S299" s="55">
        <v>0</v>
      </c>
      <c r="T299" s="55">
        <v>0</v>
      </c>
      <c r="U299" s="55">
        <v>0</v>
      </c>
      <c r="V299" s="55" t="s">
        <v>64</v>
      </c>
      <c r="W299" s="55" t="s">
        <v>456</v>
      </c>
      <c r="X299" s="55">
        <v>0</v>
      </c>
      <c r="Y299" s="55">
        <v>1</v>
      </c>
      <c r="Z299" s="55">
        <v>1</v>
      </c>
      <c r="AA299" s="55" t="s">
        <v>63</v>
      </c>
      <c r="AB299" s="55">
        <v>0</v>
      </c>
      <c r="AC299" s="55">
        <v>0</v>
      </c>
      <c r="AD299" s="55">
        <v>0</v>
      </c>
      <c r="AE299" s="55">
        <v>0</v>
      </c>
      <c r="AF299" s="55">
        <v>0</v>
      </c>
      <c r="AG299" s="56">
        <v>0</v>
      </c>
      <c r="AH299" s="55">
        <v>0</v>
      </c>
      <c r="AI299" s="55">
        <v>0</v>
      </c>
      <c r="AJ299" s="55">
        <v>0</v>
      </c>
      <c r="AK299" s="55">
        <v>0</v>
      </c>
      <c r="AL299" s="55">
        <v>0</v>
      </c>
      <c r="AN299" s="55" t="s">
        <v>64</v>
      </c>
      <c r="AO299" s="55">
        <v>0</v>
      </c>
      <c r="AP299" s="55">
        <v>0</v>
      </c>
      <c r="AQ299" s="55">
        <v>0</v>
      </c>
      <c r="AR299" s="55">
        <v>0</v>
      </c>
      <c r="AS299" s="55">
        <v>0</v>
      </c>
      <c r="AT299" s="68" t="str">
        <f>VLOOKUP(A299,'[2]SU List with Assignment Master'!$F$2:$G$128,2,FALSE)</f>
        <v>South 6</v>
      </c>
      <c r="AU299" s="55">
        <v>515</v>
      </c>
      <c r="AV299" s="55" t="s">
        <v>202</v>
      </c>
    </row>
    <row r="300" spans="1:48" x14ac:dyDescent="0.25">
      <c r="A300" s="55" t="s">
        <v>186</v>
      </c>
      <c r="B300" s="55">
        <v>10044</v>
      </c>
      <c r="C300" s="55">
        <v>2</v>
      </c>
      <c r="D300" s="55">
        <v>420</v>
      </c>
      <c r="E300" s="55">
        <v>-71</v>
      </c>
      <c r="F300" s="55">
        <v>0</v>
      </c>
      <c r="G300" s="56">
        <v>349</v>
      </c>
      <c r="H300" s="59">
        <v>349</v>
      </c>
      <c r="I300" s="55">
        <v>174.5</v>
      </c>
      <c r="J300" s="59">
        <v>174.5</v>
      </c>
      <c r="K300" s="55">
        <v>1807</v>
      </c>
      <c r="L300" s="55">
        <v>226.85</v>
      </c>
      <c r="M300" s="55">
        <v>0</v>
      </c>
      <c r="N300" s="55">
        <v>0</v>
      </c>
      <c r="O300" s="55">
        <v>0</v>
      </c>
      <c r="P300" s="55" t="s">
        <v>64</v>
      </c>
      <c r="Q300" s="55" t="s">
        <v>64</v>
      </c>
      <c r="R300" s="55">
        <v>226.85</v>
      </c>
      <c r="S300" s="55">
        <v>1580.15</v>
      </c>
      <c r="T300" s="55">
        <v>1580.15</v>
      </c>
      <c r="U300" s="55">
        <v>0</v>
      </c>
      <c r="V300" s="55" t="s">
        <v>64</v>
      </c>
      <c r="W300" s="55" t="s">
        <v>457</v>
      </c>
      <c r="X300" s="55">
        <v>1</v>
      </c>
      <c r="Y300" s="55">
        <v>0</v>
      </c>
      <c r="Z300" s="55">
        <v>1</v>
      </c>
      <c r="AA300" s="55" t="s">
        <v>63</v>
      </c>
      <c r="AB300" s="55">
        <v>1</v>
      </c>
      <c r="AC300" s="55">
        <v>0</v>
      </c>
      <c r="AD300" s="55">
        <v>0</v>
      </c>
      <c r="AE300" s="55">
        <v>0</v>
      </c>
      <c r="AF300" s="55">
        <v>0</v>
      </c>
      <c r="AG300" s="56">
        <v>0</v>
      </c>
      <c r="AH300" s="55">
        <v>81</v>
      </c>
      <c r="AI300" s="55">
        <v>81</v>
      </c>
      <c r="AJ300" s="55">
        <v>81</v>
      </c>
      <c r="AK300" s="55">
        <v>414</v>
      </c>
      <c r="AL300" s="55">
        <v>414</v>
      </c>
      <c r="AM300" s="55">
        <v>0</v>
      </c>
      <c r="AN300" s="55" t="s">
        <v>64</v>
      </c>
      <c r="AO300" s="55">
        <v>2</v>
      </c>
      <c r="AP300" s="55">
        <v>2</v>
      </c>
      <c r="AQ300" s="55">
        <v>100</v>
      </c>
      <c r="AR300" s="55">
        <v>174.5</v>
      </c>
      <c r="AS300" s="55">
        <v>210</v>
      </c>
      <c r="AT300" s="68" t="str">
        <f>VLOOKUP(A300,'[2]SU List with Assignment Master'!$F$2:$G$128,2,FALSE)</f>
        <v>North 1</v>
      </c>
      <c r="AU300" s="55">
        <v>158</v>
      </c>
      <c r="AV300" s="55" t="s">
        <v>18</v>
      </c>
    </row>
    <row r="301" spans="1:48" x14ac:dyDescent="0.25">
      <c r="A301" s="55" t="s">
        <v>186</v>
      </c>
      <c r="B301" s="55">
        <v>10065</v>
      </c>
      <c r="C301" s="55">
        <v>2</v>
      </c>
      <c r="D301" s="55">
        <v>876</v>
      </c>
      <c r="E301" s="55">
        <v>-115</v>
      </c>
      <c r="F301" s="55">
        <v>25</v>
      </c>
      <c r="G301" s="56">
        <v>786</v>
      </c>
      <c r="H301" s="59">
        <v>761</v>
      </c>
      <c r="I301" s="55">
        <v>393</v>
      </c>
      <c r="J301" s="59">
        <v>380.5</v>
      </c>
      <c r="K301" s="55">
        <v>4001</v>
      </c>
      <c r="L301" s="55">
        <v>510.9</v>
      </c>
      <c r="M301" s="55">
        <v>0</v>
      </c>
      <c r="N301" s="55">
        <v>0</v>
      </c>
      <c r="O301" s="55">
        <v>0</v>
      </c>
      <c r="P301" s="55" t="s">
        <v>64</v>
      </c>
      <c r="Q301" s="55" t="s">
        <v>64</v>
      </c>
      <c r="R301" s="55">
        <v>510.9</v>
      </c>
      <c r="S301" s="55">
        <v>3490.1</v>
      </c>
      <c r="T301" s="55">
        <v>3490.1</v>
      </c>
      <c r="U301" s="55">
        <v>0</v>
      </c>
      <c r="V301" s="55" t="s">
        <v>64</v>
      </c>
      <c r="W301" s="55" t="s">
        <v>458</v>
      </c>
      <c r="X301" s="55">
        <v>1</v>
      </c>
      <c r="Y301" s="55">
        <v>0</v>
      </c>
      <c r="Z301" s="55">
        <v>1</v>
      </c>
      <c r="AA301" s="55" t="s">
        <v>63</v>
      </c>
      <c r="AB301" s="55">
        <v>1</v>
      </c>
      <c r="AC301" s="55">
        <v>0</v>
      </c>
      <c r="AD301" s="55">
        <v>6</v>
      </c>
      <c r="AE301" s="55">
        <v>0</v>
      </c>
      <c r="AF301" s="55">
        <v>12</v>
      </c>
      <c r="AG301" s="56">
        <v>12</v>
      </c>
      <c r="AH301" s="55">
        <v>207</v>
      </c>
      <c r="AI301" s="55">
        <v>225</v>
      </c>
      <c r="AJ301" s="55">
        <v>225</v>
      </c>
      <c r="AK301" s="55">
        <v>1151</v>
      </c>
      <c r="AL301" s="55">
        <v>1151</v>
      </c>
      <c r="AN301" s="55" t="s">
        <v>64</v>
      </c>
      <c r="AO301" s="55">
        <v>2</v>
      </c>
      <c r="AP301" s="55">
        <v>2</v>
      </c>
      <c r="AQ301" s="55">
        <v>100</v>
      </c>
      <c r="AR301" s="55">
        <v>393</v>
      </c>
      <c r="AS301" s="55">
        <v>438</v>
      </c>
      <c r="AT301" s="68" t="str">
        <f>VLOOKUP(A301,'[2]SU List with Assignment Master'!$F$2:$G$128,2,FALSE)</f>
        <v>North 1</v>
      </c>
      <c r="AU301" s="55">
        <v>158</v>
      </c>
      <c r="AV301" s="55" t="s">
        <v>24</v>
      </c>
    </row>
    <row r="302" spans="1:48" x14ac:dyDescent="0.25">
      <c r="A302" s="55" t="s">
        <v>186</v>
      </c>
      <c r="B302" s="55">
        <v>10243</v>
      </c>
      <c r="C302" s="55">
        <v>4</v>
      </c>
      <c r="D302" s="55">
        <v>1920</v>
      </c>
      <c r="E302" s="55">
        <v>242</v>
      </c>
      <c r="F302" s="55">
        <v>62</v>
      </c>
      <c r="G302" s="56">
        <v>2224</v>
      </c>
      <c r="H302" s="59">
        <v>2162</v>
      </c>
      <c r="I302" s="55">
        <v>556</v>
      </c>
      <c r="J302" s="59">
        <v>540.5</v>
      </c>
      <c r="K302" s="55">
        <v>11268</v>
      </c>
      <c r="L302" s="55">
        <v>1445.6</v>
      </c>
      <c r="M302" s="55">
        <v>0</v>
      </c>
      <c r="N302" s="55">
        <v>0</v>
      </c>
      <c r="O302" s="55">
        <v>44.48</v>
      </c>
      <c r="P302" s="55" t="s">
        <v>64</v>
      </c>
      <c r="Q302" s="55" t="s">
        <v>63</v>
      </c>
      <c r="R302" s="55">
        <v>1490.08</v>
      </c>
      <c r="S302" s="55">
        <v>9777.92</v>
      </c>
      <c r="T302" s="55">
        <v>9777.92</v>
      </c>
      <c r="U302" s="55">
        <v>0</v>
      </c>
      <c r="V302" s="55" t="s">
        <v>64</v>
      </c>
      <c r="W302" s="55" t="s">
        <v>459</v>
      </c>
      <c r="X302" s="55">
        <v>1</v>
      </c>
      <c r="Y302" s="55">
        <v>0</v>
      </c>
      <c r="Z302" s="55">
        <v>1</v>
      </c>
      <c r="AA302" s="55" t="s">
        <v>63</v>
      </c>
      <c r="AB302" s="55">
        <v>4</v>
      </c>
      <c r="AC302" s="55">
        <v>0</v>
      </c>
      <c r="AD302" s="55">
        <v>67</v>
      </c>
      <c r="AE302" s="55">
        <v>0</v>
      </c>
      <c r="AF302" s="55">
        <v>4</v>
      </c>
      <c r="AG302" s="56">
        <v>4</v>
      </c>
      <c r="AH302" s="55">
        <v>758</v>
      </c>
      <c r="AI302" s="55">
        <v>207.25</v>
      </c>
      <c r="AJ302" s="55">
        <v>829</v>
      </c>
      <c r="AK302" s="55">
        <v>4216</v>
      </c>
      <c r="AL302" s="55">
        <v>4216</v>
      </c>
      <c r="AM302" s="55">
        <v>1900</v>
      </c>
      <c r="AN302" s="55" t="s">
        <v>64</v>
      </c>
      <c r="AO302" s="55">
        <v>4</v>
      </c>
      <c r="AP302" s="55">
        <v>4</v>
      </c>
      <c r="AQ302" s="55">
        <v>100</v>
      </c>
      <c r="AR302" s="55">
        <v>556</v>
      </c>
      <c r="AS302" s="55">
        <v>480</v>
      </c>
      <c r="AT302" s="68" t="str">
        <f>VLOOKUP(A302,'[2]SU List with Assignment Master'!$F$2:$G$128,2,FALSE)</f>
        <v>North 1</v>
      </c>
      <c r="AU302" s="55">
        <v>158</v>
      </c>
      <c r="AV302" s="55" t="s">
        <v>20</v>
      </c>
    </row>
    <row r="303" spans="1:48" x14ac:dyDescent="0.25">
      <c r="A303" s="55" t="s">
        <v>186</v>
      </c>
      <c r="B303" s="55">
        <v>10254</v>
      </c>
      <c r="C303" s="55">
        <v>6</v>
      </c>
      <c r="D303" s="55">
        <v>5760</v>
      </c>
      <c r="E303" s="55">
        <v>1409</v>
      </c>
      <c r="F303" s="55">
        <v>128</v>
      </c>
      <c r="G303" s="56">
        <v>7297</v>
      </c>
      <c r="H303" s="59">
        <v>7169</v>
      </c>
      <c r="I303" s="55">
        <v>1216.1667</v>
      </c>
      <c r="J303" s="59">
        <v>1194.8</v>
      </c>
      <c r="K303" s="55">
        <v>37346</v>
      </c>
      <c r="L303" s="55">
        <v>4743.05</v>
      </c>
      <c r="M303" s="55">
        <v>0</v>
      </c>
      <c r="N303" s="55">
        <v>0</v>
      </c>
      <c r="O303" s="55">
        <v>145.94</v>
      </c>
      <c r="P303" s="55" t="s">
        <v>64</v>
      </c>
      <c r="Q303" s="55" t="s">
        <v>63</v>
      </c>
      <c r="R303" s="55">
        <v>4888.99</v>
      </c>
      <c r="S303" s="55">
        <v>32457.01</v>
      </c>
      <c r="T303" s="55">
        <v>32457.01</v>
      </c>
      <c r="U303" s="55">
        <v>0</v>
      </c>
      <c r="V303" s="55" t="s">
        <v>64</v>
      </c>
      <c r="W303" s="55" t="s">
        <v>460</v>
      </c>
      <c r="X303" s="55">
        <v>1</v>
      </c>
      <c r="Y303" s="55">
        <v>0</v>
      </c>
      <c r="Z303" s="55">
        <v>1</v>
      </c>
      <c r="AA303" s="55" t="s">
        <v>63</v>
      </c>
      <c r="AB303" s="55">
        <v>6</v>
      </c>
      <c r="AC303" s="55">
        <v>0</v>
      </c>
      <c r="AD303" s="55">
        <v>127</v>
      </c>
      <c r="AE303" s="55">
        <v>0</v>
      </c>
      <c r="AF303" s="55">
        <v>42</v>
      </c>
      <c r="AG303" s="56">
        <v>42</v>
      </c>
      <c r="AH303" s="55">
        <v>2354</v>
      </c>
      <c r="AI303" s="55">
        <v>420.5</v>
      </c>
      <c r="AJ303" s="55">
        <v>2523</v>
      </c>
      <c r="AK303" s="55">
        <v>12893</v>
      </c>
      <c r="AL303" s="55">
        <v>12893</v>
      </c>
      <c r="AN303" s="55" t="s">
        <v>64</v>
      </c>
      <c r="AO303" s="55">
        <v>7</v>
      </c>
      <c r="AP303" s="55">
        <v>5</v>
      </c>
      <c r="AQ303" s="55">
        <v>85.714285714285708</v>
      </c>
      <c r="AR303" s="55">
        <v>1042.4286</v>
      </c>
      <c r="AS303" s="55">
        <v>1152</v>
      </c>
      <c r="AT303" s="68" t="str">
        <f>VLOOKUP(A303,'[2]SU List with Assignment Master'!$F$2:$G$128,2,FALSE)</f>
        <v>North 1</v>
      </c>
      <c r="AU303" s="55">
        <v>158</v>
      </c>
      <c r="AV303" s="55" t="s">
        <v>60</v>
      </c>
    </row>
    <row r="304" spans="1:48" x14ac:dyDescent="0.25">
      <c r="A304" s="55" t="s">
        <v>186</v>
      </c>
      <c r="B304" s="55">
        <v>10300</v>
      </c>
      <c r="C304" s="55">
        <v>5</v>
      </c>
      <c r="D304" s="55">
        <v>0</v>
      </c>
      <c r="E304" s="55">
        <v>2459</v>
      </c>
      <c r="F304" s="55">
        <v>41</v>
      </c>
      <c r="G304" s="56">
        <v>2500</v>
      </c>
      <c r="H304" s="59">
        <v>2459</v>
      </c>
      <c r="I304" s="55">
        <v>500</v>
      </c>
      <c r="J304" s="59">
        <v>491.8</v>
      </c>
      <c r="K304" s="55">
        <v>12767</v>
      </c>
      <c r="L304" s="55">
        <v>1625</v>
      </c>
      <c r="M304" s="55">
        <v>0</v>
      </c>
      <c r="N304" s="55">
        <v>0</v>
      </c>
      <c r="O304" s="55">
        <v>0</v>
      </c>
      <c r="P304" s="55" t="s">
        <v>64</v>
      </c>
      <c r="Q304" s="55" t="s">
        <v>64</v>
      </c>
      <c r="R304" s="55">
        <v>1625</v>
      </c>
      <c r="S304" s="55">
        <v>11142</v>
      </c>
      <c r="T304" s="55">
        <v>11142</v>
      </c>
      <c r="U304" s="55">
        <v>0</v>
      </c>
      <c r="V304" s="55" t="s">
        <v>64</v>
      </c>
      <c r="W304" s="55" t="s">
        <v>461</v>
      </c>
      <c r="X304" s="55">
        <v>1</v>
      </c>
      <c r="Y304" s="55">
        <v>0</v>
      </c>
      <c r="Z304" s="55">
        <v>1</v>
      </c>
      <c r="AA304" s="55" t="s">
        <v>63</v>
      </c>
      <c r="AB304" s="55">
        <v>5</v>
      </c>
      <c r="AC304" s="55">
        <v>0</v>
      </c>
      <c r="AD304" s="55">
        <v>244</v>
      </c>
      <c r="AE304" s="55">
        <v>0</v>
      </c>
      <c r="AF304" s="55">
        <v>17</v>
      </c>
      <c r="AG304" s="56">
        <v>17</v>
      </c>
      <c r="AH304" s="55">
        <v>1130</v>
      </c>
      <c r="AI304" s="55">
        <v>278.2</v>
      </c>
      <c r="AJ304" s="55">
        <v>1391</v>
      </c>
      <c r="AK304" s="55">
        <v>7093</v>
      </c>
      <c r="AL304" s="55">
        <v>7093</v>
      </c>
      <c r="AM304" s="55">
        <v>0</v>
      </c>
      <c r="AN304" s="55" t="s">
        <v>64</v>
      </c>
      <c r="AO304" s="55">
        <v>5</v>
      </c>
      <c r="AP304" s="55">
        <v>0</v>
      </c>
      <c r="AQ304" s="55">
        <v>100</v>
      </c>
      <c r="AR304" s="55">
        <v>500</v>
      </c>
      <c r="AS304" s="55">
        <v>0</v>
      </c>
      <c r="AT304" s="68" t="str">
        <f>VLOOKUP(A304,'[2]SU List with Assignment Master'!$F$2:$G$128,2,FALSE)</f>
        <v>North 1</v>
      </c>
      <c r="AU304" s="55">
        <v>158</v>
      </c>
      <c r="AV304" s="55" t="s">
        <v>60</v>
      </c>
    </row>
    <row r="305" spans="1:48" x14ac:dyDescent="0.25">
      <c r="A305" s="55" t="s">
        <v>186</v>
      </c>
      <c r="B305" s="55">
        <v>10330</v>
      </c>
      <c r="C305" s="55">
        <v>5</v>
      </c>
      <c r="D305" s="55">
        <v>7032</v>
      </c>
      <c r="E305" s="55">
        <v>1814</v>
      </c>
      <c r="F305" s="55">
        <v>46</v>
      </c>
      <c r="G305" s="56">
        <v>8892</v>
      </c>
      <c r="H305" s="59">
        <v>8846</v>
      </c>
      <c r="I305" s="55">
        <v>1778.4</v>
      </c>
      <c r="J305" s="59">
        <v>1769.2</v>
      </c>
      <c r="K305" s="55">
        <v>45447</v>
      </c>
      <c r="L305" s="55">
        <v>5779.8</v>
      </c>
      <c r="M305" s="55">
        <v>0</v>
      </c>
      <c r="N305" s="55">
        <v>0</v>
      </c>
      <c r="O305" s="55">
        <v>177.84</v>
      </c>
      <c r="P305" s="55" t="s">
        <v>64</v>
      </c>
      <c r="Q305" s="55" t="s">
        <v>63</v>
      </c>
      <c r="R305" s="55">
        <v>5957.64</v>
      </c>
      <c r="S305" s="55">
        <v>39489.360000000001</v>
      </c>
      <c r="T305" s="55">
        <v>39489.360000000001</v>
      </c>
      <c r="U305" s="55">
        <v>0</v>
      </c>
      <c r="V305" s="55" t="s">
        <v>64</v>
      </c>
      <c r="W305" s="55" t="s">
        <v>462</v>
      </c>
      <c r="X305" s="55">
        <v>1</v>
      </c>
      <c r="Y305" s="55">
        <v>0</v>
      </c>
      <c r="Z305" s="55">
        <v>1</v>
      </c>
      <c r="AA305" s="55" t="s">
        <v>63</v>
      </c>
      <c r="AB305" s="55">
        <v>5</v>
      </c>
      <c r="AC305" s="55">
        <v>0</v>
      </c>
      <c r="AD305" s="55">
        <v>134</v>
      </c>
      <c r="AE305" s="55">
        <v>0</v>
      </c>
      <c r="AF305" s="55">
        <v>46</v>
      </c>
      <c r="AG305" s="56">
        <v>46</v>
      </c>
      <c r="AH305" s="55">
        <v>2416</v>
      </c>
      <c r="AI305" s="55">
        <v>519.20000000000005</v>
      </c>
      <c r="AJ305" s="55">
        <v>2596</v>
      </c>
      <c r="AK305" s="55">
        <v>13293</v>
      </c>
      <c r="AL305" s="55">
        <v>13293</v>
      </c>
      <c r="AM305" s="55">
        <v>0</v>
      </c>
      <c r="AN305" s="55" t="s">
        <v>64</v>
      </c>
      <c r="AO305" s="55">
        <v>6</v>
      </c>
      <c r="AP305" s="55">
        <v>6</v>
      </c>
      <c r="AQ305" s="55">
        <v>83.333333333333329</v>
      </c>
      <c r="AR305" s="55">
        <v>1482</v>
      </c>
      <c r="AS305" s="55">
        <v>1172</v>
      </c>
      <c r="AT305" s="68" t="str">
        <f>VLOOKUP(A305,'[2]SU List with Assignment Master'!$F$2:$G$128,2,FALSE)</f>
        <v>North 1</v>
      </c>
      <c r="AU305" s="55">
        <v>158</v>
      </c>
      <c r="AV305" s="55" t="s">
        <v>19</v>
      </c>
    </row>
    <row r="306" spans="1:48" x14ac:dyDescent="0.25">
      <c r="A306" s="55" t="s">
        <v>186</v>
      </c>
      <c r="B306" s="55">
        <v>10338</v>
      </c>
      <c r="C306" s="55">
        <v>7</v>
      </c>
      <c r="D306" s="55">
        <v>2592</v>
      </c>
      <c r="E306" s="55">
        <v>773</v>
      </c>
      <c r="F306" s="55">
        <v>85</v>
      </c>
      <c r="G306" s="56">
        <v>3450</v>
      </c>
      <c r="H306" s="59">
        <v>3365</v>
      </c>
      <c r="I306" s="55">
        <v>492.8571</v>
      </c>
      <c r="J306" s="59">
        <v>480.7</v>
      </c>
      <c r="K306" s="55">
        <v>17641</v>
      </c>
      <c r="L306" s="55">
        <v>2242.5</v>
      </c>
      <c r="M306" s="55">
        <v>0</v>
      </c>
      <c r="N306" s="55">
        <v>0</v>
      </c>
      <c r="O306" s="55">
        <v>69</v>
      </c>
      <c r="P306" s="55" t="s">
        <v>64</v>
      </c>
      <c r="Q306" s="55" t="s">
        <v>63</v>
      </c>
      <c r="R306" s="55">
        <v>2311.5</v>
      </c>
      <c r="S306" s="55">
        <v>15329.5</v>
      </c>
      <c r="T306" s="55">
        <v>15329.5</v>
      </c>
      <c r="U306" s="55">
        <v>0</v>
      </c>
      <c r="V306" s="55" t="s">
        <v>64</v>
      </c>
      <c r="W306" s="55" t="s">
        <v>463</v>
      </c>
      <c r="X306" s="55">
        <v>1</v>
      </c>
      <c r="Y306" s="55">
        <v>0</v>
      </c>
      <c r="Z306" s="55">
        <v>1</v>
      </c>
      <c r="AA306" s="55" t="s">
        <v>63</v>
      </c>
      <c r="AB306" s="55">
        <v>6</v>
      </c>
      <c r="AC306" s="55">
        <v>0</v>
      </c>
      <c r="AD306" s="55">
        <v>194</v>
      </c>
      <c r="AE306" s="55">
        <v>0</v>
      </c>
      <c r="AF306" s="55">
        <v>34</v>
      </c>
      <c r="AG306" s="56">
        <v>34</v>
      </c>
      <c r="AH306" s="55">
        <v>1140</v>
      </c>
      <c r="AI306" s="55">
        <v>228</v>
      </c>
      <c r="AJ306" s="55">
        <v>1368</v>
      </c>
      <c r="AK306" s="55">
        <v>7005</v>
      </c>
      <c r="AL306" s="55">
        <v>7005</v>
      </c>
      <c r="AM306" s="55">
        <v>0</v>
      </c>
      <c r="AN306" s="55" t="s">
        <v>64</v>
      </c>
      <c r="AO306" s="55">
        <v>8</v>
      </c>
      <c r="AP306" s="55">
        <v>7</v>
      </c>
      <c r="AQ306" s="55">
        <v>87.5</v>
      </c>
      <c r="AR306" s="55">
        <v>431.25</v>
      </c>
      <c r="AS306" s="55">
        <v>370.28570000000002</v>
      </c>
      <c r="AT306" s="68" t="str">
        <f>VLOOKUP(A306,'[2]SU List with Assignment Master'!$F$2:$G$128,2,FALSE)</f>
        <v>North 1</v>
      </c>
      <c r="AU306" s="55">
        <v>158</v>
      </c>
      <c r="AV306" s="55" t="s">
        <v>19</v>
      </c>
    </row>
    <row r="307" spans="1:48" x14ac:dyDescent="0.25">
      <c r="A307" s="55" t="s">
        <v>186</v>
      </c>
      <c r="B307" s="55">
        <v>10341</v>
      </c>
      <c r="C307" s="55">
        <v>4</v>
      </c>
      <c r="D307" s="55">
        <v>1380</v>
      </c>
      <c r="E307" s="55">
        <v>911</v>
      </c>
      <c r="F307" s="55">
        <v>25</v>
      </c>
      <c r="G307" s="56">
        <v>2316</v>
      </c>
      <c r="H307" s="59">
        <v>2291</v>
      </c>
      <c r="I307" s="55">
        <v>579</v>
      </c>
      <c r="J307" s="59">
        <v>572.79999999999995</v>
      </c>
      <c r="K307" s="55">
        <v>11814</v>
      </c>
      <c r="L307" s="55">
        <v>1505.4</v>
      </c>
      <c r="M307" s="55">
        <v>0</v>
      </c>
      <c r="N307" s="55">
        <v>0</v>
      </c>
      <c r="O307" s="55">
        <v>0</v>
      </c>
      <c r="P307" s="55" t="s">
        <v>64</v>
      </c>
      <c r="Q307" s="55" t="s">
        <v>64</v>
      </c>
      <c r="R307" s="55">
        <v>1505.4</v>
      </c>
      <c r="S307" s="55">
        <v>10308.6</v>
      </c>
      <c r="T307" s="55">
        <v>10308.6</v>
      </c>
      <c r="U307" s="55">
        <v>0</v>
      </c>
      <c r="V307" s="55" t="s">
        <v>64</v>
      </c>
      <c r="W307" s="55" t="s">
        <v>464</v>
      </c>
      <c r="X307" s="55">
        <v>1</v>
      </c>
      <c r="Y307" s="55">
        <v>0</v>
      </c>
      <c r="Z307" s="55">
        <v>1</v>
      </c>
      <c r="AA307" s="55" t="s">
        <v>63</v>
      </c>
      <c r="AB307" s="55">
        <v>3</v>
      </c>
      <c r="AC307" s="55">
        <v>0</v>
      </c>
      <c r="AD307" s="55">
        <v>59</v>
      </c>
      <c r="AE307" s="55">
        <v>0</v>
      </c>
      <c r="AF307" s="55">
        <v>7</v>
      </c>
      <c r="AG307" s="56">
        <v>7</v>
      </c>
      <c r="AH307" s="55">
        <v>398</v>
      </c>
      <c r="AI307" s="55">
        <v>154.66669999999999</v>
      </c>
      <c r="AJ307" s="55">
        <v>464</v>
      </c>
      <c r="AK307" s="55">
        <v>2378</v>
      </c>
      <c r="AL307" s="55">
        <v>2378</v>
      </c>
      <c r="AN307" s="55" t="s">
        <v>64</v>
      </c>
      <c r="AO307" s="55">
        <v>9</v>
      </c>
      <c r="AP307" s="55">
        <v>4</v>
      </c>
      <c r="AQ307" s="55">
        <v>44.444444444444443</v>
      </c>
      <c r="AR307" s="55">
        <v>257.33330000000001</v>
      </c>
      <c r="AS307" s="55">
        <v>345</v>
      </c>
      <c r="AT307" s="68" t="str">
        <f>VLOOKUP(A307,'[2]SU List with Assignment Master'!$F$2:$G$128,2,FALSE)</f>
        <v>North 1</v>
      </c>
      <c r="AU307" s="55">
        <v>158</v>
      </c>
      <c r="AV307" s="55" t="s">
        <v>20</v>
      </c>
    </row>
    <row r="308" spans="1:48" x14ac:dyDescent="0.25">
      <c r="A308" s="55" t="s">
        <v>186</v>
      </c>
      <c r="B308" s="55">
        <v>10348</v>
      </c>
      <c r="C308" s="55">
        <v>8</v>
      </c>
      <c r="D308" s="55">
        <v>8628</v>
      </c>
      <c r="E308" s="55">
        <v>1571</v>
      </c>
      <c r="F308" s="55">
        <v>107</v>
      </c>
      <c r="G308" s="56">
        <v>10306</v>
      </c>
      <c r="H308" s="59">
        <v>10199</v>
      </c>
      <c r="I308" s="55">
        <v>1288.25</v>
      </c>
      <c r="J308" s="59">
        <v>1274.9000000000001</v>
      </c>
      <c r="K308" s="55">
        <v>52550</v>
      </c>
      <c r="L308" s="55">
        <v>6698.9</v>
      </c>
      <c r="M308" s="55">
        <v>0</v>
      </c>
      <c r="N308" s="55">
        <v>0</v>
      </c>
      <c r="O308" s="55">
        <v>206.12</v>
      </c>
      <c r="P308" s="55" t="s">
        <v>64</v>
      </c>
      <c r="Q308" s="55" t="s">
        <v>63</v>
      </c>
      <c r="R308" s="55">
        <v>6905.02</v>
      </c>
      <c r="S308" s="55">
        <v>45644.98</v>
      </c>
      <c r="T308" s="55">
        <v>45644.98</v>
      </c>
      <c r="U308" s="55">
        <v>0</v>
      </c>
      <c r="V308" s="55" t="s">
        <v>64</v>
      </c>
      <c r="W308" s="55" t="s">
        <v>465</v>
      </c>
      <c r="X308" s="55">
        <v>1</v>
      </c>
      <c r="Y308" s="55">
        <v>0</v>
      </c>
      <c r="Z308" s="55">
        <v>1</v>
      </c>
      <c r="AA308" s="55" t="s">
        <v>63</v>
      </c>
      <c r="AB308" s="55">
        <v>8</v>
      </c>
      <c r="AC308" s="55">
        <v>0</v>
      </c>
      <c r="AD308" s="55">
        <v>266</v>
      </c>
      <c r="AE308" s="55">
        <v>0</v>
      </c>
      <c r="AF308" s="55">
        <v>46</v>
      </c>
      <c r="AG308" s="56">
        <v>46</v>
      </c>
      <c r="AH308" s="55">
        <v>2658</v>
      </c>
      <c r="AI308" s="55">
        <v>371.25</v>
      </c>
      <c r="AJ308" s="55">
        <v>2970</v>
      </c>
      <c r="AK308" s="55">
        <v>15191</v>
      </c>
      <c r="AL308" s="55">
        <v>15191</v>
      </c>
      <c r="AN308" s="55" t="s">
        <v>64</v>
      </c>
      <c r="AO308" s="55">
        <v>12</v>
      </c>
      <c r="AP308" s="55">
        <v>8</v>
      </c>
      <c r="AQ308" s="55">
        <v>66.666666666666671</v>
      </c>
      <c r="AR308" s="55">
        <v>858.83330000000001</v>
      </c>
      <c r="AS308" s="55">
        <v>1078.5</v>
      </c>
      <c r="AT308" s="68" t="str">
        <f>VLOOKUP(A308,'[2]SU List with Assignment Master'!$F$2:$G$128,2,FALSE)</f>
        <v>North 1</v>
      </c>
      <c r="AU308" s="55">
        <v>158</v>
      </c>
      <c r="AV308" s="55" t="s">
        <v>60</v>
      </c>
    </row>
    <row r="309" spans="1:48" x14ac:dyDescent="0.25">
      <c r="A309" s="55" t="s">
        <v>186</v>
      </c>
      <c r="B309" s="55">
        <v>10354</v>
      </c>
      <c r="C309" s="55">
        <v>9</v>
      </c>
      <c r="D309" s="55">
        <v>1440</v>
      </c>
      <c r="E309" s="55">
        <v>294</v>
      </c>
      <c r="F309" s="55">
        <v>0</v>
      </c>
      <c r="G309" s="56">
        <v>1734</v>
      </c>
      <c r="H309" s="59">
        <v>1734</v>
      </c>
      <c r="I309" s="55">
        <v>192.66669999999999</v>
      </c>
      <c r="J309" s="59">
        <v>192.7</v>
      </c>
      <c r="K309" s="55">
        <v>8904</v>
      </c>
      <c r="L309" s="55">
        <v>1127.0999999999999</v>
      </c>
      <c r="M309" s="55">
        <v>0</v>
      </c>
      <c r="N309" s="55">
        <v>0</v>
      </c>
      <c r="O309" s="55">
        <v>0</v>
      </c>
      <c r="P309" s="55" t="s">
        <v>64</v>
      </c>
      <c r="Q309" s="55" t="s">
        <v>64</v>
      </c>
      <c r="R309" s="55">
        <v>1127.0999999999999</v>
      </c>
      <c r="S309" s="55">
        <v>7776.9</v>
      </c>
      <c r="T309" s="55">
        <v>7776.9</v>
      </c>
      <c r="U309" s="55">
        <v>0</v>
      </c>
      <c r="V309" s="55" t="s">
        <v>64</v>
      </c>
      <c r="W309" s="55" t="s">
        <v>466</v>
      </c>
      <c r="X309" s="55">
        <v>1</v>
      </c>
      <c r="Y309" s="55">
        <v>0</v>
      </c>
      <c r="Z309" s="55">
        <v>1</v>
      </c>
      <c r="AA309" s="55" t="s">
        <v>63</v>
      </c>
      <c r="AB309" s="55">
        <v>5</v>
      </c>
      <c r="AC309" s="55">
        <v>0</v>
      </c>
      <c r="AD309" s="55">
        <v>42</v>
      </c>
      <c r="AE309" s="55">
        <v>0</v>
      </c>
      <c r="AF309" s="55">
        <v>0</v>
      </c>
      <c r="AG309" s="56">
        <v>0</v>
      </c>
      <c r="AH309" s="55">
        <v>388</v>
      </c>
      <c r="AI309" s="55">
        <v>86</v>
      </c>
      <c r="AJ309" s="55">
        <v>430</v>
      </c>
      <c r="AK309" s="55">
        <v>2194</v>
      </c>
      <c r="AL309" s="55">
        <v>2194</v>
      </c>
      <c r="AM309" s="55">
        <v>0</v>
      </c>
      <c r="AN309" s="55" t="s">
        <v>64</v>
      </c>
      <c r="AO309" s="55">
        <v>10</v>
      </c>
      <c r="AP309" s="55">
        <v>0</v>
      </c>
      <c r="AQ309" s="55">
        <v>90</v>
      </c>
      <c r="AR309" s="55">
        <v>173.4</v>
      </c>
      <c r="AS309" s="55">
        <v>0</v>
      </c>
      <c r="AT309" s="68" t="str">
        <f>VLOOKUP(A309,'[2]SU List with Assignment Master'!$F$2:$G$128,2,FALSE)</f>
        <v>North 1</v>
      </c>
      <c r="AU309" s="55">
        <v>158</v>
      </c>
      <c r="AV309" s="55" t="s">
        <v>60</v>
      </c>
    </row>
    <row r="310" spans="1:48" x14ac:dyDescent="0.25">
      <c r="A310" s="55" t="s">
        <v>186</v>
      </c>
      <c r="B310" s="55">
        <v>10355</v>
      </c>
      <c r="C310" s="55">
        <v>17</v>
      </c>
      <c r="D310" s="55">
        <v>6372</v>
      </c>
      <c r="E310" s="55">
        <v>558</v>
      </c>
      <c r="F310" s="55">
        <v>45</v>
      </c>
      <c r="G310" s="56">
        <v>6975</v>
      </c>
      <c r="H310" s="59">
        <v>6930</v>
      </c>
      <c r="I310" s="55">
        <v>410.29410000000001</v>
      </c>
      <c r="J310" s="59">
        <v>407.6</v>
      </c>
      <c r="K310" s="55">
        <v>35875</v>
      </c>
      <c r="L310" s="55">
        <v>4533.75</v>
      </c>
      <c r="M310" s="55">
        <v>0</v>
      </c>
      <c r="N310" s="55">
        <v>0</v>
      </c>
      <c r="O310" s="55">
        <v>139.5</v>
      </c>
      <c r="P310" s="55" t="s">
        <v>64</v>
      </c>
      <c r="Q310" s="55" t="s">
        <v>63</v>
      </c>
      <c r="R310" s="55">
        <v>4673.25</v>
      </c>
      <c r="S310" s="55">
        <v>31201.75</v>
      </c>
      <c r="T310" s="55">
        <v>31201.75</v>
      </c>
      <c r="U310" s="55">
        <v>0</v>
      </c>
      <c r="V310" s="55" t="s">
        <v>64</v>
      </c>
      <c r="W310" s="55" t="s">
        <v>467</v>
      </c>
      <c r="X310" s="55">
        <v>1</v>
      </c>
      <c r="Y310" s="55">
        <v>0</v>
      </c>
      <c r="Z310" s="55">
        <v>1</v>
      </c>
      <c r="AA310" s="55" t="s">
        <v>63</v>
      </c>
      <c r="AB310" s="55">
        <v>17</v>
      </c>
      <c r="AC310" s="55">
        <v>0</v>
      </c>
      <c r="AD310" s="55">
        <v>378</v>
      </c>
      <c r="AE310" s="55">
        <v>0</v>
      </c>
      <c r="AF310" s="55">
        <v>45</v>
      </c>
      <c r="AG310" s="56">
        <v>45</v>
      </c>
      <c r="AH310" s="55">
        <v>1528</v>
      </c>
      <c r="AI310" s="55">
        <v>114.7647</v>
      </c>
      <c r="AJ310" s="55">
        <v>1951</v>
      </c>
      <c r="AK310" s="55">
        <v>10024</v>
      </c>
      <c r="AL310" s="55">
        <v>10024</v>
      </c>
      <c r="AM310" s="55">
        <v>6300</v>
      </c>
      <c r="AN310" s="55" t="s">
        <v>64</v>
      </c>
      <c r="AO310" s="55">
        <v>23</v>
      </c>
      <c r="AP310" s="55">
        <v>20</v>
      </c>
      <c r="AQ310" s="55">
        <v>73.913043478260875</v>
      </c>
      <c r="AR310" s="55">
        <v>303.26089999999999</v>
      </c>
      <c r="AS310" s="55">
        <v>318.60000000000002</v>
      </c>
      <c r="AT310" s="68" t="str">
        <f>VLOOKUP(A310,'[2]SU List with Assignment Master'!$F$2:$G$128,2,FALSE)</f>
        <v>North 1</v>
      </c>
      <c r="AU310" s="55">
        <v>158</v>
      </c>
      <c r="AV310" s="55" t="s">
        <v>60</v>
      </c>
    </row>
    <row r="311" spans="1:48" x14ac:dyDescent="0.25">
      <c r="A311" s="55" t="s">
        <v>186</v>
      </c>
      <c r="B311" s="55">
        <v>10357</v>
      </c>
      <c r="C311" s="55">
        <v>0</v>
      </c>
      <c r="D311" s="55">
        <v>0</v>
      </c>
      <c r="E311" s="55">
        <v>0</v>
      </c>
      <c r="F311" s="55">
        <v>0</v>
      </c>
      <c r="G311" s="56">
        <v>0</v>
      </c>
      <c r="H311" s="59">
        <v>0</v>
      </c>
      <c r="I311" s="55">
        <v>0</v>
      </c>
      <c r="J311" s="59" t="e">
        <v>#DIV/0!</v>
      </c>
      <c r="K311" s="55">
        <v>0</v>
      </c>
      <c r="L311" s="55">
        <v>0</v>
      </c>
      <c r="M311" s="55">
        <v>0</v>
      </c>
      <c r="N311" s="55">
        <v>0</v>
      </c>
      <c r="O311" s="55">
        <v>0</v>
      </c>
      <c r="P311" s="55" t="s">
        <v>64</v>
      </c>
      <c r="Q311" s="55" t="s">
        <v>64</v>
      </c>
      <c r="R311" s="55">
        <v>0</v>
      </c>
      <c r="S311" s="55">
        <v>0</v>
      </c>
      <c r="T311" s="55">
        <v>0</v>
      </c>
      <c r="U311" s="55">
        <v>0</v>
      </c>
      <c r="V311" s="55" t="s">
        <v>64</v>
      </c>
      <c r="W311" s="55" t="s">
        <v>466</v>
      </c>
      <c r="X311" s="55">
        <v>0</v>
      </c>
      <c r="Y311" s="55">
        <v>1</v>
      </c>
      <c r="Z311" s="55">
        <v>1</v>
      </c>
      <c r="AA311" s="55" t="s">
        <v>63</v>
      </c>
      <c r="AB311" s="55">
        <v>0</v>
      </c>
      <c r="AC311" s="55">
        <v>0</v>
      </c>
      <c r="AD311" s="55">
        <v>0</v>
      </c>
      <c r="AE311" s="55">
        <v>0</v>
      </c>
      <c r="AF311" s="55">
        <v>0</v>
      </c>
      <c r="AG311" s="56">
        <v>0</v>
      </c>
      <c r="AH311" s="55">
        <v>0</v>
      </c>
      <c r="AI311" s="55">
        <v>0</v>
      </c>
      <c r="AJ311" s="55">
        <v>0</v>
      </c>
      <c r="AK311" s="55">
        <v>0</v>
      </c>
      <c r="AL311" s="55">
        <v>0</v>
      </c>
      <c r="AN311" s="55" t="s">
        <v>64</v>
      </c>
      <c r="AO311" s="55">
        <v>0</v>
      </c>
      <c r="AP311" s="55">
        <v>0</v>
      </c>
      <c r="AQ311" s="55">
        <v>0</v>
      </c>
      <c r="AR311" s="55">
        <v>0</v>
      </c>
      <c r="AS311" s="55">
        <v>0</v>
      </c>
      <c r="AT311" s="68" t="str">
        <f>VLOOKUP(A311,'[2]SU List with Assignment Master'!$F$2:$G$128,2,FALSE)</f>
        <v>North 1</v>
      </c>
      <c r="AU311" s="55">
        <v>158</v>
      </c>
      <c r="AV311" s="55" t="s">
        <v>22</v>
      </c>
    </row>
    <row r="312" spans="1:48" x14ac:dyDescent="0.25">
      <c r="A312" s="55" t="s">
        <v>186</v>
      </c>
      <c r="B312" s="55">
        <v>10361</v>
      </c>
      <c r="C312" s="55">
        <v>13</v>
      </c>
      <c r="D312" s="55">
        <v>0</v>
      </c>
      <c r="E312" s="55">
        <v>1894</v>
      </c>
      <c r="F312" s="55">
        <v>67</v>
      </c>
      <c r="G312" s="56">
        <v>1961</v>
      </c>
      <c r="H312" s="59">
        <v>1894</v>
      </c>
      <c r="I312" s="55">
        <v>150.84620000000001</v>
      </c>
      <c r="J312" s="59">
        <v>145.69999999999999</v>
      </c>
      <c r="K312" s="55">
        <v>9957</v>
      </c>
      <c r="L312" s="55">
        <v>1274.6500000000001</v>
      </c>
      <c r="M312" s="55">
        <v>0</v>
      </c>
      <c r="N312" s="55">
        <v>0</v>
      </c>
      <c r="O312" s="55">
        <v>0</v>
      </c>
      <c r="P312" s="55" t="s">
        <v>64</v>
      </c>
      <c r="Q312" s="55" t="s">
        <v>64</v>
      </c>
      <c r="R312" s="55">
        <v>1274.6500000000001</v>
      </c>
      <c r="S312" s="55">
        <v>8682.35</v>
      </c>
      <c r="T312" s="55">
        <v>8682.35</v>
      </c>
      <c r="U312" s="55">
        <v>0</v>
      </c>
      <c r="V312" s="55" t="s">
        <v>64</v>
      </c>
      <c r="W312" s="55" t="s">
        <v>468</v>
      </c>
      <c r="X312" s="55">
        <v>1</v>
      </c>
      <c r="Y312" s="55">
        <v>0</v>
      </c>
      <c r="Z312" s="55">
        <v>1</v>
      </c>
      <c r="AA312" s="55" t="s">
        <v>63</v>
      </c>
      <c r="AB312" s="55">
        <v>11</v>
      </c>
      <c r="AC312" s="55">
        <v>0</v>
      </c>
      <c r="AD312" s="55">
        <v>154</v>
      </c>
      <c r="AE312" s="55">
        <v>0</v>
      </c>
      <c r="AF312" s="55">
        <v>41</v>
      </c>
      <c r="AG312" s="56">
        <v>41</v>
      </c>
      <c r="AH312" s="55">
        <v>708</v>
      </c>
      <c r="AI312" s="55">
        <v>82.090900000000005</v>
      </c>
      <c r="AJ312" s="55">
        <v>903</v>
      </c>
      <c r="AK312" s="55">
        <v>4588</v>
      </c>
      <c r="AL312" s="55">
        <v>4588</v>
      </c>
      <c r="AM312" s="55">
        <v>0</v>
      </c>
      <c r="AN312" s="55" t="s">
        <v>64</v>
      </c>
      <c r="AO312" s="55">
        <v>13</v>
      </c>
      <c r="AP312" s="55">
        <v>0</v>
      </c>
      <c r="AQ312" s="55">
        <v>100</v>
      </c>
      <c r="AR312" s="55">
        <v>150.84620000000001</v>
      </c>
      <c r="AS312" s="55">
        <v>0</v>
      </c>
      <c r="AT312" s="68" t="str">
        <f>VLOOKUP(A312,'[2]SU List with Assignment Master'!$F$2:$G$128,2,FALSE)</f>
        <v>North 1</v>
      </c>
      <c r="AU312" s="55">
        <v>158</v>
      </c>
      <c r="AV312" s="55" t="s">
        <v>60</v>
      </c>
    </row>
    <row r="313" spans="1:48" x14ac:dyDescent="0.25">
      <c r="A313" s="55" t="s">
        <v>186</v>
      </c>
      <c r="B313" s="55">
        <v>90158</v>
      </c>
      <c r="C313" s="55">
        <v>0</v>
      </c>
      <c r="D313" s="55">
        <v>0</v>
      </c>
      <c r="E313" s="55">
        <v>0</v>
      </c>
      <c r="F313" s="55">
        <v>0</v>
      </c>
      <c r="G313" s="56">
        <v>0</v>
      </c>
      <c r="H313" s="59">
        <v>0</v>
      </c>
      <c r="I313" s="55">
        <v>0</v>
      </c>
      <c r="J313" s="59" t="e">
        <v>#DIV/0!</v>
      </c>
      <c r="K313" s="55">
        <v>0</v>
      </c>
      <c r="L313" s="55">
        <v>0</v>
      </c>
      <c r="M313" s="55">
        <v>0</v>
      </c>
      <c r="N313" s="55">
        <v>0</v>
      </c>
      <c r="O313" s="55">
        <v>0</v>
      </c>
      <c r="P313" s="55" t="s">
        <v>63</v>
      </c>
      <c r="Q313" s="55" t="s">
        <v>64</v>
      </c>
      <c r="R313" s="55">
        <v>0</v>
      </c>
      <c r="S313" s="55">
        <v>0</v>
      </c>
      <c r="T313" s="55">
        <v>0</v>
      </c>
      <c r="U313" s="55">
        <v>0</v>
      </c>
      <c r="V313" s="55" t="s">
        <v>64</v>
      </c>
      <c r="W313" s="55" t="s">
        <v>469</v>
      </c>
      <c r="X313" s="55">
        <v>0</v>
      </c>
      <c r="Y313" s="55">
        <v>1</v>
      </c>
      <c r="Z313" s="55">
        <v>1</v>
      </c>
      <c r="AA313" s="55" t="s">
        <v>63</v>
      </c>
      <c r="AB313" s="55">
        <v>0</v>
      </c>
      <c r="AC313" s="55">
        <v>0</v>
      </c>
      <c r="AD313" s="55">
        <v>0</v>
      </c>
      <c r="AE313" s="55">
        <v>0</v>
      </c>
      <c r="AF313" s="55">
        <v>0</v>
      </c>
      <c r="AG313" s="56">
        <v>0</v>
      </c>
      <c r="AH313" s="55">
        <v>0</v>
      </c>
      <c r="AI313" s="55">
        <v>0</v>
      </c>
      <c r="AJ313" s="55">
        <v>0</v>
      </c>
      <c r="AK313" s="55">
        <v>0</v>
      </c>
      <c r="AL313" s="55">
        <v>0</v>
      </c>
      <c r="AN313" s="55" t="s">
        <v>64</v>
      </c>
      <c r="AO313" s="55">
        <v>3</v>
      </c>
      <c r="AP313" s="55">
        <v>0</v>
      </c>
      <c r="AQ313" s="55">
        <v>0</v>
      </c>
      <c r="AR313" s="55">
        <v>0</v>
      </c>
      <c r="AS313" s="55">
        <v>0</v>
      </c>
      <c r="AT313" s="68" t="str">
        <f>VLOOKUP(A313,'[2]SU List with Assignment Master'!$F$2:$G$128,2,FALSE)</f>
        <v>North 1</v>
      </c>
      <c r="AU313" s="55">
        <v>158</v>
      </c>
      <c r="AV313" s="55" t="s">
        <v>202</v>
      </c>
    </row>
    <row r="314" spans="1:48" x14ac:dyDescent="0.25">
      <c r="A314" s="55" t="s">
        <v>94</v>
      </c>
      <c r="B314" s="55">
        <v>40238</v>
      </c>
      <c r="C314" s="55">
        <v>3</v>
      </c>
      <c r="D314" s="55">
        <v>456</v>
      </c>
      <c r="E314" s="55">
        <v>-104</v>
      </c>
      <c r="F314" s="55">
        <v>2</v>
      </c>
      <c r="G314" s="56">
        <v>354</v>
      </c>
      <c r="H314" s="59">
        <v>352</v>
      </c>
      <c r="I314" s="55">
        <v>118</v>
      </c>
      <c r="J314" s="59">
        <v>117.3</v>
      </c>
      <c r="K314" s="55">
        <v>1803</v>
      </c>
      <c r="L314" s="55">
        <v>230.1</v>
      </c>
      <c r="M314" s="55">
        <v>0</v>
      </c>
      <c r="N314" s="55">
        <v>0</v>
      </c>
      <c r="O314" s="55">
        <v>0</v>
      </c>
      <c r="P314" s="55" t="s">
        <v>64</v>
      </c>
      <c r="Q314" s="55" t="s">
        <v>64</v>
      </c>
      <c r="R314" s="55">
        <v>230.1</v>
      </c>
      <c r="S314" s="55">
        <v>1572.9</v>
      </c>
      <c r="T314" s="55">
        <v>1572.9</v>
      </c>
      <c r="U314" s="55">
        <v>0</v>
      </c>
      <c r="V314" s="55" t="s">
        <v>64</v>
      </c>
      <c r="W314" s="55" t="s">
        <v>470</v>
      </c>
      <c r="X314" s="55">
        <v>1</v>
      </c>
      <c r="Y314" s="55">
        <v>0</v>
      </c>
      <c r="Z314" s="55">
        <v>1</v>
      </c>
      <c r="AA314" s="55" t="s">
        <v>63</v>
      </c>
      <c r="AB314" s="55">
        <v>3</v>
      </c>
      <c r="AC314" s="55">
        <v>0</v>
      </c>
      <c r="AD314" s="55">
        <v>65</v>
      </c>
      <c r="AE314" s="55">
        <v>0</v>
      </c>
      <c r="AF314" s="55">
        <v>2</v>
      </c>
      <c r="AG314" s="56">
        <v>2</v>
      </c>
      <c r="AH314" s="55">
        <v>148</v>
      </c>
      <c r="AI314" s="55">
        <v>71.666700000000006</v>
      </c>
      <c r="AJ314" s="55">
        <v>215</v>
      </c>
      <c r="AK314" s="55">
        <v>1089</v>
      </c>
      <c r="AL314" s="55">
        <v>1089</v>
      </c>
      <c r="AN314" s="55" t="s">
        <v>64</v>
      </c>
      <c r="AO314" s="55">
        <v>6</v>
      </c>
      <c r="AP314" s="55">
        <v>2</v>
      </c>
      <c r="AQ314" s="55">
        <v>50</v>
      </c>
      <c r="AR314" s="55">
        <v>59</v>
      </c>
      <c r="AS314" s="55">
        <v>228</v>
      </c>
      <c r="AT314" s="68" t="str">
        <f>VLOOKUP(A314,'[2]SU List with Assignment Master'!$F$2:$G$128,2,FALSE)</f>
        <v>South 5</v>
      </c>
      <c r="AU314" s="55">
        <v>407</v>
      </c>
      <c r="AV314" s="55" t="s">
        <v>60</v>
      </c>
    </row>
    <row r="315" spans="1:48" x14ac:dyDescent="0.25">
      <c r="A315" s="55" t="s">
        <v>94</v>
      </c>
      <c r="B315" s="55">
        <v>40713</v>
      </c>
      <c r="C315" s="55">
        <v>1</v>
      </c>
      <c r="D315" s="55">
        <v>204</v>
      </c>
      <c r="E315" s="55">
        <v>108</v>
      </c>
      <c r="F315" s="55">
        <v>0</v>
      </c>
      <c r="G315" s="56">
        <v>312</v>
      </c>
      <c r="H315" s="59">
        <v>312</v>
      </c>
      <c r="I315" s="55">
        <v>312</v>
      </c>
      <c r="J315" s="59">
        <v>312</v>
      </c>
      <c r="K315" s="55">
        <v>1608</v>
      </c>
      <c r="L315" s="55">
        <v>202.8</v>
      </c>
      <c r="M315" s="55">
        <v>0</v>
      </c>
      <c r="N315" s="55">
        <v>0</v>
      </c>
      <c r="O315" s="55">
        <v>0</v>
      </c>
      <c r="P315" s="55" t="s">
        <v>64</v>
      </c>
      <c r="Q315" s="55" t="s">
        <v>64</v>
      </c>
      <c r="R315" s="55">
        <v>202.8</v>
      </c>
      <c r="S315" s="55">
        <v>1405.2</v>
      </c>
      <c r="T315" s="55">
        <v>1405.2</v>
      </c>
      <c r="U315" s="55">
        <v>0</v>
      </c>
      <c r="V315" s="55" t="s">
        <v>64</v>
      </c>
      <c r="W315" s="55" t="s">
        <v>471</v>
      </c>
      <c r="X315" s="55">
        <v>1</v>
      </c>
      <c r="Y315" s="55">
        <v>0</v>
      </c>
      <c r="Z315" s="55">
        <v>1</v>
      </c>
      <c r="AA315" s="55" t="s">
        <v>63</v>
      </c>
      <c r="AB315" s="55">
        <v>0</v>
      </c>
      <c r="AC315" s="55">
        <v>0</v>
      </c>
      <c r="AD315" s="55">
        <v>0</v>
      </c>
      <c r="AE315" s="55">
        <v>0</v>
      </c>
      <c r="AF315" s="55">
        <v>0</v>
      </c>
      <c r="AG315" s="56">
        <v>0</v>
      </c>
      <c r="AH315" s="55">
        <v>0</v>
      </c>
      <c r="AI315" s="55">
        <v>0</v>
      </c>
      <c r="AJ315" s="55">
        <v>0</v>
      </c>
      <c r="AK315" s="55">
        <v>0</v>
      </c>
      <c r="AL315" s="55">
        <v>0</v>
      </c>
      <c r="AN315" s="55" t="s">
        <v>64</v>
      </c>
      <c r="AO315" s="55">
        <v>3</v>
      </c>
      <c r="AP315" s="55">
        <v>1</v>
      </c>
      <c r="AQ315" s="55">
        <v>33.333333333333343</v>
      </c>
      <c r="AR315" s="55">
        <v>104</v>
      </c>
      <c r="AS315" s="55">
        <v>204</v>
      </c>
      <c r="AT315" s="68" t="str">
        <f>VLOOKUP(A315,'[2]SU List with Assignment Master'!$F$2:$G$128,2,FALSE)</f>
        <v>South 5</v>
      </c>
      <c r="AU315" s="55">
        <v>407</v>
      </c>
      <c r="AV315" s="55" t="s">
        <v>60</v>
      </c>
    </row>
    <row r="316" spans="1:48" x14ac:dyDescent="0.25">
      <c r="A316" s="55" t="s">
        <v>94</v>
      </c>
      <c r="B316" s="55">
        <v>40905</v>
      </c>
      <c r="C316" s="55">
        <v>12</v>
      </c>
      <c r="D316" s="55">
        <v>4164</v>
      </c>
      <c r="E316" s="55">
        <v>3943</v>
      </c>
      <c r="F316" s="55">
        <v>13</v>
      </c>
      <c r="G316" s="56">
        <v>8120</v>
      </c>
      <c r="H316" s="59">
        <v>8107</v>
      </c>
      <c r="I316" s="55">
        <v>676.66669999999999</v>
      </c>
      <c r="J316" s="59">
        <v>675.6</v>
      </c>
      <c r="K316" s="55">
        <v>41589</v>
      </c>
      <c r="L316" s="55">
        <v>5278</v>
      </c>
      <c r="M316" s="55">
        <v>0</v>
      </c>
      <c r="N316" s="55">
        <v>0</v>
      </c>
      <c r="O316" s="55">
        <v>162.4</v>
      </c>
      <c r="P316" s="55" t="s">
        <v>64</v>
      </c>
      <c r="Q316" s="55" t="s">
        <v>63</v>
      </c>
      <c r="R316" s="55">
        <v>5440.4</v>
      </c>
      <c r="S316" s="55">
        <v>36148.6</v>
      </c>
      <c r="T316" s="55">
        <v>36148.6</v>
      </c>
      <c r="U316" s="55">
        <v>0</v>
      </c>
      <c r="V316" s="55" t="s">
        <v>64</v>
      </c>
      <c r="W316" s="55" t="s">
        <v>472</v>
      </c>
      <c r="X316" s="55">
        <v>1</v>
      </c>
      <c r="Y316" s="55">
        <v>0</v>
      </c>
      <c r="Z316" s="55">
        <v>1</v>
      </c>
      <c r="AA316" s="55" t="s">
        <v>63</v>
      </c>
      <c r="AB316" s="55">
        <v>11</v>
      </c>
      <c r="AC316" s="55">
        <v>0</v>
      </c>
      <c r="AD316" s="55">
        <v>139</v>
      </c>
      <c r="AE316" s="55">
        <v>0</v>
      </c>
      <c r="AF316" s="55">
        <v>13</v>
      </c>
      <c r="AG316" s="56">
        <v>13</v>
      </c>
      <c r="AH316" s="55">
        <v>1038</v>
      </c>
      <c r="AI316" s="55">
        <v>108.1818</v>
      </c>
      <c r="AJ316" s="55">
        <v>1190</v>
      </c>
      <c r="AK316" s="55">
        <v>6136</v>
      </c>
      <c r="AL316" s="55">
        <v>6136</v>
      </c>
      <c r="AN316" s="55" t="s">
        <v>64</v>
      </c>
      <c r="AO316" s="55">
        <v>21</v>
      </c>
      <c r="AP316" s="55">
        <v>12</v>
      </c>
      <c r="AQ316" s="55">
        <v>57.142857142857153</v>
      </c>
      <c r="AR316" s="55">
        <v>386.66669999999999</v>
      </c>
      <c r="AS316" s="55">
        <v>347</v>
      </c>
      <c r="AT316" s="68" t="str">
        <f>VLOOKUP(A316,'[2]SU List with Assignment Master'!$F$2:$G$128,2,FALSE)</f>
        <v>South 5</v>
      </c>
      <c r="AU316" s="55">
        <v>407</v>
      </c>
      <c r="AV316" s="55" t="s">
        <v>60</v>
      </c>
    </row>
    <row r="317" spans="1:48" x14ac:dyDescent="0.25">
      <c r="A317" s="55" t="s">
        <v>94</v>
      </c>
      <c r="B317" s="55">
        <v>50711</v>
      </c>
      <c r="C317" s="55">
        <v>7</v>
      </c>
      <c r="D317" s="55">
        <v>972</v>
      </c>
      <c r="E317" s="55">
        <v>1779</v>
      </c>
      <c r="F317" s="55">
        <v>5</v>
      </c>
      <c r="G317" s="56">
        <v>2756</v>
      </c>
      <c r="H317" s="59">
        <v>2751</v>
      </c>
      <c r="I317" s="55">
        <v>393.71429999999998</v>
      </c>
      <c r="J317" s="59">
        <v>393</v>
      </c>
      <c r="K317" s="55">
        <v>14153</v>
      </c>
      <c r="L317" s="55">
        <v>1791.4</v>
      </c>
      <c r="M317" s="55">
        <v>0</v>
      </c>
      <c r="N317" s="55">
        <v>0</v>
      </c>
      <c r="O317" s="55">
        <v>55.12</v>
      </c>
      <c r="P317" s="55" t="s">
        <v>64</v>
      </c>
      <c r="Q317" s="55" t="s">
        <v>63</v>
      </c>
      <c r="R317" s="55">
        <v>1846.52</v>
      </c>
      <c r="S317" s="55">
        <v>12306.48</v>
      </c>
      <c r="T317" s="55">
        <v>12306.48</v>
      </c>
      <c r="U317" s="55">
        <v>0</v>
      </c>
      <c r="V317" s="55" t="s">
        <v>64</v>
      </c>
      <c r="W317" s="55" t="s">
        <v>473</v>
      </c>
      <c r="X317" s="55">
        <v>1</v>
      </c>
      <c r="Y317" s="55">
        <v>0</v>
      </c>
      <c r="Z317" s="55">
        <v>1</v>
      </c>
      <c r="AA317" s="55" t="s">
        <v>63</v>
      </c>
      <c r="AB317" s="55">
        <v>6</v>
      </c>
      <c r="AC317" s="55">
        <v>0</v>
      </c>
      <c r="AD317" s="55">
        <v>95</v>
      </c>
      <c r="AE317" s="55">
        <v>0</v>
      </c>
      <c r="AF317" s="55">
        <v>5</v>
      </c>
      <c r="AG317" s="56">
        <v>5</v>
      </c>
      <c r="AH317" s="55">
        <v>121</v>
      </c>
      <c r="AI317" s="55">
        <v>36.833300000000001</v>
      </c>
      <c r="AJ317" s="55">
        <v>221</v>
      </c>
      <c r="AK317" s="55">
        <v>1129</v>
      </c>
      <c r="AL317" s="55">
        <v>1129</v>
      </c>
      <c r="AN317" s="55" t="s">
        <v>64</v>
      </c>
      <c r="AO317" s="55">
        <v>12</v>
      </c>
      <c r="AP317" s="55">
        <v>5</v>
      </c>
      <c r="AQ317" s="55">
        <v>58.333333333333343</v>
      </c>
      <c r="AR317" s="55">
        <v>229.66669999999999</v>
      </c>
      <c r="AS317" s="55">
        <v>194.4</v>
      </c>
      <c r="AT317" s="68" t="str">
        <f>VLOOKUP(A317,'[2]SU List with Assignment Master'!$F$2:$G$128,2,FALSE)</f>
        <v>South 5</v>
      </c>
      <c r="AU317" s="55">
        <v>407</v>
      </c>
      <c r="AV317" s="55" t="s">
        <v>60</v>
      </c>
    </row>
    <row r="318" spans="1:48" x14ac:dyDescent="0.25">
      <c r="A318" s="55" t="s">
        <v>94</v>
      </c>
      <c r="B318" s="55">
        <v>50713</v>
      </c>
      <c r="C318" s="55">
        <v>7</v>
      </c>
      <c r="D318" s="55">
        <v>756</v>
      </c>
      <c r="E318" s="55">
        <v>282</v>
      </c>
      <c r="F318" s="55">
        <v>1</v>
      </c>
      <c r="G318" s="56">
        <v>1039</v>
      </c>
      <c r="H318" s="59">
        <v>1038</v>
      </c>
      <c r="I318" s="55">
        <v>148.42859999999999</v>
      </c>
      <c r="J318" s="59">
        <v>148.30000000000001</v>
      </c>
      <c r="K318" s="55">
        <v>5345</v>
      </c>
      <c r="L318" s="55">
        <v>675.35</v>
      </c>
      <c r="M318" s="55">
        <v>0</v>
      </c>
      <c r="N318" s="55">
        <v>0</v>
      </c>
      <c r="O318" s="55">
        <v>0</v>
      </c>
      <c r="P318" s="55" t="s">
        <v>64</v>
      </c>
      <c r="Q318" s="55" t="s">
        <v>64</v>
      </c>
      <c r="R318" s="55">
        <v>675.35</v>
      </c>
      <c r="S318" s="55">
        <v>4669.6499999999996</v>
      </c>
      <c r="T318" s="55">
        <v>4669.6499999999996</v>
      </c>
      <c r="U318" s="55">
        <v>0</v>
      </c>
      <c r="V318" s="55" t="s">
        <v>64</v>
      </c>
      <c r="W318" s="55" t="s">
        <v>474</v>
      </c>
      <c r="X318" s="55">
        <v>1</v>
      </c>
      <c r="Y318" s="55">
        <v>0</v>
      </c>
      <c r="Z318" s="55">
        <v>1</v>
      </c>
      <c r="AA318" s="55" t="s">
        <v>63</v>
      </c>
      <c r="AB318" s="55">
        <v>2</v>
      </c>
      <c r="AC318" s="55">
        <v>0</v>
      </c>
      <c r="AD318" s="55">
        <v>8</v>
      </c>
      <c r="AE318" s="55">
        <v>0</v>
      </c>
      <c r="AF318" s="55">
        <v>1</v>
      </c>
      <c r="AG318" s="56">
        <v>1</v>
      </c>
      <c r="AH318" s="55">
        <v>57</v>
      </c>
      <c r="AI318" s="55">
        <v>33</v>
      </c>
      <c r="AJ318" s="55">
        <v>66</v>
      </c>
      <c r="AK318" s="55">
        <v>335</v>
      </c>
      <c r="AL318" s="55">
        <v>335</v>
      </c>
      <c r="AN318" s="55" t="s">
        <v>64</v>
      </c>
      <c r="AO318" s="55">
        <v>9</v>
      </c>
      <c r="AP318" s="55">
        <v>5</v>
      </c>
      <c r="AQ318" s="55">
        <v>77.777777777777771</v>
      </c>
      <c r="AR318" s="55">
        <v>115.4444</v>
      </c>
      <c r="AS318" s="55">
        <v>151.19999999999999</v>
      </c>
      <c r="AT318" s="68" t="str">
        <f>VLOOKUP(A318,'[2]SU List with Assignment Master'!$F$2:$G$128,2,FALSE)</f>
        <v>South 5</v>
      </c>
      <c r="AU318" s="55">
        <v>407</v>
      </c>
      <c r="AV318" s="55" t="s">
        <v>60</v>
      </c>
    </row>
    <row r="319" spans="1:48" x14ac:dyDescent="0.25">
      <c r="A319" s="55" t="s">
        <v>94</v>
      </c>
      <c r="B319" s="55">
        <v>50729</v>
      </c>
      <c r="C319" s="55">
        <v>4</v>
      </c>
      <c r="D319" s="55">
        <v>180</v>
      </c>
      <c r="E319" s="55">
        <v>74</v>
      </c>
      <c r="F319" s="55">
        <v>0</v>
      </c>
      <c r="G319" s="56">
        <v>254</v>
      </c>
      <c r="H319" s="59">
        <v>254</v>
      </c>
      <c r="I319" s="55">
        <v>63.5</v>
      </c>
      <c r="J319" s="59">
        <v>63.5</v>
      </c>
      <c r="K319" s="55">
        <v>1299</v>
      </c>
      <c r="L319" s="55">
        <v>165.1</v>
      </c>
      <c r="M319" s="55">
        <v>0</v>
      </c>
      <c r="N319" s="55">
        <v>0</v>
      </c>
      <c r="O319" s="55">
        <v>0</v>
      </c>
      <c r="P319" s="55" t="s">
        <v>64</v>
      </c>
      <c r="Q319" s="55" t="s">
        <v>64</v>
      </c>
      <c r="R319" s="55">
        <v>165.1</v>
      </c>
      <c r="S319" s="55">
        <v>1133.9000000000001</v>
      </c>
      <c r="T319" s="55">
        <v>1133.9000000000001</v>
      </c>
      <c r="U319" s="55">
        <v>0</v>
      </c>
      <c r="V319" s="55" t="s">
        <v>64</v>
      </c>
      <c r="W319" s="55" t="s">
        <v>475</v>
      </c>
      <c r="X319" s="55">
        <v>1</v>
      </c>
      <c r="Y319" s="55">
        <v>0</v>
      </c>
      <c r="Z319" s="55">
        <v>1</v>
      </c>
      <c r="AA319" s="55" t="s">
        <v>63</v>
      </c>
      <c r="AB319" s="55">
        <v>2</v>
      </c>
      <c r="AC319" s="55">
        <v>0</v>
      </c>
      <c r="AD319" s="55">
        <v>6</v>
      </c>
      <c r="AE319" s="55">
        <v>0</v>
      </c>
      <c r="AF319" s="55">
        <v>0</v>
      </c>
      <c r="AG319" s="56">
        <v>0</v>
      </c>
      <c r="AH319" s="55">
        <v>34</v>
      </c>
      <c r="AI319" s="55">
        <v>20</v>
      </c>
      <c r="AJ319" s="55">
        <v>40</v>
      </c>
      <c r="AK319" s="55">
        <v>208</v>
      </c>
      <c r="AL319" s="55">
        <v>208</v>
      </c>
      <c r="AN319" s="55" t="s">
        <v>64</v>
      </c>
      <c r="AO319" s="55">
        <v>5</v>
      </c>
      <c r="AP319" s="55">
        <v>2</v>
      </c>
      <c r="AQ319" s="55">
        <v>80</v>
      </c>
      <c r="AR319" s="55">
        <v>50.8</v>
      </c>
      <c r="AS319" s="55">
        <v>90</v>
      </c>
      <c r="AT319" s="68" t="str">
        <f>VLOOKUP(A319,'[2]SU List with Assignment Master'!$F$2:$G$128,2,FALSE)</f>
        <v>South 5</v>
      </c>
      <c r="AU319" s="55">
        <v>407</v>
      </c>
      <c r="AV319" s="55" t="s">
        <v>22</v>
      </c>
    </row>
    <row r="320" spans="1:48" x14ac:dyDescent="0.25">
      <c r="A320" s="55" t="s">
        <v>94</v>
      </c>
      <c r="B320" s="55">
        <v>90407</v>
      </c>
      <c r="C320" s="55">
        <v>0</v>
      </c>
      <c r="D320" s="55">
        <v>0</v>
      </c>
      <c r="E320" s="55">
        <v>0</v>
      </c>
      <c r="F320" s="55">
        <v>0</v>
      </c>
      <c r="G320" s="56">
        <v>0</v>
      </c>
      <c r="H320" s="59">
        <v>0</v>
      </c>
      <c r="I320" s="55">
        <v>0</v>
      </c>
      <c r="J320" s="59" t="e">
        <v>#DIV/0!</v>
      </c>
      <c r="K320" s="55">
        <v>0</v>
      </c>
      <c r="L320" s="55">
        <v>0</v>
      </c>
      <c r="M320" s="55">
        <v>0</v>
      </c>
      <c r="N320" s="55">
        <v>0</v>
      </c>
      <c r="O320" s="55">
        <v>0</v>
      </c>
      <c r="P320" s="55" t="s">
        <v>63</v>
      </c>
      <c r="Q320" s="55" t="s">
        <v>64</v>
      </c>
      <c r="R320" s="55">
        <v>0</v>
      </c>
      <c r="S320" s="55">
        <v>0</v>
      </c>
      <c r="T320" s="55">
        <v>0</v>
      </c>
      <c r="U320" s="55">
        <v>0</v>
      </c>
      <c r="V320" s="55" t="s">
        <v>64</v>
      </c>
      <c r="W320" s="55" t="s">
        <v>470</v>
      </c>
      <c r="X320" s="55">
        <v>0</v>
      </c>
      <c r="Y320" s="55">
        <v>1</v>
      </c>
      <c r="Z320" s="55">
        <v>1</v>
      </c>
      <c r="AA320" s="55" t="s">
        <v>63</v>
      </c>
      <c r="AB320" s="55">
        <v>0</v>
      </c>
      <c r="AC320" s="55">
        <v>0</v>
      </c>
      <c r="AD320" s="55">
        <v>0</v>
      </c>
      <c r="AE320" s="55">
        <v>0</v>
      </c>
      <c r="AF320" s="55">
        <v>0</v>
      </c>
      <c r="AG320" s="56">
        <v>0</v>
      </c>
      <c r="AH320" s="55">
        <v>0</v>
      </c>
      <c r="AI320" s="55">
        <v>0</v>
      </c>
      <c r="AJ320" s="55">
        <v>0</v>
      </c>
      <c r="AK320" s="55">
        <v>0</v>
      </c>
      <c r="AL320" s="55">
        <v>0</v>
      </c>
      <c r="AN320" s="55" t="s">
        <v>64</v>
      </c>
      <c r="AO320" s="55">
        <v>0</v>
      </c>
      <c r="AP320" s="55">
        <v>0</v>
      </c>
      <c r="AQ320" s="55">
        <v>0</v>
      </c>
      <c r="AR320" s="55">
        <v>0</v>
      </c>
      <c r="AS320" s="55">
        <v>0</v>
      </c>
      <c r="AT320" s="68" t="str">
        <f>VLOOKUP(A320,'[2]SU List with Assignment Master'!$F$2:$G$128,2,FALSE)</f>
        <v>South 5</v>
      </c>
      <c r="AU320" s="55">
        <v>407</v>
      </c>
      <c r="AV320" s="55" t="s">
        <v>202</v>
      </c>
    </row>
    <row r="321" spans="1:48" x14ac:dyDescent="0.25">
      <c r="A321" s="55" t="s">
        <v>93</v>
      </c>
      <c r="B321" s="55">
        <v>30087</v>
      </c>
      <c r="C321" s="55">
        <v>1</v>
      </c>
      <c r="D321" s="55">
        <v>576</v>
      </c>
      <c r="E321" s="55">
        <v>282</v>
      </c>
      <c r="F321" s="55">
        <v>0</v>
      </c>
      <c r="G321" s="56">
        <v>858</v>
      </c>
      <c r="H321" s="59">
        <v>858</v>
      </c>
      <c r="I321" s="55">
        <v>858</v>
      </c>
      <c r="J321" s="59">
        <v>858</v>
      </c>
      <c r="K321" s="55">
        <v>4346</v>
      </c>
      <c r="L321" s="55">
        <v>557.70000000000005</v>
      </c>
      <c r="M321" s="55">
        <v>0</v>
      </c>
      <c r="N321" s="55">
        <v>0</v>
      </c>
      <c r="O321" s="55">
        <v>0</v>
      </c>
      <c r="P321" s="55" t="s">
        <v>64</v>
      </c>
      <c r="Q321" s="55" t="s">
        <v>64</v>
      </c>
      <c r="R321" s="55">
        <v>557.70000000000005</v>
      </c>
      <c r="S321" s="55">
        <v>3788.3</v>
      </c>
      <c r="T321" s="55">
        <v>3788.3</v>
      </c>
      <c r="U321" s="55">
        <v>0</v>
      </c>
      <c r="V321" s="55" t="s">
        <v>64</v>
      </c>
      <c r="W321" s="55" t="s">
        <v>476</v>
      </c>
      <c r="X321" s="55">
        <v>1</v>
      </c>
      <c r="Y321" s="55">
        <v>0</v>
      </c>
      <c r="Z321" s="55">
        <v>1</v>
      </c>
      <c r="AA321" s="55" t="s">
        <v>63</v>
      </c>
      <c r="AB321" s="55">
        <v>1</v>
      </c>
      <c r="AC321" s="55">
        <v>0</v>
      </c>
      <c r="AD321" s="55">
        <v>22</v>
      </c>
      <c r="AE321" s="55">
        <v>0</v>
      </c>
      <c r="AF321" s="55">
        <v>0</v>
      </c>
      <c r="AG321" s="56">
        <v>0</v>
      </c>
      <c r="AH321" s="55">
        <v>42</v>
      </c>
      <c r="AI321" s="55">
        <v>64</v>
      </c>
      <c r="AJ321" s="55">
        <v>64</v>
      </c>
      <c r="AK321" s="55">
        <v>322</v>
      </c>
      <c r="AL321" s="55">
        <v>322</v>
      </c>
      <c r="AM321" s="55">
        <v>0</v>
      </c>
      <c r="AN321" s="55" t="s">
        <v>64</v>
      </c>
      <c r="AO321" s="55">
        <v>1</v>
      </c>
      <c r="AP321" s="55">
        <v>1</v>
      </c>
      <c r="AQ321" s="55">
        <v>100</v>
      </c>
      <c r="AR321" s="55">
        <v>858</v>
      </c>
      <c r="AS321" s="55">
        <v>576</v>
      </c>
      <c r="AT321" s="68" t="str">
        <f>VLOOKUP(A321,'[2]SU List with Assignment Master'!$F$2:$G$128,2,FALSE)</f>
        <v>North 3</v>
      </c>
      <c r="AU321" s="55">
        <v>300</v>
      </c>
      <c r="AV321" s="55" t="s">
        <v>60</v>
      </c>
    </row>
    <row r="322" spans="1:48" x14ac:dyDescent="0.25">
      <c r="A322" s="55" t="s">
        <v>93</v>
      </c>
      <c r="B322" s="55">
        <v>31024</v>
      </c>
      <c r="C322" s="55">
        <v>6</v>
      </c>
      <c r="D322" s="55">
        <v>2820</v>
      </c>
      <c r="E322" s="55">
        <v>800</v>
      </c>
      <c r="F322" s="55">
        <v>2</v>
      </c>
      <c r="G322" s="56">
        <v>3622</v>
      </c>
      <c r="H322" s="59">
        <v>3620</v>
      </c>
      <c r="I322" s="55">
        <v>603.66669999999999</v>
      </c>
      <c r="J322" s="59">
        <v>603.29999999999995</v>
      </c>
      <c r="K322" s="55">
        <v>18529</v>
      </c>
      <c r="L322" s="55">
        <v>2354.3000000000002</v>
      </c>
      <c r="M322" s="55">
        <v>0</v>
      </c>
      <c r="N322" s="55">
        <v>0</v>
      </c>
      <c r="O322" s="55">
        <v>72.44</v>
      </c>
      <c r="P322" s="55" t="s">
        <v>64</v>
      </c>
      <c r="Q322" s="55" t="s">
        <v>63</v>
      </c>
      <c r="R322" s="55">
        <v>2426.7399999999998</v>
      </c>
      <c r="S322" s="55">
        <v>16102.26</v>
      </c>
      <c r="T322" s="55">
        <v>16102.26</v>
      </c>
      <c r="U322" s="55">
        <v>0</v>
      </c>
      <c r="V322" s="55" t="s">
        <v>64</v>
      </c>
      <c r="W322" s="55" t="s">
        <v>477</v>
      </c>
      <c r="X322" s="55">
        <v>1</v>
      </c>
      <c r="Y322" s="55">
        <v>0</v>
      </c>
      <c r="Z322" s="55">
        <v>1</v>
      </c>
      <c r="AA322" s="55" t="s">
        <v>63</v>
      </c>
      <c r="AB322" s="55">
        <v>5</v>
      </c>
      <c r="AC322" s="55">
        <v>0</v>
      </c>
      <c r="AD322" s="55">
        <v>265</v>
      </c>
      <c r="AE322" s="55">
        <v>0</v>
      </c>
      <c r="AF322" s="55">
        <v>2</v>
      </c>
      <c r="AG322" s="56">
        <v>2</v>
      </c>
      <c r="AH322" s="55">
        <v>436</v>
      </c>
      <c r="AI322" s="55">
        <v>140.6</v>
      </c>
      <c r="AJ322" s="55">
        <v>703</v>
      </c>
      <c r="AK322" s="55">
        <v>3611</v>
      </c>
      <c r="AL322" s="55">
        <v>3611</v>
      </c>
      <c r="AM322" s="55">
        <v>3000</v>
      </c>
      <c r="AN322" s="55" t="s">
        <v>64</v>
      </c>
      <c r="AO322" s="55">
        <v>10</v>
      </c>
      <c r="AP322" s="55">
        <v>4</v>
      </c>
      <c r="AQ322" s="55">
        <v>60</v>
      </c>
      <c r="AR322" s="55">
        <v>362.2</v>
      </c>
      <c r="AS322" s="55">
        <v>705</v>
      </c>
      <c r="AT322" s="68" t="str">
        <f>VLOOKUP(A322,'[2]SU List with Assignment Master'!$F$2:$G$128,2,FALSE)</f>
        <v>North 3</v>
      </c>
      <c r="AU322" s="55">
        <v>300</v>
      </c>
      <c r="AV322" s="55" t="s">
        <v>60</v>
      </c>
    </row>
    <row r="323" spans="1:48" x14ac:dyDescent="0.25">
      <c r="A323" s="55" t="s">
        <v>93</v>
      </c>
      <c r="B323" s="55">
        <v>90300</v>
      </c>
      <c r="C323" s="55">
        <v>2</v>
      </c>
      <c r="D323" s="55">
        <v>0</v>
      </c>
      <c r="E323" s="55">
        <v>48</v>
      </c>
      <c r="F323" s="55">
        <v>0</v>
      </c>
      <c r="G323" s="56">
        <v>48</v>
      </c>
      <c r="H323" s="59">
        <v>48</v>
      </c>
      <c r="I323" s="55">
        <v>24</v>
      </c>
      <c r="J323" s="59">
        <v>24</v>
      </c>
      <c r="K323" s="55">
        <v>240</v>
      </c>
      <c r="L323" s="55">
        <v>31.2</v>
      </c>
      <c r="M323" s="55">
        <v>0</v>
      </c>
      <c r="N323" s="55">
        <v>0</v>
      </c>
      <c r="O323" s="55">
        <v>-31.2</v>
      </c>
      <c r="P323" s="55" t="s">
        <v>63</v>
      </c>
      <c r="Q323" s="55" t="s">
        <v>64</v>
      </c>
      <c r="R323" s="55">
        <v>0</v>
      </c>
      <c r="S323" s="55">
        <v>240</v>
      </c>
      <c r="T323" s="55">
        <v>240</v>
      </c>
      <c r="U323" s="55">
        <v>0</v>
      </c>
      <c r="V323" s="55" t="s">
        <v>64</v>
      </c>
      <c r="X323" s="55">
        <v>1</v>
      </c>
      <c r="Y323" s="55">
        <v>0</v>
      </c>
      <c r="Z323" s="55">
        <v>1</v>
      </c>
      <c r="AA323" s="55" t="s">
        <v>63</v>
      </c>
      <c r="AB323" s="55">
        <v>0</v>
      </c>
      <c r="AC323" s="55">
        <v>0</v>
      </c>
      <c r="AD323" s="55">
        <v>0</v>
      </c>
      <c r="AE323" s="55">
        <v>0</v>
      </c>
      <c r="AF323" s="55">
        <v>0</v>
      </c>
      <c r="AG323" s="56">
        <v>0</v>
      </c>
      <c r="AH323" s="55">
        <v>0</v>
      </c>
      <c r="AI323" s="55">
        <v>0</v>
      </c>
      <c r="AJ323" s="55">
        <v>0</v>
      </c>
      <c r="AK323" s="55">
        <v>0</v>
      </c>
      <c r="AL323" s="55">
        <v>0</v>
      </c>
      <c r="AN323" s="55" t="s">
        <v>64</v>
      </c>
      <c r="AO323" s="55">
        <v>2</v>
      </c>
      <c r="AP323" s="55">
        <v>0</v>
      </c>
      <c r="AQ323" s="55">
        <v>100</v>
      </c>
      <c r="AR323" s="55">
        <v>24</v>
      </c>
      <c r="AS323" s="55">
        <v>0</v>
      </c>
      <c r="AT323" s="68" t="str">
        <f>VLOOKUP(A323,'[2]SU List with Assignment Master'!$F$2:$G$128,2,FALSE)</f>
        <v>North 3</v>
      </c>
      <c r="AU323" s="55">
        <v>300</v>
      </c>
      <c r="AV323" s="55" t="s">
        <v>202</v>
      </c>
    </row>
    <row r="324" spans="1:48" x14ac:dyDescent="0.25">
      <c r="A324" s="55" t="s">
        <v>92</v>
      </c>
      <c r="B324" s="55">
        <v>20203</v>
      </c>
      <c r="C324" s="55">
        <v>0</v>
      </c>
      <c r="D324" s="55">
        <v>0</v>
      </c>
      <c r="E324" s="55">
        <v>0</v>
      </c>
      <c r="F324" s="55">
        <v>0</v>
      </c>
      <c r="G324" s="56">
        <v>0</v>
      </c>
      <c r="H324" s="59">
        <v>0</v>
      </c>
      <c r="I324" s="55">
        <v>0</v>
      </c>
      <c r="J324" s="59" t="e">
        <v>#DIV/0!</v>
      </c>
      <c r="K324" s="55">
        <v>0</v>
      </c>
      <c r="L324" s="55">
        <v>0</v>
      </c>
      <c r="M324" s="55">
        <v>0</v>
      </c>
      <c r="N324" s="55">
        <v>0</v>
      </c>
      <c r="O324" s="55">
        <v>0</v>
      </c>
      <c r="P324" s="55" t="s">
        <v>64</v>
      </c>
      <c r="Q324" s="55" t="s">
        <v>63</v>
      </c>
      <c r="R324" s="55">
        <v>0</v>
      </c>
      <c r="S324" s="55">
        <v>0</v>
      </c>
      <c r="T324" s="55">
        <v>0</v>
      </c>
      <c r="U324" s="55">
        <v>0</v>
      </c>
      <c r="V324" s="55" t="s">
        <v>64</v>
      </c>
      <c r="W324" s="55" t="s">
        <v>478</v>
      </c>
      <c r="X324" s="55">
        <v>0</v>
      </c>
      <c r="Y324" s="55">
        <v>1</v>
      </c>
      <c r="Z324" s="55">
        <v>1</v>
      </c>
      <c r="AA324" s="55" t="s">
        <v>63</v>
      </c>
      <c r="AB324" s="55">
        <v>0</v>
      </c>
      <c r="AC324" s="55">
        <v>0</v>
      </c>
      <c r="AD324" s="55">
        <v>0</v>
      </c>
      <c r="AE324" s="55">
        <v>0</v>
      </c>
      <c r="AF324" s="55">
        <v>0</v>
      </c>
      <c r="AG324" s="56">
        <v>0</v>
      </c>
      <c r="AH324" s="55">
        <v>0</v>
      </c>
      <c r="AI324" s="55">
        <v>0</v>
      </c>
      <c r="AJ324" s="55">
        <v>0</v>
      </c>
      <c r="AK324" s="55">
        <v>0</v>
      </c>
      <c r="AL324" s="55">
        <v>0</v>
      </c>
      <c r="AN324" s="55" t="s">
        <v>64</v>
      </c>
      <c r="AO324" s="55">
        <v>4</v>
      </c>
      <c r="AP324" s="55">
        <v>0</v>
      </c>
      <c r="AQ324" s="55">
        <v>0</v>
      </c>
      <c r="AR324" s="55">
        <v>0</v>
      </c>
      <c r="AS324" s="55">
        <v>0</v>
      </c>
      <c r="AT324" s="68" t="str">
        <f>VLOOKUP(A324,'[2]SU List with Assignment Master'!$F$2:$G$128,2,FALSE)</f>
        <v>North 2</v>
      </c>
      <c r="AU324" s="55">
        <v>328</v>
      </c>
      <c r="AV324" s="55" t="s">
        <v>21</v>
      </c>
    </row>
    <row r="325" spans="1:48" x14ac:dyDescent="0.25">
      <c r="A325" s="55" t="s">
        <v>92</v>
      </c>
      <c r="B325" s="55">
        <v>20259</v>
      </c>
      <c r="C325" s="55">
        <v>11</v>
      </c>
      <c r="D325" s="55">
        <v>1884</v>
      </c>
      <c r="E325" s="55">
        <v>591</v>
      </c>
      <c r="F325" s="55">
        <v>12</v>
      </c>
      <c r="G325" s="56">
        <v>2487</v>
      </c>
      <c r="H325" s="59">
        <v>2475</v>
      </c>
      <c r="I325" s="55">
        <v>226.0909</v>
      </c>
      <c r="J325" s="59">
        <v>225</v>
      </c>
      <c r="K325" s="55">
        <v>12743</v>
      </c>
      <c r="L325" s="55">
        <v>1616.55</v>
      </c>
      <c r="M325" s="55">
        <v>0</v>
      </c>
      <c r="N325" s="55">
        <v>0</v>
      </c>
      <c r="O325" s="55">
        <v>49.74</v>
      </c>
      <c r="P325" s="55" t="s">
        <v>64</v>
      </c>
      <c r="Q325" s="55" t="s">
        <v>63</v>
      </c>
      <c r="R325" s="55">
        <v>1666.29</v>
      </c>
      <c r="S325" s="55">
        <v>11076.71</v>
      </c>
      <c r="T325" s="55">
        <v>11076.71</v>
      </c>
      <c r="U325" s="55">
        <v>0</v>
      </c>
      <c r="V325" s="55" t="s">
        <v>64</v>
      </c>
      <c r="W325" s="55" t="s">
        <v>479</v>
      </c>
      <c r="X325" s="55">
        <v>1</v>
      </c>
      <c r="Y325" s="55">
        <v>0</v>
      </c>
      <c r="Z325" s="55">
        <v>1</v>
      </c>
      <c r="AA325" s="55" t="s">
        <v>63</v>
      </c>
      <c r="AB325" s="55">
        <v>4</v>
      </c>
      <c r="AC325" s="55">
        <v>0</v>
      </c>
      <c r="AD325" s="55">
        <v>14</v>
      </c>
      <c r="AE325" s="55">
        <v>0</v>
      </c>
      <c r="AF325" s="55">
        <v>12</v>
      </c>
      <c r="AG325" s="56">
        <v>12</v>
      </c>
      <c r="AH325" s="55">
        <v>181</v>
      </c>
      <c r="AI325" s="55">
        <v>51.75</v>
      </c>
      <c r="AJ325" s="55">
        <v>207</v>
      </c>
      <c r="AK325" s="55">
        <v>1062</v>
      </c>
      <c r="AL325" s="55">
        <v>1062</v>
      </c>
      <c r="AN325" s="55" t="s">
        <v>64</v>
      </c>
      <c r="AO325" s="55">
        <v>12</v>
      </c>
      <c r="AP325" s="55">
        <v>9</v>
      </c>
      <c r="AQ325" s="55">
        <v>91.666666666666671</v>
      </c>
      <c r="AR325" s="55">
        <v>207.25</v>
      </c>
      <c r="AS325" s="55">
        <v>209.33330000000001</v>
      </c>
      <c r="AT325" s="68" t="str">
        <f>VLOOKUP(A325,'[2]SU List with Assignment Master'!$F$2:$G$128,2,FALSE)</f>
        <v>North 2</v>
      </c>
      <c r="AU325" s="55">
        <v>328</v>
      </c>
      <c r="AV325" s="55" t="s">
        <v>60</v>
      </c>
    </row>
    <row r="326" spans="1:48" x14ac:dyDescent="0.25">
      <c r="A326" s="55" t="s">
        <v>92</v>
      </c>
      <c r="B326" s="55">
        <v>20535</v>
      </c>
      <c r="C326" s="55">
        <v>7</v>
      </c>
      <c r="D326" s="55">
        <v>672</v>
      </c>
      <c r="E326" s="55">
        <v>-102</v>
      </c>
      <c r="F326" s="55">
        <v>0</v>
      </c>
      <c r="G326" s="56">
        <v>570</v>
      </c>
      <c r="H326" s="59">
        <v>570</v>
      </c>
      <c r="I326" s="55">
        <v>81.428600000000003</v>
      </c>
      <c r="J326" s="59">
        <v>81.400000000000006</v>
      </c>
      <c r="K326" s="55">
        <v>2912</v>
      </c>
      <c r="L326" s="55">
        <v>370.5</v>
      </c>
      <c r="M326" s="55">
        <v>0</v>
      </c>
      <c r="N326" s="55">
        <v>0</v>
      </c>
      <c r="O326" s="55">
        <v>11.4</v>
      </c>
      <c r="P326" s="55" t="s">
        <v>64</v>
      </c>
      <c r="Q326" s="55" t="s">
        <v>63</v>
      </c>
      <c r="R326" s="55">
        <v>381.9</v>
      </c>
      <c r="S326" s="55">
        <v>2530.1</v>
      </c>
      <c r="T326" s="55">
        <v>2530.1</v>
      </c>
      <c r="U326" s="55">
        <v>0</v>
      </c>
      <c r="V326" s="55" t="s">
        <v>64</v>
      </c>
      <c r="W326" s="55" t="s">
        <v>479</v>
      </c>
      <c r="X326" s="55">
        <v>1</v>
      </c>
      <c r="Y326" s="55">
        <v>0</v>
      </c>
      <c r="Z326" s="55">
        <v>1</v>
      </c>
      <c r="AA326" s="55" t="s">
        <v>63</v>
      </c>
      <c r="AB326" s="55">
        <v>1</v>
      </c>
      <c r="AC326" s="55">
        <v>0</v>
      </c>
      <c r="AD326" s="55">
        <v>10</v>
      </c>
      <c r="AE326" s="55">
        <v>0</v>
      </c>
      <c r="AF326" s="55">
        <v>0</v>
      </c>
      <c r="AG326" s="56">
        <v>0</v>
      </c>
      <c r="AH326" s="55">
        <v>7</v>
      </c>
      <c r="AI326" s="55">
        <v>17</v>
      </c>
      <c r="AJ326" s="55">
        <v>17</v>
      </c>
      <c r="AK326" s="55">
        <v>86</v>
      </c>
      <c r="AL326" s="55">
        <v>86</v>
      </c>
      <c r="AN326" s="55" t="s">
        <v>64</v>
      </c>
      <c r="AO326" s="55">
        <v>7</v>
      </c>
      <c r="AP326" s="55">
        <v>3</v>
      </c>
      <c r="AQ326" s="55">
        <v>100</v>
      </c>
      <c r="AR326" s="55">
        <v>81.428600000000003</v>
      </c>
      <c r="AS326" s="55">
        <v>224</v>
      </c>
      <c r="AT326" s="68" t="str">
        <f>VLOOKUP(A326,'[2]SU List with Assignment Master'!$F$2:$G$128,2,FALSE)</f>
        <v>North 2</v>
      </c>
      <c r="AU326" s="55">
        <v>328</v>
      </c>
      <c r="AV326" s="55" t="s">
        <v>60</v>
      </c>
    </row>
    <row r="327" spans="1:48" x14ac:dyDescent="0.25">
      <c r="A327" s="55" t="s">
        <v>92</v>
      </c>
      <c r="B327" s="55">
        <v>90328</v>
      </c>
      <c r="C327" s="55">
        <v>1</v>
      </c>
      <c r="D327" s="55">
        <v>0</v>
      </c>
      <c r="E327" s="55">
        <v>59</v>
      </c>
      <c r="F327" s="55">
        <v>0</v>
      </c>
      <c r="G327" s="56">
        <v>59</v>
      </c>
      <c r="H327" s="59">
        <v>59</v>
      </c>
      <c r="I327" s="55">
        <v>59</v>
      </c>
      <c r="J327" s="59">
        <v>59</v>
      </c>
      <c r="K327" s="55">
        <v>299</v>
      </c>
      <c r="L327" s="55">
        <v>38.35</v>
      </c>
      <c r="M327" s="55">
        <v>0</v>
      </c>
      <c r="N327" s="55">
        <v>0</v>
      </c>
      <c r="O327" s="55">
        <v>-38.35</v>
      </c>
      <c r="P327" s="55" t="s">
        <v>63</v>
      </c>
      <c r="Q327" s="55" t="s">
        <v>64</v>
      </c>
      <c r="R327" s="55">
        <v>0</v>
      </c>
      <c r="S327" s="55">
        <v>299</v>
      </c>
      <c r="T327" s="55">
        <v>299</v>
      </c>
      <c r="U327" s="55">
        <v>0</v>
      </c>
      <c r="V327" s="55" t="s">
        <v>64</v>
      </c>
      <c r="X327" s="55">
        <v>1</v>
      </c>
      <c r="Y327" s="55">
        <v>0</v>
      </c>
      <c r="Z327" s="55">
        <v>1</v>
      </c>
      <c r="AA327" s="55" t="s">
        <v>63</v>
      </c>
      <c r="AB327" s="55">
        <v>0</v>
      </c>
      <c r="AC327" s="55">
        <v>0</v>
      </c>
      <c r="AD327" s="55">
        <v>0</v>
      </c>
      <c r="AE327" s="55">
        <v>0</v>
      </c>
      <c r="AF327" s="55">
        <v>0</v>
      </c>
      <c r="AG327" s="56">
        <v>0</v>
      </c>
      <c r="AH327" s="55">
        <v>0</v>
      </c>
      <c r="AI327" s="55">
        <v>0</v>
      </c>
      <c r="AJ327" s="55">
        <v>0</v>
      </c>
      <c r="AK327" s="55">
        <v>0</v>
      </c>
      <c r="AL327" s="55">
        <v>0</v>
      </c>
      <c r="AN327" s="55" t="s">
        <v>64</v>
      </c>
      <c r="AO327" s="55">
        <v>1</v>
      </c>
      <c r="AP327" s="55">
        <v>0</v>
      </c>
      <c r="AQ327" s="55">
        <v>100</v>
      </c>
      <c r="AR327" s="55">
        <v>59</v>
      </c>
      <c r="AS327" s="55">
        <v>0</v>
      </c>
      <c r="AT327" s="68" t="str">
        <f>VLOOKUP(A327,'[2]SU List with Assignment Master'!$F$2:$G$128,2,FALSE)</f>
        <v>North 2</v>
      </c>
      <c r="AU327" s="55">
        <v>328</v>
      </c>
      <c r="AV327" s="55" t="s">
        <v>202</v>
      </c>
    </row>
    <row r="328" spans="1:48" x14ac:dyDescent="0.25">
      <c r="A328" s="55" t="s">
        <v>91</v>
      </c>
      <c r="B328" s="55">
        <v>40223</v>
      </c>
      <c r="C328" s="55">
        <v>2</v>
      </c>
      <c r="D328" s="55">
        <v>408</v>
      </c>
      <c r="E328" s="55">
        <v>193</v>
      </c>
      <c r="F328" s="55">
        <v>0</v>
      </c>
      <c r="G328" s="56">
        <v>601</v>
      </c>
      <c r="H328" s="59">
        <v>601</v>
      </c>
      <c r="I328" s="55">
        <v>300.5</v>
      </c>
      <c r="J328" s="59">
        <v>300.5</v>
      </c>
      <c r="K328" s="55">
        <v>3089</v>
      </c>
      <c r="L328" s="55">
        <v>390.65</v>
      </c>
      <c r="M328" s="55">
        <v>0</v>
      </c>
      <c r="N328" s="55">
        <v>0</v>
      </c>
      <c r="O328" s="55">
        <v>0</v>
      </c>
      <c r="P328" s="55" t="s">
        <v>64</v>
      </c>
      <c r="Q328" s="55" t="s">
        <v>64</v>
      </c>
      <c r="R328" s="55">
        <v>390.65</v>
      </c>
      <c r="S328" s="55">
        <v>2698.35</v>
      </c>
      <c r="T328" s="55">
        <v>2698.35</v>
      </c>
      <c r="U328" s="55">
        <v>0</v>
      </c>
      <c r="V328" s="55" t="s">
        <v>64</v>
      </c>
      <c r="W328" s="55" t="s">
        <v>480</v>
      </c>
      <c r="X328" s="55">
        <v>1</v>
      </c>
      <c r="Y328" s="55">
        <v>0</v>
      </c>
      <c r="Z328" s="55">
        <v>1</v>
      </c>
      <c r="AA328" s="55" t="s">
        <v>63</v>
      </c>
      <c r="AB328" s="55">
        <v>0</v>
      </c>
      <c r="AC328" s="55">
        <v>0</v>
      </c>
      <c r="AD328" s="55">
        <v>0</v>
      </c>
      <c r="AE328" s="55">
        <v>0</v>
      </c>
      <c r="AF328" s="55">
        <v>0</v>
      </c>
      <c r="AG328" s="56">
        <v>0</v>
      </c>
      <c r="AH328" s="55">
        <v>0</v>
      </c>
      <c r="AI328" s="55">
        <v>0</v>
      </c>
      <c r="AJ328" s="55">
        <v>0</v>
      </c>
      <c r="AK328" s="55">
        <v>0</v>
      </c>
      <c r="AL328" s="55">
        <v>0</v>
      </c>
      <c r="AN328" s="55" t="s">
        <v>64</v>
      </c>
      <c r="AO328" s="55">
        <v>2</v>
      </c>
      <c r="AP328" s="55">
        <v>0</v>
      </c>
      <c r="AQ328" s="55">
        <v>100</v>
      </c>
      <c r="AR328" s="55">
        <v>300.5</v>
      </c>
      <c r="AS328" s="55">
        <v>0</v>
      </c>
      <c r="AT328" s="68" t="str">
        <f>VLOOKUP(A328,'[2]SU List with Assignment Master'!$F$2:$G$128,2,FALSE)</f>
        <v>South 6</v>
      </c>
      <c r="AU328" s="55">
        <v>450</v>
      </c>
      <c r="AV328" s="55" t="s">
        <v>18</v>
      </c>
    </row>
    <row r="329" spans="1:48" x14ac:dyDescent="0.25">
      <c r="A329" s="55" t="s">
        <v>91</v>
      </c>
      <c r="B329" s="55">
        <v>40233</v>
      </c>
      <c r="C329" s="55">
        <v>5</v>
      </c>
      <c r="D329" s="55">
        <v>384</v>
      </c>
      <c r="E329" s="55">
        <v>-7</v>
      </c>
      <c r="F329" s="55">
        <v>0</v>
      </c>
      <c r="G329" s="56">
        <v>377</v>
      </c>
      <c r="H329" s="59">
        <v>377</v>
      </c>
      <c r="I329" s="55">
        <v>75.400000000000006</v>
      </c>
      <c r="J329" s="59">
        <v>75.400000000000006</v>
      </c>
      <c r="K329" s="55">
        <v>1939</v>
      </c>
      <c r="L329" s="55">
        <v>245.05</v>
      </c>
      <c r="M329" s="55">
        <v>0</v>
      </c>
      <c r="N329" s="55">
        <v>0</v>
      </c>
      <c r="O329" s="55">
        <v>0</v>
      </c>
      <c r="P329" s="55" t="s">
        <v>64</v>
      </c>
      <c r="Q329" s="55" t="s">
        <v>64</v>
      </c>
      <c r="R329" s="55">
        <v>245.05</v>
      </c>
      <c r="S329" s="55">
        <v>1693.95</v>
      </c>
      <c r="T329" s="55">
        <v>1693.95</v>
      </c>
      <c r="U329" s="55">
        <v>0</v>
      </c>
      <c r="V329" s="55" t="s">
        <v>64</v>
      </c>
      <c r="W329" s="55" t="s">
        <v>481</v>
      </c>
      <c r="X329" s="55">
        <v>1</v>
      </c>
      <c r="Y329" s="55">
        <v>0</v>
      </c>
      <c r="Z329" s="55">
        <v>1</v>
      </c>
      <c r="AA329" s="55" t="s">
        <v>63</v>
      </c>
      <c r="AB329" s="55">
        <v>1</v>
      </c>
      <c r="AC329" s="55">
        <v>0</v>
      </c>
      <c r="AD329" s="55">
        <v>0</v>
      </c>
      <c r="AE329" s="55">
        <v>0</v>
      </c>
      <c r="AF329" s="55">
        <v>0</v>
      </c>
      <c r="AG329" s="56">
        <v>0</v>
      </c>
      <c r="AH329" s="55">
        <v>9</v>
      </c>
      <c r="AI329" s="55">
        <v>9</v>
      </c>
      <c r="AJ329" s="55">
        <v>9</v>
      </c>
      <c r="AK329" s="55">
        <v>45</v>
      </c>
      <c r="AL329" s="55">
        <v>45</v>
      </c>
      <c r="AM329" s="55">
        <v>0</v>
      </c>
      <c r="AN329" s="55" t="s">
        <v>64</v>
      </c>
      <c r="AO329" s="55">
        <v>5</v>
      </c>
      <c r="AP329" s="55">
        <v>4</v>
      </c>
      <c r="AQ329" s="55">
        <v>100</v>
      </c>
      <c r="AR329" s="55">
        <v>75.400000000000006</v>
      </c>
      <c r="AS329" s="55">
        <v>96</v>
      </c>
      <c r="AT329" s="68" t="str">
        <f>VLOOKUP(A329,'[2]SU List with Assignment Master'!$F$2:$G$128,2,FALSE)</f>
        <v>South 6</v>
      </c>
      <c r="AU329" s="55">
        <v>450</v>
      </c>
      <c r="AV329" s="55" t="s">
        <v>60</v>
      </c>
    </row>
    <row r="330" spans="1:48" x14ac:dyDescent="0.25">
      <c r="A330" s="55" t="s">
        <v>91</v>
      </c>
      <c r="B330" s="55">
        <v>40704</v>
      </c>
      <c r="C330" s="55">
        <v>2</v>
      </c>
      <c r="D330" s="55">
        <v>144</v>
      </c>
      <c r="E330" s="55">
        <v>7</v>
      </c>
      <c r="F330" s="55">
        <v>0</v>
      </c>
      <c r="G330" s="56">
        <v>151</v>
      </c>
      <c r="H330" s="59">
        <v>151</v>
      </c>
      <c r="I330" s="55">
        <v>75.5</v>
      </c>
      <c r="J330" s="59">
        <v>75.5</v>
      </c>
      <c r="K330" s="55">
        <v>761</v>
      </c>
      <c r="L330" s="55">
        <v>98.15</v>
      </c>
      <c r="M330" s="55">
        <v>0</v>
      </c>
      <c r="N330" s="55">
        <v>0</v>
      </c>
      <c r="O330" s="55">
        <v>0</v>
      </c>
      <c r="P330" s="55" t="s">
        <v>64</v>
      </c>
      <c r="Q330" s="55" t="s">
        <v>64</v>
      </c>
      <c r="R330" s="55">
        <v>98.15</v>
      </c>
      <c r="S330" s="55">
        <v>662.85</v>
      </c>
      <c r="T330" s="55">
        <v>662.85</v>
      </c>
      <c r="U330" s="55">
        <v>0</v>
      </c>
      <c r="V330" s="55" t="s">
        <v>64</v>
      </c>
      <c r="W330" s="55" t="s">
        <v>481</v>
      </c>
      <c r="X330" s="55">
        <v>1</v>
      </c>
      <c r="Y330" s="55">
        <v>0</v>
      </c>
      <c r="Z330" s="55">
        <v>1</v>
      </c>
      <c r="AA330" s="55" t="s">
        <v>63</v>
      </c>
      <c r="AB330" s="55">
        <v>0</v>
      </c>
      <c r="AC330" s="55">
        <v>0</v>
      </c>
      <c r="AD330" s="55">
        <v>0</v>
      </c>
      <c r="AE330" s="55">
        <v>0</v>
      </c>
      <c r="AF330" s="55">
        <v>0</v>
      </c>
      <c r="AG330" s="56">
        <v>0</v>
      </c>
      <c r="AH330" s="55">
        <v>0</v>
      </c>
      <c r="AI330" s="55">
        <v>0</v>
      </c>
      <c r="AJ330" s="55">
        <v>0</v>
      </c>
      <c r="AK330" s="55">
        <v>0</v>
      </c>
      <c r="AL330" s="55">
        <v>0</v>
      </c>
      <c r="AN330" s="55" t="s">
        <v>64</v>
      </c>
      <c r="AO330" s="55">
        <v>2</v>
      </c>
      <c r="AP330" s="55">
        <v>1</v>
      </c>
      <c r="AQ330" s="55">
        <v>100</v>
      </c>
      <c r="AR330" s="55">
        <v>75.5</v>
      </c>
      <c r="AS330" s="55">
        <v>144</v>
      </c>
      <c r="AT330" s="68" t="str">
        <f>VLOOKUP(A330,'[2]SU List with Assignment Master'!$F$2:$G$128,2,FALSE)</f>
        <v>South 6</v>
      </c>
      <c r="AU330" s="55">
        <v>450</v>
      </c>
      <c r="AV330" s="55" t="s">
        <v>21</v>
      </c>
    </row>
    <row r="331" spans="1:48" x14ac:dyDescent="0.25">
      <c r="A331" s="55" t="s">
        <v>91</v>
      </c>
      <c r="B331" s="55">
        <v>41464</v>
      </c>
      <c r="C331" s="55">
        <v>2</v>
      </c>
      <c r="D331" s="55">
        <v>0</v>
      </c>
      <c r="E331" s="55">
        <v>705</v>
      </c>
      <c r="F331" s="55">
        <v>0</v>
      </c>
      <c r="G331" s="56">
        <v>705</v>
      </c>
      <c r="H331" s="59">
        <v>705</v>
      </c>
      <c r="I331" s="55">
        <v>352.5</v>
      </c>
      <c r="J331" s="59">
        <v>352.5</v>
      </c>
      <c r="K331" s="55">
        <v>3636</v>
      </c>
      <c r="L331" s="55">
        <v>458.25</v>
      </c>
      <c r="M331" s="55">
        <v>0</v>
      </c>
      <c r="N331" s="55">
        <v>0</v>
      </c>
      <c r="O331" s="55">
        <v>0</v>
      </c>
      <c r="P331" s="55" t="s">
        <v>64</v>
      </c>
      <c r="Q331" s="55" t="s">
        <v>64</v>
      </c>
      <c r="R331" s="55">
        <v>458.25</v>
      </c>
      <c r="S331" s="55">
        <v>3177.75</v>
      </c>
      <c r="T331" s="55">
        <v>3530</v>
      </c>
      <c r="U331" s="55">
        <v>-352.25</v>
      </c>
      <c r="V331" s="55" t="s">
        <v>64</v>
      </c>
      <c r="W331" s="55" t="s">
        <v>482</v>
      </c>
      <c r="X331" s="55">
        <v>1</v>
      </c>
      <c r="Y331" s="55">
        <v>0</v>
      </c>
      <c r="Z331" s="55">
        <v>1</v>
      </c>
      <c r="AA331" s="55" t="s">
        <v>63</v>
      </c>
      <c r="AB331" s="55">
        <v>2</v>
      </c>
      <c r="AC331" s="55">
        <v>0</v>
      </c>
      <c r="AD331" s="55">
        <v>9</v>
      </c>
      <c r="AE331" s="55">
        <v>0</v>
      </c>
      <c r="AF331" s="55">
        <v>0</v>
      </c>
      <c r="AG331" s="56">
        <v>0</v>
      </c>
      <c r="AH331" s="55">
        <v>118</v>
      </c>
      <c r="AI331" s="55">
        <v>63.5</v>
      </c>
      <c r="AJ331" s="55">
        <v>127</v>
      </c>
      <c r="AK331" s="55">
        <v>651</v>
      </c>
      <c r="AL331" s="55">
        <v>651</v>
      </c>
      <c r="AM331" s="55">
        <v>0</v>
      </c>
      <c r="AN331" s="55" t="s">
        <v>64</v>
      </c>
      <c r="AO331" s="55">
        <v>2</v>
      </c>
      <c r="AP331" s="55">
        <v>0</v>
      </c>
      <c r="AQ331" s="55">
        <v>100</v>
      </c>
      <c r="AR331" s="55">
        <v>352.5</v>
      </c>
      <c r="AS331" s="55">
        <v>0</v>
      </c>
      <c r="AT331" s="68" t="str">
        <f>VLOOKUP(A331,'[2]SU List with Assignment Master'!$F$2:$G$128,2,FALSE)</f>
        <v>South 6</v>
      </c>
      <c r="AU331" s="55">
        <v>450</v>
      </c>
      <c r="AV331" s="55" t="s">
        <v>19</v>
      </c>
    </row>
    <row r="332" spans="1:48" x14ac:dyDescent="0.25">
      <c r="A332" s="55" t="s">
        <v>91</v>
      </c>
      <c r="B332" s="55">
        <v>41470</v>
      </c>
      <c r="C332" s="55">
        <v>9</v>
      </c>
      <c r="D332" s="55">
        <v>852</v>
      </c>
      <c r="E332" s="55">
        <v>741</v>
      </c>
      <c r="F332" s="55">
        <v>4</v>
      </c>
      <c r="G332" s="56">
        <v>1597</v>
      </c>
      <c r="H332" s="59">
        <v>1593</v>
      </c>
      <c r="I332" s="55">
        <v>177.4444</v>
      </c>
      <c r="J332" s="59">
        <v>177</v>
      </c>
      <c r="K332" s="55">
        <v>8191</v>
      </c>
      <c r="L332" s="55">
        <v>1038.05</v>
      </c>
      <c r="M332" s="55">
        <v>0</v>
      </c>
      <c r="N332" s="55">
        <v>0</v>
      </c>
      <c r="O332" s="55">
        <v>31.94</v>
      </c>
      <c r="P332" s="55" t="s">
        <v>64</v>
      </c>
      <c r="Q332" s="55" t="s">
        <v>63</v>
      </c>
      <c r="R332" s="55">
        <v>1069.99</v>
      </c>
      <c r="S332" s="55">
        <v>7121.01</v>
      </c>
      <c r="T332" s="55">
        <v>7121.01</v>
      </c>
      <c r="U332" s="55">
        <v>0</v>
      </c>
      <c r="V332" s="55" t="s">
        <v>64</v>
      </c>
      <c r="W332" s="55" t="s">
        <v>483</v>
      </c>
      <c r="X332" s="55">
        <v>1</v>
      </c>
      <c r="Y332" s="55">
        <v>0</v>
      </c>
      <c r="Z332" s="55">
        <v>1</v>
      </c>
      <c r="AA332" s="55" t="s">
        <v>63</v>
      </c>
      <c r="AB332" s="55">
        <v>6</v>
      </c>
      <c r="AC332" s="55">
        <v>0</v>
      </c>
      <c r="AD332" s="55">
        <v>67</v>
      </c>
      <c r="AE332" s="55">
        <v>0</v>
      </c>
      <c r="AF332" s="55">
        <v>4</v>
      </c>
      <c r="AG332" s="56">
        <v>4</v>
      </c>
      <c r="AH332" s="55">
        <v>368</v>
      </c>
      <c r="AI332" s="55">
        <v>73.166700000000006</v>
      </c>
      <c r="AJ332" s="55">
        <v>439</v>
      </c>
      <c r="AK332" s="55">
        <v>2239</v>
      </c>
      <c r="AL332" s="55">
        <v>2239</v>
      </c>
      <c r="AN332" s="55" t="s">
        <v>64</v>
      </c>
      <c r="AO332" s="55">
        <v>9</v>
      </c>
      <c r="AP332" s="55">
        <v>0</v>
      </c>
      <c r="AQ332" s="55">
        <v>100</v>
      </c>
      <c r="AR332" s="55">
        <v>177.4444</v>
      </c>
      <c r="AS332" s="55">
        <v>0</v>
      </c>
      <c r="AT332" s="68" t="str">
        <f>VLOOKUP(A332,'[2]SU List with Assignment Master'!$F$2:$G$128,2,FALSE)</f>
        <v>South 6</v>
      </c>
      <c r="AU332" s="55">
        <v>450</v>
      </c>
      <c r="AV332" s="55" t="s">
        <v>60</v>
      </c>
    </row>
    <row r="333" spans="1:48" x14ac:dyDescent="0.25">
      <c r="A333" s="55" t="s">
        <v>91</v>
      </c>
      <c r="B333" s="55">
        <v>41471</v>
      </c>
      <c r="C333" s="55">
        <v>6</v>
      </c>
      <c r="D333" s="55">
        <v>1392</v>
      </c>
      <c r="E333" s="55">
        <v>1780</v>
      </c>
      <c r="F333" s="55">
        <v>98</v>
      </c>
      <c r="G333" s="56">
        <v>3270</v>
      </c>
      <c r="H333" s="59">
        <v>3172</v>
      </c>
      <c r="I333" s="55">
        <v>545</v>
      </c>
      <c r="J333" s="59">
        <v>528.70000000000005</v>
      </c>
      <c r="K333" s="55">
        <v>16745</v>
      </c>
      <c r="L333" s="55">
        <v>2125.5</v>
      </c>
      <c r="M333" s="55">
        <v>0</v>
      </c>
      <c r="N333" s="55">
        <v>0</v>
      </c>
      <c r="O333" s="55">
        <v>0</v>
      </c>
      <c r="P333" s="55" t="s">
        <v>64</v>
      </c>
      <c r="Q333" s="55" t="s">
        <v>64</v>
      </c>
      <c r="R333" s="55">
        <v>2125.5</v>
      </c>
      <c r="S333" s="55">
        <v>14619.5</v>
      </c>
      <c r="T333" s="55">
        <v>14619.5</v>
      </c>
      <c r="U333" s="55">
        <v>0</v>
      </c>
      <c r="V333" s="55" t="s">
        <v>64</v>
      </c>
      <c r="W333" s="55" t="s">
        <v>484</v>
      </c>
      <c r="X333" s="55">
        <v>1</v>
      </c>
      <c r="Y333" s="55">
        <v>0</v>
      </c>
      <c r="Z333" s="55">
        <v>1</v>
      </c>
      <c r="AA333" s="55" t="s">
        <v>63</v>
      </c>
      <c r="AB333" s="55">
        <v>3</v>
      </c>
      <c r="AC333" s="55">
        <v>0</v>
      </c>
      <c r="AD333" s="55">
        <v>170</v>
      </c>
      <c r="AE333" s="55">
        <v>0</v>
      </c>
      <c r="AF333" s="55">
        <v>22</v>
      </c>
      <c r="AG333" s="56">
        <v>22</v>
      </c>
      <c r="AH333" s="55">
        <v>310</v>
      </c>
      <c r="AI333" s="55">
        <v>167.33330000000001</v>
      </c>
      <c r="AJ333" s="55">
        <v>502</v>
      </c>
      <c r="AK333" s="55">
        <v>2579</v>
      </c>
      <c r="AL333" s="55">
        <v>2579</v>
      </c>
      <c r="AN333" s="55" t="s">
        <v>64</v>
      </c>
      <c r="AO333" s="55">
        <v>6</v>
      </c>
      <c r="AP333" s="55">
        <v>5</v>
      </c>
      <c r="AQ333" s="55">
        <v>100</v>
      </c>
      <c r="AR333" s="55">
        <v>545</v>
      </c>
      <c r="AS333" s="55">
        <v>278.39999999999998</v>
      </c>
      <c r="AT333" s="68" t="str">
        <f>VLOOKUP(A333,'[2]SU List with Assignment Master'!$F$2:$G$128,2,FALSE)</f>
        <v>South 6</v>
      </c>
      <c r="AU333" s="55">
        <v>450</v>
      </c>
      <c r="AV333" s="55" t="s">
        <v>19</v>
      </c>
    </row>
    <row r="334" spans="1:48" x14ac:dyDescent="0.25">
      <c r="A334" s="55" t="s">
        <v>91</v>
      </c>
      <c r="B334" s="55">
        <v>41472</v>
      </c>
      <c r="C334" s="55">
        <v>3</v>
      </c>
      <c r="D334" s="55">
        <v>252</v>
      </c>
      <c r="E334" s="55">
        <v>418</v>
      </c>
      <c r="F334" s="55">
        <v>13</v>
      </c>
      <c r="G334" s="56">
        <v>683</v>
      </c>
      <c r="H334" s="59">
        <v>670</v>
      </c>
      <c r="I334" s="55">
        <v>227.66669999999999</v>
      </c>
      <c r="J334" s="59">
        <v>223.3</v>
      </c>
      <c r="K334" s="55">
        <v>3516</v>
      </c>
      <c r="L334" s="55">
        <v>443.95</v>
      </c>
      <c r="M334" s="55">
        <v>0</v>
      </c>
      <c r="N334" s="55">
        <v>0</v>
      </c>
      <c r="O334" s="55">
        <v>0</v>
      </c>
      <c r="P334" s="55" t="s">
        <v>64</v>
      </c>
      <c r="Q334" s="55" t="s">
        <v>64</v>
      </c>
      <c r="R334" s="55">
        <v>443.95</v>
      </c>
      <c r="S334" s="55">
        <v>3072.05</v>
      </c>
      <c r="T334" s="55">
        <v>3072.05</v>
      </c>
      <c r="U334" s="55">
        <v>0</v>
      </c>
      <c r="V334" s="55" t="s">
        <v>64</v>
      </c>
      <c r="W334" s="55" t="s">
        <v>485</v>
      </c>
      <c r="X334" s="55">
        <v>1</v>
      </c>
      <c r="Y334" s="55">
        <v>0</v>
      </c>
      <c r="Z334" s="55">
        <v>1</v>
      </c>
      <c r="AA334" s="55" t="s">
        <v>63</v>
      </c>
      <c r="AB334" s="55">
        <v>1</v>
      </c>
      <c r="AC334" s="55">
        <v>0</v>
      </c>
      <c r="AD334" s="55">
        <v>63</v>
      </c>
      <c r="AE334" s="55">
        <v>0</v>
      </c>
      <c r="AF334" s="55">
        <v>10</v>
      </c>
      <c r="AG334" s="56">
        <v>10</v>
      </c>
      <c r="AH334" s="55">
        <v>149</v>
      </c>
      <c r="AI334" s="55">
        <v>222</v>
      </c>
      <c r="AJ334" s="55">
        <v>222</v>
      </c>
      <c r="AK334" s="55">
        <v>1126</v>
      </c>
      <c r="AL334" s="55">
        <v>1126</v>
      </c>
      <c r="AN334" s="55" t="s">
        <v>64</v>
      </c>
      <c r="AO334" s="55">
        <v>5</v>
      </c>
      <c r="AP334" s="55">
        <v>0</v>
      </c>
      <c r="AQ334" s="55">
        <v>60</v>
      </c>
      <c r="AR334" s="55">
        <v>136.6</v>
      </c>
      <c r="AS334" s="55">
        <v>0</v>
      </c>
      <c r="AT334" s="68" t="str">
        <f>VLOOKUP(A334,'[2]SU List with Assignment Master'!$F$2:$G$128,2,FALSE)</f>
        <v>South 6</v>
      </c>
      <c r="AU334" s="55">
        <v>450</v>
      </c>
      <c r="AV334" s="55" t="s">
        <v>22</v>
      </c>
    </row>
    <row r="335" spans="1:48" x14ac:dyDescent="0.25">
      <c r="A335" s="55" t="s">
        <v>91</v>
      </c>
      <c r="B335" s="55">
        <v>41474</v>
      </c>
      <c r="C335" s="55">
        <v>1</v>
      </c>
      <c r="D335" s="55">
        <v>240</v>
      </c>
      <c r="E335" s="55">
        <v>55</v>
      </c>
      <c r="F335" s="55">
        <v>4</v>
      </c>
      <c r="G335" s="56">
        <v>299</v>
      </c>
      <c r="H335" s="59">
        <v>295</v>
      </c>
      <c r="I335" s="55">
        <v>299</v>
      </c>
      <c r="J335" s="59">
        <v>295</v>
      </c>
      <c r="K335" s="55">
        <v>1525</v>
      </c>
      <c r="L335" s="55">
        <v>194.35</v>
      </c>
      <c r="M335" s="55">
        <v>0</v>
      </c>
      <c r="N335" s="55">
        <v>0</v>
      </c>
      <c r="O335" s="55">
        <v>0</v>
      </c>
      <c r="P335" s="55" t="s">
        <v>64</v>
      </c>
      <c r="Q335" s="55" t="s">
        <v>64</v>
      </c>
      <c r="R335" s="55">
        <v>194.35</v>
      </c>
      <c r="S335" s="55">
        <v>1330.65</v>
      </c>
      <c r="T335" s="55">
        <v>1330.65</v>
      </c>
      <c r="U335" s="55">
        <v>0</v>
      </c>
      <c r="V335" s="55" t="s">
        <v>64</v>
      </c>
      <c r="W335" s="55" t="s">
        <v>485</v>
      </c>
      <c r="X335" s="55">
        <v>1</v>
      </c>
      <c r="Y335" s="55">
        <v>0</v>
      </c>
      <c r="Z335" s="55">
        <v>1</v>
      </c>
      <c r="AA335" s="55" t="s">
        <v>63</v>
      </c>
      <c r="AB335" s="55">
        <v>1</v>
      </c>
      <c r="AC335" s="55">
        <v>0</v>
      </c>
      <c r="AD335" s="55">
        <v>12</v>
      </c>
      <c r="AE335" s="55">
        <v>0</v>
      </c>
      <c r="AF335" s="55">
        <v>2</v>
      </c>
      <c r="AG335" s="56">
        <v>2</v>
      </c>
      <c r="AH335" s="55">
        <v>55</v>
      </c>
      <c r="AI335" s="55">
        <v>69</v>
      </c>
      <c r="AJ335" s="55">
        <v>69</v>
      </c>
      <c r="AK335" s="55">
        <v>349</v>
      </c>
      <c r="AL335" s="55">
        <v>349</v>
      </c>
      <c r="AM335" s="55">
        <v>0</v>
      </c>
      <c r="AN335" s="55" t="s">
        <v>64</v>
      </c>
      <c r="AO335" s="55">
        <v>3</v>
      </c>
      <c r="AP335" s="55">
        <v>0</v>
      </c>
      <c r="AQ335" s="55">
        <v>33.333333333333343</v>
      </c>
      <c r="AR335" s="55">
        <v>99.666700000000006</v>
      </c>
      <c r="AS335" s="55">
        <v>0</v>
      </c>
      <c r="AT335" s="68" t="str">
        <f>VLOOKUP(A335,'[2]SU List with Assignment Master'!$F$2:$G$128,2,FALSE)</f>
        <v>South 6</v>
      </c>
      <c r="AU335" s="55">
        <v>450</v>
      </c>
      <c r="AV335" s="55" t="s">
        <v>22</v>
      </c>
    </row>
    <row r="336" spans="1:48" x14ac:dyDescent="0.25">
      <c r="A336" s="55" t="s">
        <v>91</v>
      </c>
      <c r="B336" s="55">
        <v>50652</v>
      </c>
      <c r="C336" s="55">
        <v>15</v>
      </c>
      <c r="D336" s="55">
        <v>2148</v>
      </c>
      <c r="E336" s="55">
        <v>2355</v>
      </c>
      <c r="F336" s="55">
        <v>19</v>
      </c>
      <c r="G336" s="56">
        <v>4522</v>
      </c>
      <c r="H336" s="59">
        <v>4503</v>
      </c>
      <c r="I336" s="55">
        <v>301.4667</v>
      </c>
      <c r="J336" s="59">
        <v>300.2</v>
      </c>
      <c r="K336" s="55">
        <v>23104</v>
      </c>
      <c r="L336" s="55">
        <v>2939.3</v>
      </c>
      <c r="M336" s="55">
        <v>0</v>
      </c>
      <c r="N336" s="55">
        <v>0</v>
      </c>
      <c r="O336" s="55">
        <v>90.44</v>
      </c>
      <c r="P336" s="55" t="s">
        <v>64</v>
      </c>
      <c r="Q336" s="55" t="s">
        <v>63</v>
      </c>
      <c r="R336" s="55">
        <v>3029.74</v>
      </c>
      <c r="S336" s="55">
        <v>20074.259999999998</v>
      </c>
      <c r="T336" s="55">
        <v>20074.259999999998</v>
      </c>
      <c r="U336" s="55">
        <v>0</v>
      </c>
      <c r="V336" s="55" t="s">
        <v>64</v>
      </c>
      <c r="W336" s="55" t="s">
        <v>486</v>
      </c>
      <c r="X336" s="55">
        <v>1</v>
      </c>
      <c r="Y336" s="55">
        <v>0</v>
      </c>
      <c r="Z336" s="55">
        <v>1</v>
      </c>
      <c r="AA336" s="55" t="s">
        <v>63</v>
      </c>
      <c r="AB336" s="55">
        <v>10</v>
      </c>
      <c r="AC336" s="55">
        <v>0</v>
      </c>
      <c r="AD336" s="55">
        <v>179</v>
      </c>
      <c r="AE336" s="55">
        <v>0</v>
      </c>
      <c r="AF336" s="55">
        <v>19</v>
      </c>
      <c r="AG336" s="56">
        <v>19</v>
      </c>
      <c r="AH336" s="55">
        <v>966</v>
      </c>
      <c r="AI336" s="55">
        <v>116.4</v>
      </c>
      <c r="AJ336" s="55">
        <v>1164</v>
      </c>
      <c r="AK336" s="55">
        <v>5952</v>
      </c>
      <c r="AL336" s="55">
        <v>5952</v>
      </c>
      <c r="AN336" s="55" t="s">
        <v>64</v>
      </c>
      <c r="AO336" s="55">
        <v>15</v>
      </c>
      <c r="AP336" s="55">
        <v>6</v>
      </c>
      <c r="AQ336" s="55">
        <v>100</v>
      </c>
      <c r="AR336" s="55">
        <v>301.4667</v>
      </c>
      <c r="AS336" s="55">
        <v>358</v>
      </c>
      <c r="AT336" s="68" t="str">
        <f>VLOOKUP(A336,'[2]SU List with Assignment Master'!$F$2:$G$128,2,FALSE)</f>
        <v>South 6</v>
      </c>
      <c r="AU336" s="55">
        <v>450</v>
      </c>
      <c r="AV336" s="55" t="s">
        <v>19</v>
      </c>
    </row>
    <row r="337" spans="1:48" x14ac:dyDescent="0.25">
      <c r="A337" s="55" t="s">
        <v>91</v>
      </c>
      <c r="B337" s="55">
        <v>57705</v>
      </c>
      <c r="C337" s="55">
        <v>6</v>
      </c>
      <c r="D337" s="55">
        <v>1176</v>
      </c>
      <c r="E337" s="55">
        <v>-415</v>
      </c>
      <c r="F337" s="55">
        <v>14</v>
      </c>
      <c r="G337" s="56">
        <v>775</v>
      </c>
      <c r="H337" s="59">
        <v>761</v>
      </c>
      <c r="I337" s="55">
        <v>129.16669999999999</v>
      </c>
      <c r="J337" s="59">
        <v>126.8</v>
      </c>
      <c r="K337" s="55">
        <v>3962</v>
      </c>
      <c r="L337" s="55">
        <v>503.75</v>
      </c>
      <c r="M337" s="55">
        <v>0</v>
      </c>
      <c r="N337" s="55">
        <v>0</v>
      </c>
      <c r="O337" s="55">
        <v>15.5</v>
      </c>
      <c r="P337" s="55" t="s">
        <v>64</v>
      </c>
      <c r="Q337" s="55" t="s">
        <v>63</v>
      </c>
      <c r="R337" s="55">
        <v>519.25</v>
      </c>
      <c r="S337" s="55">
        <v>3442.75</v>
      </c>
      <c r="T337" s="55">
        <v>3442.75</v>
      </c>
      <c r="U337" s="55">
        <v>0</v>
      </c>
      <c r="V337" s="55" t="s">
        <v>64</v>
      </c>
      <c r="W337" s="55" t="s">
        <v>486</v>
      </c>
      <c r="X337" s="55">
        <v>1</v>
      </c>
      <c r="Y337" s="55">
        <v>0</v>
      </c>
      <c r="Z337" s="55">
        <v>1</v>
      </c>
      <c r="AA337" s="55" t="s">
        <v>63</v>
      </c>
      <c r="AB337" s="55">
        <v>2</v>
      </c>
      <c r="AC337" s="55">
        <v>0</v>
      </c>
      <c r="AD337" s="55">
        <v>21</v>
      </c>
      <c r="AE337" s="55">
        <v>0</v>
      </c>
      <c r="AF337" s="55">
        <v>14</v>
      </c>
      <c r="AG337" s="56">
        <v>14</v>
      </c>
      <c r="AH337" s="55">
        <v>133</v>
      </c>
      <c r="AI337" s="55">
        <v>84</v>
      </c>
      <c r="AJ337" s="55">
        <v>168</v>
      </c>
      <c r="AK337" s="55">
        <v>852</v>
      </c>
      <c r="AL337" s="55">
        <v>852</v>
      </c>
      <c r="AN337" s="55" t="s">
        <v>64</v>
      </c>
      <c r="AO337" s="55">
        <v>6</v>
      </c>
      <c r="AP337" s="55">
        <v>4</v>
      </c>
      <c r="AQ337" s="55">
        <v>100</v>
      </c>
      <c r="AR337" s="55">
        <v>129.16669999999999</v>
      </c>
      <c r="AS337" s="55">
        <v>294</v>
      </c>
      <c r="AT337" s="68" t="str">
        <f>VLOOKUP(A337,'[2]SU List with Assignment Master'!$F$2:$G$128,2,FALSE)</f>
        <v>South 6</v>
      </c>
      <c r="AU337" s="55">
        <v>450</v>
      </c>
      <c r="AV337" s="55" t="s">
        <v>60</v>
      </c>
    </row>
    <row r="338" spans="1:48" x14ac:dyDescent="0.25">
      <c r="A338" s="55" t="s">
        <v>91</v>
      </c>
      <c r="B338" s="55">
        <v>71313</v>
      </c>
      <c r="C338" s="55">
        <v>7</v>
      </c>
      <c r="D338" s="55">
        <v>708</v>
      </c>
      <c r="E338" s="55">
        <v>1675</v>
      </c>
      <c r="F338" s="55">
        <v>12</v>
      </c>
      <c r="G338" s="56">
        <v>2395</v>
      </c>
      <c r="H338" s="59">
        <v>2383</v>
      </c>
      <c r="I338" s="55">
        <v>342.1429</v>
      </c>
      <c r="J338" s="59">
        <v>340.4</v>
      </c>
      <c r="K338" s="55">
        <v>12252</v>
      </c>
      <c r="L338" s="55">
        <v>1556.75</v>
      </c>
      <c r="M338" s="55">
        <v>0</v>
      </c>
      <c r="N338" s="55">
        <v>0</v>
      </c>
      <c r="O338" s="55">
        <v>47.9</v>
      </c>
      <c r="P338" s="55" t="s">
        <v>64</v>
      </c>
      <c r="Q338" s="55" t="s">
        <v>63</v>
      </c>
      <c r="R338" s="55">
        <v>1604.65</v>
      </c>
      <c r="S338" s="55">
        <v>10647.35</v>
      </c>
      <c r="T338" s="55">
        <v>10647.35</v>
      </c>
      <c r="U338" s="55">
        <v>0</v>
      </c>
      <c r="V338" s="55" t="s">
        <v>64</v>
      </c>
      <c r="W338" s="55" t="s">
        <v>487</v>
      </c>
      <c r="X338" s="55">
        <v>1</v>
      </c>
      <c r="Y338" s="55">
        <v>0</v>
      </c>
      <c r="Z338" s="55">
        <v>1</v>
      </c>
      <c r="AA338" s="55" t="s">
        <v>63</v>
      </c>
      <c r="AB338" s="55">
        <v>6</v>
      </c>
      <c r="AC338" s="55">
        <v>0</v>
      </c>
      <c r="AD338" s="55">
        <v>62</v>
      </c>
      <c r="AE338" s="55">
        <v>0</v>
      </c>
      <c r="AF338" s="55">
        <v>12</v>
      </c>
      <c r="AG338" s="56">
        <v>12</v>
      </c>
      <c r="AH338" s="55">
        <v>370</v>
      </c>
      <c r="AI338" s="55">
        <v>74</v>
      </c>
      <c r="AJ338" s="55">
        <v>444</v>
      </c>
      <c r="AK338" s="55">
        <v>2269</v>
      </c>
      <c r="AL338" s="55">
        <v>2269</v>
      </c>
      <c r="AN338" s="55" t="s">
        <v>64</v>
      </c>
      <c r="AO338" s="55">
        <v>8</v>
      </c>
      <c r="AP338" s="55">
        <v>0</v>
      </c>
      <c r="AQ338" s="55">
        <v>87.5</v>
      </c>
      <c r="AR338" s="55">
        <v>299.375</v>
      </c>
      <c r="AS338" s="55">
        <v>0</v>
      </c>
      <c r="AT338" s="68" t="str">
        <f>VLOOKUP(A338,'[2]SU List with Assignment Master'!$F$2:$G$128,2,FALSE)</f>
        <v>South 6</v>
      </c>
      <c r="AU338" s="55">
        <v>450</v>
      </c>
      <c r="AV338" s="55" t="s">
        <v>60</v>
      </c>
    </row>
    <row r="339" spans="1:48" x14ac:dyDescent="0.25">
      <c r="A339" s="55" t="s">
        <v>91</v>
      </c>
      <c r="B339" s="55">
        <v>90450</v>
      </c>
      <c r="C339" s="55">
        <v>0</v>
      </c>
      <c r="D339" s="55">
        <v>0</v>
      </c>
      <c r="E339" s="55">
        <v>0</v>
      </c>
      <c r="F339" s="55">
        <v>0</v>
      </c>
      <c r="G339" s="56">
        <v>0</v>
      </c>
      <c r="H339" s="59">
        <v>0</v>
      </c>
      <c r="I339" s="55">
        <v>0</v>
      </c>
      <c r="J339" s="59" t="e">
        <v>#DIV/0!</v>
      </c>
      <c r="K339" s="55">
        <v>0</v>
      </c>
      <c r="L339" s="55">
        <v>0</v>
      </c>
      <c r="M339" s="55">
        <v>0</v>
      </c>
      <c r="N339" s="55">
        <v>0</v>
      </c>
      <c r="O339" s="55">
        <v>0</v>
      </c>
      <c r="P339" s="55" t="s">
        <v>63</v>
      </c>
      <c r="Q339" s="55" t="s">
        <v>64</v>
      </c>
      <c r="R339" s="55">
        <v>0</v>
      </c>
      <c r="S339" s="55">
        <v>0</v>
      </c>
      <c r="T339" s="55">
        <v>0</v>
      </c>
      <c r="U339" s="55">
        <v>0</v>
      </c>
      <c r="V339" s="55" t="s">
        <v>64</v>
      </c>
      <c r="W339" s="55" t="s">
        <v>486</v>
      </c>
      <c r="X339" s="55">
        <v>0</v>
      </c>
      <c r="Y339" s="55">
        <v>1</v>
      </c>
      <c r="Z339" s="55">
        <v>1</v>
      </c>
      <c r="AA339" s="55" t="s">
        <v>63</v>
      </c>
      <c r="AB339" s="55">
        <v>0</v>
      </c>
      <c r="AC339" s="55">
        <v>0</v>
      </c>
      <c r="AD339" s="55">
        <v>0</v>
      </c>
      <c r="AE339" s="55">
        <v>0</v>
      </c>
      <c r="AF339" s="55">
        <v>0</v>
      </c>
      <c r="AG339" s="56">
        <v>0</v>
      </c>
      <c r="AH339" s="55">
        <v>0</v>
      </c>
      <c r="AI339" s="55">
        <v>0</v>
      </c>
      <c r="AJ339" s="55">
        <v>0</v>
      </c>
      <c r="AK339" s="55">
        <v>0</v>
      </c>
      <c r="AL339" s="55">
        <v>0</v>
      </c>
      <c r="AN339" s="55" t="s">
        <v>64</v>
      </c>
      <c r="AO339" s="55">
        <v>0</v>
      </c>
      <c r="AP339" s="55">
        <v>0</v>
      </c>
      <c r="AQ339" s="55">
        <v>0</v>
      </c>
      <c r="AR339" s="55">
        <v>0</v>
      </c>
      <c r="AS339" s="55">
        <v>0</v>
      </c>
      <c r="AT339" s="68" t="str">
        <f>VLOOKUP(A339,'[2]SU List with Assignment Master'!$F$2:$G$128,2,FALSE)</f>
        <v>South 6</v>
      </c>
      <c r="AU339" s="55">
        <v>450</v>
      </c>
      <c r="AV339" s="55" t="s">
        <v>202</v>
      </c>
    </row>
    <row r="340" spans="1:48" x14ac:dyDescent="0.25">
      <c r="A340" s="55" t="s">
        <v>89</v>
      </c>
      <c r="B340" s="55">
        <v>70022</v>
      </c>
      <c r="C340" s="55">
        <v>2</v>
      </c>
      <c r="D340" s="55">
        <v>456</v>
      </c>
      <c r="E340" s="55">
        <v>190</v>
      </c>
      <c r="F340" s="55">
        <v>42</v>
      </c>
      <c r="G340" s="56">
        <v>688</v>
      </c>
      <c r="H340" s="59">
        <v>646</v>
      </c>
      <c r="I340" s="55">
        <v>344</v>
      </c>
      <c r="J340" s="59">
        <v>323</v>
      </c>
      <c r="K340" s="55">
        <v>3488</v>
      </c>
      <c r="L340" s="55">
        <v>447.2</v>
      </c>
      <c r="M340" s="55">
        <v>0</v>
      </c>
      <c r="N340" s="55">
        <v>0</v>
      </c>
      <c r="O340" s="55">
        <v>0</v>
      </c>
      <c r="P340" s="55" t="s">
        <v>64</v>
      </c>
      <c r="Q340" s="55" t="s">
        <v>64</v>
      </c>
      <c r="R340" s="55">
        <v>447.2</v>
      </c>
      <c r="S340" s="55">
        <v>3040.8</v>
      </c>
      <c r="T340" s="55">
        <v>3040.8</v>
      </c>
      <c r="U340" s="55">
        <v>0</v>
      </c>
      <c r="V340" s="55" t="s">
        <v>64</v>
      </c>
      <c r="W340" s="55" t="s">
        <v>488</v>
      </c>
      <c r="X340" s="55">
        <v>1</v>
      </c>
      <c r="Y340" s="55">
        <v>0</v>
      </c>
      <c r="Z340" s="55">
        <v>1</v>
      </c>
      <c r="AA340" s="55" t="s">
        <v>63</v>
      </c>
      <c r="AB340" s="55">
        <v>1</v>
      </c>
      <c r="AC340" s="55">
        <v>0</v>
      </c>
      <c r="AD340" s="55">
        <v>22</v>
      </c>
      <c r="AE340" s="55">
        <v>0</v>
      </c>
      <c r="AF340" s="55">
        <v>42</v>
      </c>
      <c r="AG340" s="56">
        <v>42</v>
      </c>
      <c r="AH340" s="55">
        <v>0</v>
      </c>
      <c r="AI340" s="55">
        <v>64</v>
      </c>
      <c r="AJ340" s="55">
        <v>64</v>
      </c>
      <c r="AK340" s="55">
        <v>320</v>
      </c>
      <c r="AL340" s="55">
        <v>320</v>
      </c>
      <c r="AN340" s="55" t="s">
        <v>64</v>
      </c>
      <c r="AO340" s="55">
        <v>3</v>
      </c>
      <c r="AP340" s="55">
        <v>2</v>
      </c>
      <c r="AQ340" s="55">
        <v>66.666666666666671</v>
      </c>
      <c r="AR340" s="55">
        <v>229.33330000000001</v>
      </c>
      <c r="AS340" s="55">
        <v>228</v>
      </c>
      <c r="AT340" s="68" t="str">
        <f>VLOOKUP(A340,'[2]SU List with Assignment Master'!$F$2:$G$128,2,FALSE)</f>
        <v>South 4</v>
      </c>
      <c r="AU340" s="55">
        <v>658</v>
      </c>
      <c r="AV340" s="55" t="s">
        <v>60</v>
      </c>
    </row>
    <row r="341" spans="1:48" x14ac:dyDescent="0.25">
      <c r="A341" s="55" t="s">
        <v>89</v>
      </c>
      <c r="B341" s="55">
        <v>71003</v>
      </c>
      <c r="C341" s="55">
        <v>8</v>
      </c>
      <c r="D341" s="55">
        <v>768</v>
      </c>
      <c r="E341" s="55">
        <v>398</v>
      </c>
      <c r="F341" s="55">
        <v>0</v>
      </c>
      <c r="G341" s="56">
        <v>1166</v>
      </c>
      <c r="H341" s="59">
        <v>1166</v>
      </c>
      <c r="I341" s="55">
        <v>145.75</v>
      </c>
      <c r="J341" s="59">
        <v>145.80000000000001</v>
      </c>
      <c r="K341" s="55">
        <v>5938</v>
      </c>
      <c r="L341" s="55">
        <v>757.9</v>
      </c>
      <c r="M341" s="55">
        <v>0</v>
      </c>
      <c r="N341" s="55">
        <v>0</v>
      </c>
      <c r="O341" s="55">
        <v>0</v>
      </c>
      <c r="P341" s="55" t="s">
        <v>64</v>
      </c>
      <c r="Q341" s="55" t="s">
        <v>64</v>
      </c>
      <c r="R341" s="55">
        <v>757.9</v>
      </c>
      <c r="S341" s="55">
        <v>5180.1000000000004</v>
      </c>
      <c r="T341" s="55">
        <v>5180.1000000000004</v>
      </c>
      <c r="U341" s="55">
        <v>0</v>
      </c>
      <c r="V341" s="55" t="s">
        <v>64</v>
      </c>
      <c r="W341" s="55" t="s">
        <v>489</v>
      </c>
      <c r="X341" s="55">
        <v>1</v>
      </c>
      <c r="Y341" s="55">
        <v>0</v>
      </c>
      <c r="Z341" s="55">
        <v>1</v>
      </c>
      <c r="AA341" s="55" t="s">
        <v>63</v>
      </c>
      <c r="AB341" s="55">
        <v>1</v>
      </c>
      <c r="AC341" s="55">
        <v>0</v>
      </c>
      <c r="AD341" s="55">
        <v>22</v>
      </c>
      <c r="AE341" s="55">
        <v>0</v>
      </c>
      <c r="AF341" s="55">
        <v>0</v>
      </c>
      <c r="AG341" s="56">
        <v>0</v>
      </c>
      <c r="AH341" s="55">
        <v>82</v>
      </c>
      <c r="AI341" s="55">
        <v>104</v>
      </c>
      <c r="AJ341" s="55">
        <v>104</v>
      </c>
      <c r="AK341" s="55">
        <v>535</v>
      </c>
      <c r="AL341" s="55">
        <v>535</v>
      </c>
      <c r="AM341" s="55">
        <v>0</v>
      </c>
      <c r="AN341" s="55" t="s">
        <v>64</v>
      </c>
      <c r="AO341" s="55">
        <v>9</v>
      </c>
      <c r="AP341" s="55">
        <v>0</v>
      </c>
      <c r="AQ341" s="55">
        <v>88.888888888888886</v>
      </c>
      <c r="AR341" s="55">
        <v>129.5556</v>
      </c>
      <c r="AS341" s="55">
        <v>0</v>
      </c>
      <c r="AT341" s="68" t="str">
        <f>VLOOKUP(A341,'[2]SU List with Assignment Master'!$F$2:$G$128,2,FALSE)</f>
        <v>South 4</v>
      </c>
      <c r="AU341" s="55">
        <v>658</v>
      </c>
      <c r="AV341" s="55" t="s">
        <v>19</v>
      </c>
    </row>
    <row r="342" spans="1:48" x14ac:dyDescent="0.25">
      <c r="A342" s="55" t="s">
        <v>89</v>
      </c>
      <c r="B342" s="55">
        <v>71004</v>
      </c>
      <c r="C342" s="55">
        <v>3</v>
      </c>
      <c r="D342" s="55">
        <v>648</v>
      </c>
      <c r="E342" s="55">
        <v>157</v>
      </c>
      <c r="F342" s="55">
        <v>16</v>
      </c>
      <c r="G342" s="56">
        <v>821</v>
      </c>
      <c r="H342" s="59">
        <v>805</v>
      </c>
      <c r="I342" s="55">
        <v>273.66669999999999</v>
      </c>
      <c r="J342" s="59">
        <v>268.3</v>
      </c>
      <c r="K342" s="55">
        <v>4180</v>
      </c>
      <c r="L342" s="55">
        <v>533.65</v>
      </c>
      <c r="M342" s="55">
        <v>0</v>
      </c>
      <c r="N342" s="55">
        <v>0</v>
      </c>
      <c r="O342" s="55">
        <v>0</v>
      </c>
      <c r="P342" s="55" t="s">
        <v>64</v>
      </c>
      <c r="Q342" s="55" t="s">
        <v>64</v>
      </c>
      <c r="R342" s="55">
        <v>533.65</v>
      </c>
      <c r="S342" s="55">
        <v>3646.35</v>
      </c>
      <c r="T342" s="55">
        <v>3646.35</v>
      </c>
      <c r="U342" s="55">
        <v>0</v>
      </c>
      <c r="V342" s="55" t="s">
        <v>64</v>
      </c>
      <c r="W342" s="55" t="s">
        <v>490</v>
      </c>
      <c r="X342" s="55">
        <v>1</v>
      </c>
      <c r="Y342" s="55">
        <v>0</v>
      </c>
      <c r="Z342" s="55">
        <v>1</v>
      </c>
      <c r="AA342" s="55" t="s">
        <v>63</v>
      </c>
      <c r="AB342" s="55">
        <v>2</v>
      </c>
      <c r="AC342" s="55">
        <v>0</v>
      </c>
      <c r="AD342" s="55">
        <v>13</v>
      </c>
      <c r="AE342" s="55">
        <v>0</v>
      </c>
      <c r="AF342" s="55">
        <v>5</v>
      </c>
      <c r="AG342" s="56">
        <v>5</v>
      </c>
      <c r="AH342" s="55">
        <v>240</v>
      </c>
      <c r="AI342" s="55">
        <v>129</v>
      </c>
      <c r="AJ342" s="55">
        <v>258</v>
      </c>
      <c r="AK342" s="55">
        <v>1324</v>
      </c>
      <c r="AL342" s="55">
        <v>1324</v>
      </c>
      <c r="AM342" s="55">
        <v>600</v>
      </c>
      <c r="AN342" s="55" t="s">
        <v>64</v>
      </c>
      <c r="AO342" s="55">
        <v>3</v>
      </c>
      <c r="AP342" s="55">
        <v>3</v>
      </c>
      <c r="AQ342" s="55">
        <v>100</v>
      </c>
      <c r="AR342" s="55">
        <v>273.66669999999999</v>
      </c>
      <c r="AS342" s="55">
        <v>216</v>
      </c>
      <c r="AT342" s="68" t="str">
        <f>VLOOKUP(A342,'[2]SU List with Assignment Master'!$F$2:$G$128,2,FALSE)</f>
        <v>South 4</v>
      </c>
      <c r="AU342" s="55">
        <v>658</v>
      </c>
      <c r="AV342" s="55" t="s">
        <v>22</v>
      </c>
    </row>
    <row r="343" spans="1:48" x14ac:dyDescent="0.25">
      <c r="A343" s="55" t="s">
        <v>89</v>
      </c>
      <c r="B343" s="55">
        <v>71006</v>
      </c>
      <c r="C343" s="55">
        <v>7</v>
      </c>
      <c r="D343" s="55">
        <v>888</v>
      </c>
      <c r="E343" s="55">
        <v>230</v>
      </c>
      <c r="F343" s="55">
        <v>12</v>
      </c>
      <c r="G343" s="56">
        <v>1130</v>
      </c>
      <c r="H343" s="59">
        <v>1118</v>
      </c>
      <c r="I343" s="55">
        <v>161.42859999999999</v>
      </c>
      <c r="J343" s="59">
        <v>159.69999999999999</v>
      </c>
      <c r="K343" s="55">
        <v>5845</v>
      </c>
      <c r="L343" s="55">
        <v>734.5</v>
      </c>
      <c r="M343" s="55">
        <v>0</v>
      </c>
      <c r="N343" s="55">
        <v>0</v>
      </c>
      <c r="O343" s="55">
        <v>0</v>
      </c>
      <c r="P343" s="55" t="s">
        <v>64</v>
      </c>
      <c r="Q343" s="55" t="s">
        <v>64</v>
      </c>
      <c r="R343" s="55">
        <v>734.5</v>
      </c>
      <c r="S343" s="55">
        <v>5110.5</v>
      </c>
      <c r="T343" s="55">
        <v>5110.5</v>
      </c>
      <c r="U343" s="55">
        <v>0</v>
      </c>
      <c r="V343" s="55" t="s">
        <v>64</v>
      </c>
      <c r="W343" s="55" t="s">
        <v>491</v>
      </c>
      <c r="X343" s="55">
        <v>1</v>
      </c>
      <c r="Y343" s="55">
        <v>0</v>
      </c>
      <c r="Z343" s="55">
        <v>1</v>
      </c>
      <c r="AA343" s="55" t="s">
        <v>63</v>
      </c>
      <c r="AB343" s="55">
        <v>6</v>
      </c>
      <c r="AC343" s="55">
        <v>0</v>
      </c>
      <c r="AD343" s="55">
        <v>86</v>
      </c>
      <c r="AE343" s="55">
        <v>0</v>
      </c>
      <c r="AF343" s="55">
        <v>12</v>
      </c>
      <c r="AG343" s="56">
        <v>12</v>
      </c>
      <c r="AH343" s="55">
        <v>150</v>
      </c>
      <c r="AI343" s="55">
        <v>41.333300000000001</v>
      </c>
      <c r="AJ343" s="55">
        <v>248</v>
      </c>
      <c r="AK343" s="55">
        <v>1276</v>
      </c>
      <c r="AL343" s="55">
        <v>1276</v>
      </c>
      <c r="AM343" s="55">
        <v>2000</v>
      </c>
      <c r="AN343" s="55" t="s">
        <v>64</v>
      </c>
      <c r="AO343" s="55">
        <v>9</v>
      </c>
      <c r="AP343" s="55">
        <v>7</v>
      </c>
      <c r="AQ343" s="55">
        <v>77.777777777777771</v>
      </c>
      <c r="AR343" s="55">
        <v>125.5556</v>
      </c>
      <c r="AS343" s="55">
        <v>126.8571</v>
      </c>
      <c r="AT343" s="68" t="str">
        <f>VLOOKUP(A343,'[2]SU List with Assignment Master'!$F$2:$G$128,2,FALSE)</f>
        <v>South 4</v>
      </c>
      <c r="AU343" s="55">
        <v>658</v>
      </c>
      <c r="AV343" s="55" t="s">
        <v>60</v>
      </c>
    </row>
    <row r="344" spans="1:48" x14ac:dyDescent="0.25">
      <c r="A344" s="55" t="s">
        <v>89</v>
      </c>
      <c r="B344" s="55">
        <v>71007</v>
      </c>
      <c r="C344" s="55">
        <v>10</v>
      </c>
      <c r="D344" s="55">
        <v>2484</v>
      </c>
      <c r="E344" s="55">
        <v>4741</v>
      </c>
      <c r="F344" s="55">
        <v>44</v>
      </c>
      <c r="G344" s="56">
        <v>7269</v>
      </c>
      <c r="H344" s="59">
        <v>7225</v>
      </c>
      <c r="I344" s="55">
        <v>726.9</v>
      </c>
      <c r="J344" s="59">
        <v>722.5</v>
      </c>
      <c r="K344" s="55">
        <v>37016</v>
      </c>
      <c r="L344" s="55">
        <v>4724.8500000000004</v>
      </c>
      <c r="M344" s="55">
        <v>0</v>
      </c>
      <c r="N344" s="55">
        <v>0</v>
      </c>
      <c r="O344" s="55">
        <v>145.38</v>
      </c>
      <c r="P344" s="55" t="s">
        <v>64</v>
      </c>
      <c r="Q344" s="55" t="s">
        <v>63</v>
      </c>
      <c r="R344" s="55">
        <v>4870.2299999999996</v>
      </c>
      <c r="S344" s="55">
        <v>32145.77</v>
      </c>
      <c r="T344" s="55">
        <v>32145.77</v>
      </c>
      <c r="U344" s="55">
        <v>0</v>
      </c>
      <c r="V344" s="55" t="s">
        <v>64</v>
      </c>
      <c r="W344" s="55" t="s">
        <v>492</v>
      </c>
      <c r="X344" s="55">
        <v>1</v>
      </c>
      <c r="Y344" s="55">
        <v>0</v>
      </c>
      <c r="Z344" s="55">
        <v>1</v>
      </c>
      <c r="AA344" s="55" t="s">
        <v>63</v>
      </c>
      <c r="AB344" s="55">
        <v>10</v>
      </c>
      <c r="AC344" s="55">
        <v>0</v>
      </c>
      <c r="AD344" s="55">
        <v>149</v>
      </c>
      <c r="AE344" s="55">
        <v>0</v>
      </c>
      <c r="AF344" s="55">
        <v>25</v>
      </c>
      <c r="AG344" s="56">
        <v>25</v>
      </c>
      <c r="AH344" s="55">
        <v>1836</v>
      </c>
      <c r="AI344" s="55">
        <v>201</v>
      </c>
      <c r="AJ344" s="55">
        <v>2010</v>
      </c>
      <c r="AK344" s="55">
        <v>10226</v>
      </c>
      <c r="AL344" s="55">
        <v>10226</v>
      </c>
      <c r="AN344" s="55" t="s">
        <v>64</v>
      </c>
      <c r="AO344" s="55">
        <v>12</v>
      </c>
      <c r="AP344" s="55">
        <v>9</v>
      </c>
      <c r="AQ344" s="55">
        <v>83.333333333333329</v>
      </c>
      <c r="AR344" s="55">
        <v>605.75</v>
      </c>
      <c r="AS344" s="55">
        <v>276</v>
      </c>
      <c r="AT344" s="68" t="str">
        <f>VLOOKUP(A344,'[2]SU List with Assignment Master'!$F$2:$G$128,2,FALSE)</f>
        <v>South 4</v>
      </c>
      <c r="AU344" s="55">
        <v>658</v>
      </c>
      <c r="AV344" s="55" t="s">
        <v>60</v>
      </c>
    </row>
    <row r="345" spans="1:48" x14ac:dyDescent="0.25">
      <c r="A345" s="55" t="s">
        <v>89</v>
      </c>
      <c r="B345" s="55">
        <v>71008</v>
      </c>
      <c r="C345" s="55">
        <v>0</v>
      </c>
      <c r="D345" s="55">
        <v>0</v>
      </c>
      <c r="E345" s="55">
        <v>0</v>
      </c>
      <c r="F345" s="55">
        <v>0</v>
      </c>
      <c r="G345" s="56">
        <v>0</v>
      </c>
      <c r="H345" s="59">
        <v>0</v>
      </c>
      <c r="I345" s="55">
        <v>0</v>
      </c>
      <c r="J345" s="59" t="e">
        <v>#DIV/0!</v>
      </c>
      <c r="K345" s="55">
        <v>0</v>
      </c>
      <c r="L345" s="55">
        <v>0</v>
      </c>
      <c r="M345" s="55">
        <v>0</v>
      </c>
      <c r="N345" s="55">
        <v>0</v>
      </c>
      <c r="O345" s="55">
        <v>0</v>
      </c>
      <c r="P345" s="55" t="s">
        <v>64</v>
      </c>
      <c r="Q345" s="55" t="s">
        <v>64</v>
      </c>
      <c r="R345" s="55">
        <v>0</v>
      </c>
      <c r="S345" s="55">
        <v>0</v>
      </c>
      <c r="T345" s="55">
        <v>0</v>
      </c>
      <c r="U345" s="55">
        <v>0</v>
      </c>
      <c r="V345" s="55" t="s">
        <v>64</v>
      </c>
      <c r="W345" s="55" t="s">
        <v>493</v>
      </c>
      <c r="X345" s="55">
        <v>0</v>
      </c>
      <c r="Y345" s="55">
        <v>1</v>
      </c>
      <c r="Z345" s="55">
        <v>1</v>
      </c>
      <c r="AA345" s="55" t="s">
        <v>63</v>
      </c>
      <c r="AB345" s="55">
        <v>0</v>
      </c>
      <c r="AC345" s="55">
        <v>0</v>
      </c>
      <c r="AD345" s="55">
        <v>0</v>
      </c>
      <c r="AE345" s="55">
        <v>0</v>
      </c>
      <c r="AF345" s="55">
        <v>0</v>
      </c>
      <c r="AG345" s="56">
        <v>0</v>
      </c>
      <c r="AH345" s="55">
        <v>0</v>
      </c>
      <c r="AI345" s="55">
        <v>0</v>
      </c>
      <c r="AJ345" s="55">
        <v>0</v>
      </c>
      <c r="AK345" s="55">
        <v>0</v>
      </c>
      <c r="AL345" s="55">
        <v>0</v>
      </c>
      <c r="AN345" s="55" t="s">
        <v>64</v>
      </c>
      <c r="AO345" s="55">
        <v>1</v>
      </c>
      <c r="AP345" s="55">
        <v>0</v>
      </c>
      <c r="AQ345" s="55">
        <v>0</v>
      </c>
      <c r="AR345" s="55">
        <v>0</v>
      </c>
      <c r="AS345" s="55">
        <v>0</v>
      </c>
      <c r="AT345" s="68" t="str">
        <f>VLOOKUP(A345,'[2]SU List with Assignment Master'!$F$2:$G$128,2,FALSE)</f>
        <v>South 4</v>
      </c>
      <c r="AU345" s="55">
        <v>658</v>
      </c>
      <c r="AV345" s="55" t="s">
        <v>20</v>
      </c>
    </row>
    <row r="346" spans="1:48" x14ac:dyDescent="0.25">
      <c r="A346" s="55" t="s">
        <v>89</v>
      </c>
      <c r="B346" s="55">
        <v>71123</v>
      </c>
      <c r="C346" s="55">
        <v>12</v>
      </c>
      <c r="D346" s="55">
        <v>3936</v>
      </c>
      <c r="E346" s="55">
        <v>-588</v>
      </c>
      <c r="F346" s="55">
        <v>2</v>
      </c>
      <c r="G346" s="56">
        <v>3350</v>
      </c>
      <c r="H346" s="59">
        <v>3348</v>
      </c>
      <c r="I346" s="55">
        <v>279.16669999999999</v>
      </c>
      <c r="J346" s="59">
        <v>279</v>
      </c>
      <c r="K346" s="55">
        <v>17107</v>
      </c>
      <c r="L346" s="55">
        <v>2177.5</v>
      </c>
      <c r="M346" s="55">
        <v>0</v>
      </c>
      <c r="N346" s="55">
        <v>0</v>
      </c>
      <c r="O346" s="55">
        <v>67</v>
      </c>
      <c r="P346" s="55" t="s">
        <v>64</v>
      </c>
      <c r="Q346" s="55" t="s">
        <v>63</v>
      </c>
      <c r="R346" s="55">
        <v>2244.5</v>
      </c>
      <c r="S346" s="55">
        <v>14862.5</v>
      </c>
      <c r="T346" s="55">
        <v>14862.5</v>
      </c>
      <c r="U346" s="55">
        <v>0</v>
      </c>
      <c r="V346" s="55" t="s">
        <v>64</v>
      </c>
      <c r="W346" s="55" t="s">
        <v>494</v>
      </c>
      <c r="X346" s="55">
        <v>1</v>
      </c>
      <c r="Y346" s="55">
        <v>0</v>
      </c>
      <c r="Z346" s="55">
        <v>1</v>
      </c>
      <c r="AA346" s="55" t="s">
        <v>63</v>
      </c>
      <c r="AB346" s="55">
        <v>6</v>
      </c>
      <c r="AC346" s="55">
        <v>0</v>
      </c>
      <c r="AD346" s="55">
        <v>34</v>
      </c>
      <c r="AE346" s="55">
        <v>0</v>
      </c>
      <c r="AF346" s="55">
        <v>2</v>
      </c>
      <c r="AG346" s="56">
        <v>2</v>
      </c>
      <c r="AH346" s="55">
        <v>317</v>
      </c>
      <c r="AI346" s="55">
        <v>58.833300000000001</v>
      </c>
      <c r="AJ346" s="55">
        <v>353</v>
      </c>
      <c r="AK346" s="55">
        <v>1807</v>
      </c>
      <c r="AL346" s="55">
        <v>1807</v>
      </c>
      <c r="AN346" s="55" t="s">
        <v>64</v>
      </c>
      <c r="AO346" s="55">
        <v>12</v>
      </c>
      <c r="AP346" s="55">
        <v>11</v>
      </c>
      <c r="AQ346" s="55">
        <v>100</v>
      </c>
      <c r="AR346" s="55">
        <v>279.16669999999999</v>
      </c>
      <c r="AS346" s="55">
        <v>357.81819999999999</v>
      </c>
      <c r="AT346" s="68" t="str">
        <f>VLOOKUP(A346,'[2]SU List with Assignment Master'!$F$2:$G$128,2,FALSE)</f>
        <v>South 4</v>
      </c>
      <c r="AU346" s="55">
        <v>658</v>
      </c>
      <c r="AV346" s="55" t="s">
        <v>60</v>
      </c>
    </row>
    <row r="347" spans="1:48" x14ac:dyDescent="0.25">
      <c r="A347" s="55" t="s">
        <v>89</v>
      </c>
      <c r="B347" s="55">
        <v>72106</v>
      </c>
      <c r="C347" s="55">
        <v>2</v>
      </c>
      <c r="D347" s="55">
        <v>1560</v>
      </c>
      <c r="E347" s="55">
        <v>-15</v>
      </c>
      <c r="F347" s="55">
        <v>8</v>
      </c>
      <c r="G347" s="56">
        <v>1553</v>
      </c>
      <c r="H347" s="59">
        <v>1545</v>
      </c>
      <c r="I347" s="55">
        <v>776.5</v>
      </c>
      <c r="J347" s="59">
        <v>772.5</v>
      </c>
      <c r="K347" s="55">
        <v>7862</v>
      </c>
      <c r="L347" s="55">
        <v>1009.45</v>
      </c>
      <c r="M347" s="55">
        <v>0</v>
      </c>
      <c r="N347" s="55">
        <v>0</v>
      </c>
      <c r="O347" s="55">
        <v>31.06</v>
      </c>
      <c r="P347" s="55" t="s">
        <v>64</v>
      </c>
      <c r="Q347" s="55" t="s">
        <v>63</v>
      </c>
      <c r="R347" s="55">
        <v>1040.51</v>
      </c>
      <c r="S347" s="55">
        <v>6821.49</v>
      </c>
      <c r="T347" s="55">
        <v>6821.49</v>
      </c>
      <c r="U347" s="55">
        <v>0</v>
      </c>
      <c r="V347" s="55" t="s">
        <v>64</v>
      </c>
      <c r="W347" s="55" t="s">
        <v>495</v>
      </c>
      <c r="X347" s="55">
        <v>1</v>
      </c>
      <c r="Y347" s="55">
        <v>0</v>
      </c>
      <c r="Z347" s="55">
        <v>1</v>
      </c>
      <c r="AA347" s="55" t="s">
        <v>63</v>
      </c>
      <c r="AB347" s="55">
        <v>0</v>
      </c>
      <c r="AC347" s="55">
        <v>0</v>
      </c>
      <c r="AD347" s="55">
        <v>0</v>
      </c>
      <c r="AE347" s="55">
        <v>0</v>
      </c>
      <c r="AF347" s="55">
        <v>0</v>
      </c>
      <c r="AG347" s="56">
        <v>0</v>
      </c>
      <c r="AH347" s="55">
        <v>173</v>
      </c>
      <c r="AI347" s="55">
        <v>0</v>
      </c>
      <c r="AJ347" s="55">
        <v>173</v>
      </c>
      <c r="AK347" s="55">
        <v>876</v>
      </c>
      <c r="AL347" s="55">
        <v>876</v>
      </c>
      <c r="AN347" s="55" t="s">
        <v>64</v>
      </c>
      <c r="AO347" s="55">
        <v>3</v>
      </c>
      <c r="AP347" s="55">
        <v>3</v>
      </c>
      <c r="AQ347" s="55">
        <v>66.666666666666671</v>
      </c>
      <c r="AR347" s="55">
        <v>517.66669999999999</v>
      </c>
      <c r="AS347" s="55">
        <v>520</v>
      </c>
      <c r="AT347" s="68" t="str">
        <f>VLOOKUP(A347,'[2]SU List with Assignment Master'!$F$2:$G$128,2,FALSE)</f>
        <v>South 4</v>
      </c>
      <c r="AU347" s="55">
        <v>658</v>
      </c>
      <c r="AV347" s="55" t="s">
        <v>18</v>
      </c>
    </row>
    <row r="348" spans="1:48" x14ac:dyDescent="0.25">
      <c r="A348" s="55" t="s">
        <v>89</v>
      </c>
      <c r="B348" s="55">
        <v>72109</v>
      </c>
      <c r="C348" s="55">
        <v>2</v>
      </c>
      <c r="D348" s="55">
        <v>408</v>
      </c>
      <c r="E348" s="55">
        <v>-33</v>
      </c>
      <c r="F348" s="55">
        <v>0</v>
      </c>
      <c r="G348" s="56">
        <v>375</v>
      </c>
      <c r="H348" s="59">
        <v>375</v>
      </c>
      <c r="I348" s="55">
        <v>187.5</v>
      </c>
      <c r="J348" s="59">
        <v>187.5</v>
      </c>
      <c r="K348" s="55">
        <v>1896</v>
      </c>
      <c r="L348" s="55">
        <v>243.75</v>
      </c>
      <c r="M348" s="55">
        <v>0</v>
      </c>
      <c r="N348" s="55">
        <v>0</v>
      </c>
      <c r="O348" s="55">
        <v>0</v>
      </c>
      <c r="P348" s="55" t="s">
        <v>64</v>
      </c>
      <c r="Q348" s="55" t="s">
        <v>64</v>
      </c>
      <c r="R348" s="55">
        <v>243.75</v>
      </c>
      <c r="S348" s="55">
        <v>1652.25</v>
      </c>
      <c r="T348" s="55">
        <v>1652.25</v>
      </c>
      <c r="U348" s="55">
        <v>0</v>
      </c>
      <c r="V348" s="55" t="s">
        <v>64</v>
      </c>
      <c r="W348" s="55" t="s">
        <v>496</v>
      </c>
      <c r="X348" s="55">
        <v>1</v>
      </c>
      <c r="Y348" s="55">
        <v>0</v>
      </c>
      <c r="Z348" s="55">
        <v>1</v>
      </c>
      <c r="AA348" s="55" t="s">
        <v>63</v>
      </c>
      <c r="AB348" s="55">
        <v>1</v>
      </c>
      <c r="AC348" s="55">
        <v>0</v>
      </c>
      <c r="AD348" s="55">
        <v>28</v>
      </c>
      <c r="AE348" s="55">
        <v>0</v>
      </c>
      <c r="AF348" s="55">
        <v>0</v>
      </c>
      <c r="AG348" s="56">
        <v>0</v>
      </c>
      <c r="AH348" s="55">
        <v>59</v>
      </c>
      <c r="AI348" s="55">
        <v>87</v>
      </c>
      <c r="AJ348" s="55">
        <v>87</v>
      </c>
      <c r="AK348" s="55">
        <v>438</v>
      </c>
      <c r="AL348" s="55">
        <v>438</v>
      </c>
      <c r="AN348" s="55" t="s">
        <v>64</v>
      </c>
      <c r="AO348" s="55">
        <v>2</v>
      </c>
      <c r="AP348" s="55">
        <v>2</v>
      </c>
      <c r="AQ348" s="55">
        <v>100</v>
      </c>
      <c r="AR348" s="55">
        <v>187.5</v>
      </c>
      <c r="AS348" s="55">
        <v>204</v>
      </c>
      <c r="AT348" s="68" t="str">
        <f>VLOOKUP(A348,'[2]SU List with Assignment Master'!$F$2:$G$128,2,FALSE)</f>
        <v>South 4</v>
      </c>
      <c r="AU348" s="55">
        <v>658</v>
      </c>
      <c r="AV348" s="55" t="s">
        <v>18</v>
      </c>
    </row>
    <row r="349" spans="1:48" x14ac:dyDescent="0.25">
      <c r="A349" s="55" t="s">
        <v>89</v>
      </c>
      <c r="B349" s="55">
        <v>72115</v>
      </c>
      <c r="C349" s="55">
        <v>9</v>
      </c>
      <c r="D349" s="55">
        <v>3852</v>
      </c>
      <c r="E349" s="55">
        <v>2738</v>
      </c>
      <c r="F349" s="55">
        <v>34</v>
      </c>
      <c r="G349" s="56">
        <v>6624</v>
      </c>
      <c r="H349" s="59">
        <v>6590</v>
      </c>
      <c r="I349" s="55">
        <v>736</v>
      </c>
      <c r="J349" s="59">
        <v>732.2</v>
      </c>
      <c r="K349" s="55">
        <v>33783</v>
      </c>
      <c r="L349" s="55">
        <v>4305.6000000000004</v>
      </c>
      <c r="M349" s="55">
        <v>0</v>
      </c>
      <c r="N349" s="55">
        <v>0</v>
      </c>
      <c r="O349" s="55">
        <v>132.47999999999999</v>
      </c>
      <c r="P349" s="55" t="s">
        <v>64</v>
      </c>
      <c r="Q349" s="55" t="s">
        <v>63</v>
      </c>
      <c r="R349" s="55">
        <v>4438.08</v>
      </c>
      <c r="S349" s="55">
        <v>29344.92</v>
      </c>
      <c r="T349" s="55">
        <v>29344.92</v>
      </c>
      <c r="U349" s="55">
        <v>0</v>
      </c>
      <c r="V349" s="55" t="s">
        <v>64</v>
      </c>
      <c r="W349" s="55" t="s">
        <v>497</v>
      </c>
      <c r="X349" s="55">
        <v>1</v>
      </c>
      <c r="Y349" s="55">
        <v>0</v>
      </c>
      <c r="Z349" s="55">
        <v>1</v>
      </c>
      <c r="AA349" s="55" t="s">
        <v>63</v>
      </c>
      <c r="AB349" s="55">
        <v>5</v>
      </c>
      <c r="AC349" s="55">
        <v>0</v>
      </c>
      <c r="AD349" s="55">
        <v>35</v>
      </c>
      <c r="AE349" s="55">
        <v>0</v>
      </c>
      <c r="AF349" s="55">
        <v>28</v>
      </c>
      <c r="AG349" s="56">
        <v>28</v>
      </c>
      <c r="AH349" s="55">
        <v>725</v>
      </c>
      <c r="AI349" s="55">
        <v>157.6</v>
      </c>
      <c r="AJ349" s="55">
        <v>788</v>
      </c>
      <c r="AK349" s="55">
        <v>4015</v>
      </c>
      <c r="AL349" s="55">
        <v>4015</v>
      </c>
      <c r="AN349" s="55" t="s">
        <v>64</v>
      </c>
      <c r="AO349" s="55">
        <v>11</v>
      </c>
      <c r="AP349" s="55">
        <v>9</v>
      </c>
      <c r="AQ349" s="55">
        <v>81.818181818181813</v>
      </c>
      <c r="AR349" s="55">
        <v>602.18179999999995</v>
      </c>
      <c r="AS349" s="55">
        <v>428</v>
      </c>
      <c r="AT349" s="68" t="str">
        <f>VLOOKUP(A349,'[2]SU List with Assignment Master'!$F$2:$G$128,2,FALSE)</f>
        <v>South 4</v>
      </c>
      <c r="AU349" s="55">
        <v>658</v>
      </c>
      <c r="AV349" s="55" t="s">
        <v>60</v>
      </c>
    </row>
    <row r="350" spans="1:48" x14ac:dyDescent="0.25">
      <c r="A350" s="55" t="s">
        <v>89</v>
      </c>
      <c r="B350" s="55">
        <v>72235</v>
      </c>
      <c r="C350" s="55">
        <v>11</v>
      </c>
      <c r="D350" s="55">
        <v>1596</v>
      </c>
      <c r="E350" s="55">
        <v>682</v>
      </c>
      <c r="F350" s="55">
        <v>9</v>
      </c>
      <c r="G350" s="56">
        <v>2287</v>
      </c>
      <c r="H350" s="59">
        <v>2278</v>
      </c>
      <c r="I350" s="55">
        <v>207.9091</v>
      </c>
      <c r="J350" s="59">
        <v>207.1</v>
      </c>
      <c r="K350" s="55">
        <v>11687</v>
      </c>
      <c r="L350" s="55">
        <v>1486.55</v>
      </c>
      <c r="M350" s="55">
        <v>0</v>
      </c>
      <c r="N350" s="55">
        <v>0</v>
      </c>
      <c r="O350" s="55">
        <v>45.74</v>
      </c>
      <c r="P350" s="55" t="s">
        <v>64</v>
      </c>
      <c r="Q350" s="55" t="s">
        <v>63</v>
      </c>
      <c r="R350" s="55">
        <v>1532.29</v>
      </c>
      <c r="S350" s="55">
        <v>10154.709999999999</v>
      </c>
      <c r="T350" s="55">
        <v>10154.709999999999</v>
      </c>
      <c r="U350" s="55">
        <v>0</v>
      </c>
      <c r="V350" s="55" t="s">
        <v>64</v>
      </c>
      <c r="W350" s="55" t="s">
        <v>496</v>
      </c>
      <c r="X350" s="55">
        <v>1</v>
      </c>
      <c r="Y350" s="55">
        <v>0</v>
      </c>
      <c r="Z350" s="55">
        <v>1</v>
      </c>
      <c r="AA350" s="55" t="s">
        <v>63</v>
      </c>
      <c r="AB350" s="55">
        <v>5</v>
      </c>
      <c r="AC350" s="55">
        <v>0</v>
      </c>
      <c r="AD350" s="55">
        <v>87</v>
      </c>
      <c r="AE350" s="55">
        <v>0</v>
      </c>
      <c r="AF350" s="55">
        <v>9</v>
      </c>
      <c r="AG350" s="56">
        <v>9</v>
      </c>
      <c r="AH350" s="55">
        <v>193</v>
      </c>
      <c r="AI350" s="55">
        <v>57.8</v>
      </c>
      <c r="AJ350" s="55">
        <v>289</v>
      </c>
      <c r="AK350" s="55">
        <v>1475</v>
      </c>
      <c r="AL350" s="55">
        <v>1475</v>
      </c>
      <c r="AN350" s="55" t="s">
        <v>64</v>
      </c>
      <c r="AO350" s="55">
        <v>12</v>
      </c>
      <c r="AP350" s="55">
        <v>11</v>
      </c>
      <c r="AQ350" s="55">
        <v>91.666666666666671</v>
      </c>
      <c r="AR350" s="55">
        <v>190.58330000000001</v>
      </c>
      <c r="AS350" s="55">
        <v>145.0909</v>
      </c>
      <c r="AT350" s="68" t="str">
        <f>VLOOKUP(A350,'[2]SU List with Assignment Master'!$F$2:$G$128,2,FALSE)</f>
        <v>South 4</v>
      </c>
      <c r="AU350" s="55">
        <v>658</v>
      </c>
      <c r="AV350" s="55" t="s">
        <v>60</v>
      </c>
    </row>
    <row r="351" spans="1:48" x14ac:dyDescent="0.25">
      <c r="A351" s="55" t="s">
        <v>89</v>
      </c>
      <c r="B351" s="55">
        <v>90658</v>
      </c>
      <c r="C351" s="55">
        <v>0</v>
      </c>
      <c r="D351" s="55">
        <v>0</v>
      </c>
      <c r="E351" s="55">
        <v>0</v>
      </c>
      <c r="F351" s="55">
        <v>0</v>
      </c>
      <c r="G351" s="56">
        <v>0</v>
      </c>
      <c r="H351" s="59">
        <v>0</v>
      </c>
      <c r="I351" s="55">
        <v>0</v>
      </c>
      <c r="J351" s="59" t="e">
        <v>#DIV/0!</v>
      </c>
      <c r="K351" s="55">
        <v>0</v>
      </c>
      <c r="L351" s="55">
        <v>0</v>
      </c>
      <c r="M351" s="55">
        <v>0</v>
      </c>
      <c r="N351" s="55">
        <v>0</v>
      </c>
      <c r="O351" s="55">
        <v>0</v>
      </c>
      <c r="P351" s="55" t="s">
        <v>63</v>
      </c>
      <c r="Q351" s="55" t="s">
        <v>64</v>
      </c>
      <c r="R351" s="55">
        <v>0</v>
      </c>
      <c r="S351" s="55">
        <v>0</v>
      </c>
      <c r="T351" s="55">
        <v>0</v>
      </c>
      <c r="U351" s="55">
        <v>0</v>
      </c>
      <c r="V351" s="55" t="s">
        <v>64</v>
      </c>
      <c r="W351" s="55" t="s">
        <v>496</v>
      </c>
      <c r="X351" s="55">
        <v>0</v>
      </c>
      <c r="Y351" s="55">
        <v>1</v>
      </c>
      <c r="Z351" s="55">
        <v>1</v>
      </c>
      <c r="AA351" s="55" t="s">
        <v>63</v>
      </c>
      <c r="AB351" s="55">
        <v>0</v>
      </c>
      <c r="AC351" s="55">
        <v>0</v>
      </c>
      <c r="AD351" s="55">
        <v>0</v>
      </c>
      <c r="AE351" s="55">
        <v>0</v>
      </c>
      <c r="AF351" s="55">
        <v>0</v>
      </c>
      <c r="AG351" s="56">
        <v>0</v>
      </c>
      <c r="AH351" s="55">
        <v>0</v>
      </c>
      <c r="AI351" s="55">
        <v>0</v>
      </c>
      <c r="AJ351" s="55">
        <v>0</v>
      </c>
      <c r="AK351" s="55">
        <v>0</v>
      </c>
      <c r="AL351" s="55">
        <v>0</v>
      </c>
      <c r="AN351" s="55" t="s">
        <v>64</v>
      </c>
      <c r="AO351" s="55">
        <v>1</v>
      </c>
      <c r="AP351" s="55">
        <v>0</v>
      </c>
      <c r="AQ351" s="55">
        <v>0</v>
      </c>
      <c r="AR351" s="55">
        <v>0</v>
      </c>
      <c r="AS351" s="55">
        <v>0</v>
      </c>
      <c r="AT351" s="68" t="str">
        <f>VLOOKUP(A351,'[2]SU List with Assignment Master'!$F$2:$G$128,2,FALSE)</f>
        <v>South 4</v>
      </c>
      <c r="AU351" s="55">
        <v>658</v>
      </c>
      <c r="AV351" s="55" t="s">
        <v>202</v>
      </c>
    </row>
    <row r="352" spans="1:48" x14ac:dyDescent="0.25">
      <c r="A352" s="55" t="s">
        <v>88</v>
      </c>
      <c r="B352" s="55">
        <v>20800</v>
      </c>
      <c r="C352" s="55">
        <v>7</v>
      </c>
      <c r="D352" s="55">
        <v>1668</v>
      </c>
      <c r="E352" s="55">
        <v>719</v>
      </c>
      <c r="F352" s="55">
        <v>17</v>
      </c>
      <c r="G352" s="56">
        <v>2404</v>
      </c>
      <c r="H352" s="59">
        <v>2387</v>
      </c>
      <c r="I352" s="55">
        <v>343.42860000000002</v>
      </c>
      <c r="J352" s="59">
        <v>341</v>
      </c>
      <c r="K352" s="55">
        <v>12317</v>
      </c>
      <c r="L352" s="55">
        <v>1562.6</v>
      </c>
      <c r="M352" s="55">
        <v>0</v>
      </c>
      <c r="N352" s="55">
        <v>0</v>
      </c>
      <c r="O352" s="55">
        <v>0</v>
      </c>
      <c r="P352" s="55" t="s">
        <v>64</v>
      </c>
      <c r="Q352" s="55" t="s">
        <v>64</v>
      </c>
      <c r="R352" s="55">
        <v>1562.6</v>
      </c>
      <c r="S352" s="55">
        <v>10754.4</v>
      </c>
      <c r="T352" s="55">
        <v>10754.4</v>
      </c>
      <c r="U352" s="55">
        <v>0</v>
      </c>
      <c r="V352" s="55" t="s">
        <v>64</v>
      </c>
      <c r="W352" s="55" t="s">
        <v>498</v>
      </c>
      <c r="X352" s="55">
        <v>1</v>
      </c>
      <c r="Y352" s="55">
        <v>0</v>
      </c>
      <c r="Z352" s="55">
        <v>1</v>
      </c>
      <c r="AA352" s="55" t="s">
        <v>63</v>
      </c>
      <c r="AB352" s="55">
        <v>7</v>
      </c>
      <c r="AC352" s="55">
        <v>0</v>
      </c>
      <c r="AD352" s="55">
        <v>162</v>
      </c>
      <c r="AE352" s="55">
        <v>0</v>
      </c>
      <c r="AF352" s="55">
        <v>6</v>
      </c>
      <c r="AG352" s="56">
        <v>6</v>
      </c>
      <c r="AH352" s="55">
        <v>468</v>
      </c>
      <c r="AI352" s="55">
        <v>90.857100000000003</v>
      </c>
      <c r="AJ352" s="55">
        <v>636</v>
      </c>
      <c r="AK352" s="55">
        <v>3257</v>
      </c>
      <c r="AL352" s="55">
        <v>3257</v>
      </c>
      <c r="AM352" s="55">
        <v>1500</v>
      </c>
      <c r="AN352" s="55" t="s">
        <v>64</v>
      </c>
      <c r="AO352" s="55">
        <v>7</v>
      </c>
      <c r="AP352" s="55">
        <v>5</v>
      </c>
      <c r="AQ352" s="55">
        <v>100</v>
      </c>
      <c r="AR352" s="55">
        <v>343.42860000000002</v>
      </c>
      <c r="AS352" s="55">
        <v>333.6</v>
      </c>
      <c r="AT352" s="68" t="str">
        <f>VLOOKUP(A352,'[2]SU List with Assignment Master'!$F$2:$G$128,2,FALSE)</f>
        <v>North 3</v>
      </c>
      <c r="AU352" s="55">
        <v>305</v>
      </c>
      <c r="AV352" s="55" t="s">
        <v>60</v>
      </c>
    </row>
    <row r="353" spans="1:48" x14ac:dyDescent="0.25">
      <c r="A353" s="55" t="s">
        <v>88</v>
      </c>
      <c r="B353" s="55">
        <v>30033</v>
      </c>
      <c r="C353" s="55">
        <v>1</v>
      </c>
      <c r="D353" s="55">
        <v>456</v>
      </c>
      <c r="E353" s="55">
        <v>144</v>
      </c>
      <c r="F353" s="55">
        <v>0</v>
      </c>
      <c r="G353" s="56">
        <v>600</v>
      </c>
      <c r="H353" s="59">
        <v>600</v>
      </c>
      <c r="I353" s="55">
        <v>600</v>
      </c>
      <c r="J353" s="59">
        <v>600</v>
      </c>
      <c r="K353" s="55">
        <v>3070</v>
      </c>
      <c r="L353" s="55">
        <v>390</v>
      </c>
      <c r="M353" s="55">
        <v>0</v>
      </c>
      <c r="N353" s="55">
        <v>0</v>
      </c>
      <c r="O353" s="55">
        <v>12</v>
      </c>
      <c r="P353" s="55" t="s">
        <v>64</v>
      </c>
      <c r="Q353" s="55" t="s">
        <v>63</v>
      </c>
      <c r="R353" s="55">
        <v>402</v>
      </c>
      <c r="S353" s="55">
        <v>2668</v>
      </c>
      <c r="T353" s="55">
        <v>2668</v>
      </c>
      <c r="U353" s="55">
        <v>0</v>
      </c>
      <c r="V353" s="55" t="s">
        <v>64</v>
      </c>
      <c r="W353" s="55" t="s">
        <v>499</v>
      </c>
      <c r="X353" s="55">
        <v>1</v>
      </c>
      <c r="Y353" s="55">
        <v>0</v>
      </c>
      <c r="Z353" s="55">
        <v>1</v>
      </c>
      <c r="AA353" s="55" t="s">
        <v>63</v>
      </c>
      <c r="AB353" s="55">
        <v>0</v>
      </c>
      <c r="AC353" s="55">
        <v>0</v>
      </c>
      <c r="AD353" s="55">
        <v>0</v>
      </c>
      <c r="AE353" s="55">
        <v>0</v>
      </c>
      <c r="AF353" s="55">
        <v>0</v>
      </c>
      <c r="AG353" s="56">
        <v>0</v>
      </c>
      <c r="AH353" s="55">
        <v>0</v>
      </c>
      <c r="AI353" s="55">
        <v>0</v>
      </c>
      <c r="AJ353" s="55">
        <v>0</v>
      </c>
      <c r="AK353" s="55">
        <v>0</v>
      </c>
      <c r="AL353" s="55">
        <v>0</v>
      </c>
      <c r="AM353" s="55">
        <v>0</v>
      </c>
      <c r="AN353" s="55" t="s">
        <v>64</v>
      </c>
      <c r="AO353" s="55">
        <v>3</v>
      </c>
      <c r="AP353" s="55">
        <v>3</v>
      </c>
      <c r="AQ353" s="55">
        <v>33.333333333333343</v>
      </c>
      <c r="AR353" s="55">
        <v>200</v>
      </c>
      <c r="AS353" s="55">
        <v>152</v>
      </c>
      <c r="AT353" s="68" t="str">
        <f>VLOOKUP(A353,'[2]SU List with Assignment Master'!$F$2:$G$128,2,FALSE)</f>
        <v>North 3</v>
      </c>
      <c r="AU353" s="55">
        <v>305</v>
      </c>
      <c r="AV353" s="55" t="s">
        <v>60</v>
      </c>
    </row>
    <row r="354" spans="1:48" x14ac:dyDescent="0.25">
      <c r="A354" s="55" t="s">
        <v>88</v>
      </c>
      <c r="B354" s="55">
        <v>30112</v>
      </c>
      <c r="C354" s="55">
        <v>2</v>
      </c>
      <c r="D354" s="55">
        <v>576</v>
      </c>
      <c r="E354" s="55">
        <v>48</v>
      </c>
      <c r="F354" s="55">
        <v>0</v>
      </c>
      <c r="G354" s="56">
        <v>624</v>
      </c>
      <c r="H354" s="59">
        <v>624</v>
      </c>
      <c r="I354" s="55">
        <v>312</v>
      </c>
      <c r="J354" s="59">
        <v>312</v>
      </c>
      <c r="K354" s="55">
        <v>3168</v>
      </c>
      <c r="L354" s="55">
        <v>405.6</v>
      </c>
      <c r="M354" s="55">
        <v>0</v>
      </c>
      <c r="N354" s="55">
        <v>0</v>
      </c>
      <c r="O354" s="55">
        <v>12.48</v>
      </c>
      <c r="P354" s="55" t="s">
        <v>64</v>
      </c>
      <c r="Q354" s="55" t="s">
        <v>63</v>
      </c>
      <c r="R354" s="55">
        <v>418.08</v>
      </c>
      <c r="S354" s="55">
        <v>2749.92</v>
      </c>
      <c r="T354" s="55">
        <v>2749.92</v>
      </c>
      <c r="U354" s="55">
        <v>0</v>
      </c>
      <c r="V354" s="55" t="s">
        <v>64</v>
      </c>
      <c r="W354" s="55" t="s">
        <v>500</v>
      </c>
      <c r="X354" s="55">
        <v>1</v>
      </c>
      <c r="Y354" s="55">
        <v>0</v>
      </c>
      <c r="Z354" s="55">
        <v>1</v>
      </c>
      <c r="AA354" s="55" t="s">
        <v>63</v>
      </c>
      <c r="AB354" s="55">
        <v>0</v>
      </c>
      <c r="AC354" s="55">
        <v>0</v>
      </c>
      <c r="AD354" s="55">
        <v>0</v>
      </c>
      <c r="AE354" s="55">
        <v>0</v>
      </c>
      <c r="AF354" s="55">
        <v>0</v>
      </c>
      <c r="AG354" s="56">
        <v>0</v>
      </c>
      <c r="AH354" s="55">
        <v>0</v>
      </c>
      <c r="AI354" s="55">
        <v>0</v>
      </c>
      <c r="AJ354" s="55">
        <v>0</v>
      </c>
      <c r="AK354" s="55">
        <v>0</v>
      </c>
      <c r="AL354" s="55">
        <v>0</v>
      </c>
      <c r="AN354" s="55" t="s">
        <v>64</v>
      </c>
      <c r="AO354" s="55">
        <v>4</v>
      </c>
      <c r="AP354" s="55">
        <v>2</v>
      </c>
      <c r="AQ354" s="55">
        <v>50</v>
      </c>
      <c r="AR354" s="55">
        <v>156</v>
      </c>
      <c r="AS354" s="55">
        <v>288</v>
      </c>
      <c r="AT354" s="68" t="str">
        <f>VLOOKUP(A354,'[2]SU List with Assignment Master'!$F$2:$G$128,2,FALSE)</f>
        <v>North 3</v>
      </c>
      <c r="AU354" s="55">
        <v>305</v>
      </c>
      <c r="AV354" s="55" t="s">
        <v>21</v>
      </c>
    </row>
    <row r="355" spans="1:48" x14ac:dyDescent="0.25">
      <c r="A355" s="55" t="s">
        <v>88</v>
      </c>
      <c r="B355" s="55">
        <v>30309</v>
      </c>
      <c r="C355" s="55">
        <v>3</v>
      </c>
      <c r="D355" s="55">
        <v>384</v>
      </c>
      <c r="E355" s="55">
        <v>53</v>
      </c>
      <c r="F355" s="55">
        <v>0</v>
      </c>
      <c r="G355" s="56">
        <v>437</v>
      </c>
      <c r="H355" s="59">
        <v>437</v>
      </c>
      <c r="I355" s="55">
        <v>145.66669999999999</v>
      </c>
      <c r="J355" s="59">
        <v>145.69999999999999</v>
      </c>
      <c r="K355" s="55">
        <v>2221</v>
      </c>
      <c r="L355" s="55">
        <v>284.05</v>
      </c>
      <c r="M355" s="55">
        <v>0</v>
      </c>
      <c r="N355" s="55">
        <v>0</v>
      </c>
      <c r="O355" s="55">
        <v>0</v>
      </c>
      <c r="P355" s="55" t="s">
        <v>64</v>
      </c>
      <c r="Q355" s="55" t="s">
        <v>64</v>
      </c>
      <c r="R355" s="55">
        <v>284.05</v>
      </c>
      <c r="S355" s="55">
        <v>1936.95</v>
      </c>
      <c r="T355" s="55">
        <v>1936.95</v>
      </c>
      <c r="U355" s="55">
        <v>0</v>
      </c>
      <c r="V355" s="55" t="s">
        <v>64</v>
      </c>
      <c r="W355" s="55" t="s">
        <v>501</v>
      </c>
      <c r="X355" s="55">
        <v>1</v>
      </c>
      <c r="Y355" s="55">
        <v>0</v>
      </c>
      <c r="Z355" s="55">
        <v>1</v>
      </c>
      <c r="AA355" s="55" t="s">
        <v>63</v>
      </c>
      <c r="AB355" s="55">
        <v>1</v>
      </c>
      <c r="AC355" s="55">
        <v>0</v>
      </c>
      <c r="AD355" s="55">
        <v>5</v>
      </c>
      <c r="AE355" s="55">
        <v>0</v>
      </c>
      <c r="AF355" s="55">
        <v>0</v>
      </c>
      <c r="AG355" s="56">
        <v>0</v>
      </c>
      <c r="AH355" s="55">
        <v>27</v>
      </c>
      <c r="AI355" s="55">
        <v>32</v>
      </c>
      <c r="AJ355" s="55">
        <v>32</v>
      </c>
      <c r="AK355" s="55">
        <v>165</v>
      </c>
      <c r="AL355" s="55">
        <v>165</v>
      </c>
      <c r="AM355" s="55">
        <v>0</v>
      </c>
      <c r="AN355" s="55" t="s">
        <v>64</v>
      </c>
      <c r="AO355" s="55">
        <v>3</v>
      </c>
      <c r="AP355" s="55">
        <v>3</v>
      </c>
      <c r="AQ355" s="55">
        <v>100</v>
      </c>
      <c r="AR355" s="55">
        <v>145.66669999999999</v>
      </c>
      <c r="AS355" s="55">
        <v>128</v>
      </c>
      <c r="AT355" s="68" t="str">
        <f>VLOOKUP(A355,'[2]SU List with Assignment Master'!$F$2:$G$128,2,FALSE)</f>
        <v>North 3</v>
      </c>
      <c r="AU355" s="55">
        <v>305</v>
      </c>
      <c r="AV355" s="55" t="s">
        <v>60</v>
      </c>
    </row>
    <row r="356" spans="1:48" x14ac:dyDescent="0.25">
      <c r="A356" s="55" t="s">
        <v>88</v>
      </c>
      <c r="B356" s="55">
        <v>30498</v>
      </c>
      <c r="C356" s="55">
        <v>1</v>
      </c>
      <c r="D356" s="55">
        <v>108</v>
      </c>
      <c r="E356" s="55">
        <v>0</v>
      </c>
      <c r="F356" s="55">
        <v>0</v>
      </c>
      <c r="G356" s="56">
        <v>108</v>
      </c>
      <c r="H356" s="59">
        <v>108</v>
      </c>
      <c r="I356" s="55">
        <v>108</v>
      </c>
      <c r="J356" s="59">
        <v>108</v>
      </c>
      <c r="K356" s="55">
        <v>540</v>
      </c>
      <c r="L356" s="55">
        <v>70.2</v>
      </c>
      <c r="M356" s="55">
        <v>0</v>
      </c>
      <c r="N356" s="55">
        <v>0</v>
      </c>
      <c r="O356" s="55">
        <v>0</v>
      </c>
      <c r="P356" s="55" t="s">
        <v>64</v>
      </c>
      <c r="Q356" s="55" t="s">
        <v>64</v>
      </c>
      <c r="R356" s="55">
        <v>70.2</v>
      </c>
      <c r="S356" s="55">
        <v>469.8</v>
      </c>
      <c r="T356" s="55">
        <v>469.8</v>
      </c>
      <c r="U356" s="55">
        <v>0</v>
      </c>
      <c r="V356" s="55" t="s">
        <v>64</v>
      </c>
      <c r="W356" s="55" t="s">
        <v>502</v>
      </c>
      <c r="X356" s="55">
        <v>1</v>
      </c>
      <c r="Y356" s="55">
        <v>0</v>
      </c>
      <c r="Z356" s="55">
        <v>1</v>
      </c>
      <c r="AA356" s="55" t="s">
        <v>63</v>
      </c>
      <c r="AB356" s="55">
        <v>0</v>
      </c>
      <c r="AC356" s="55">
        <v>0</v>
      </c>
      <c r="AD356" s="55">
        <v>0</v>
      </c>
      <c r="AE356" s="55">
        <v>0</v>
      </c>
      <c r="AF356" s="55">
        <v>0</v>
      </c>
      <c r="AG356" s="56">
        <v>0</v>
      </c>
      <c r="AH356" s="55">
        <v>0</v>
      </c>
      <c r="AI356" s="55">
        <v>0</v>
      </c>
      <c r="AJ356" s="55">
        <v>0</v>
      </c>
      <c r="AK356" s="55">
        <v>0</v>
      </c>
      <c r="AL356" s="55">
        <v>0</v>
      </c>
      <c r="AN356" s="55" t="s">
        <v>64</v>
      </c>
      <c r="AO356" s="55">
        <v>8</v>
      </c>
      <c r="AP356" s="55">
        <v>1</v>
      </c>
      <c r="AQ356" s="55">
        <v>12.5</v>
      </c>
      <c r="AR356" s="55">
        <v>13.5</v>
      </c>
      <c r="AS356" s="55">
        <v>108</v>
      </c>
      <c r="AT356" s="68" t="str">
        <f>VLOOKUP(A356,'[2]SU List with Assignment Master'!$F$2:$G$128,2,FALSE)</f>
        <v>North 3</v>
      </c>
      <c r="AU356" s="55">
        <v>305</v>
      </c>
      <c r="AV356" s="55" t="s">
        <v>18</v>
      </c>
    </row>
    <row r="357" spans="1:48" x14ac:dyDescent="0.25">
      <c r="A357" s="55" t="s">
        <v>88</v>
      </c>
      <c r="B357" s="55">
        <v>30993</v>
      </c>
      <c r="C357" s="55">
        <v>0</v>
      </c>
      <c r="D357" s="55">
        <v>0</v>
      </c>
      <c r="E357" s="55">
        <v>0</v>
      </c>
      <c r="F357" s="55">
        <v>0</v>
      </c>
      <c r="G357" s="56">
        <v>0</v>
      </c>
      <c r="H357" s="59">
        <v>0</v>
      </c>
      <c r="I357" s="55">
        <v>0</v>
      </c>
      <c r="J357" s="59" t="e">
        <v>#DIV/0!</v>
      </c>
      <c r="K357" s="55">
        <v>0</v>
      </c>
      <c r="L357" s="55">
        <v>0</v>
      </c>
      <c r="M357" s="55">
        <v>0</v>
      </c>
      <c r="N357" s="55">
        <v>0</v>
      </c>
      <c r="O357" s="55">
        <v>0</v>
      </c>
      <c r="P357" s="55" t="s">
        <v>64</v>
      </c>
      <c r="Q357" s="55" t="s">
        <v>64</v>
      </c>
      <c r="R357" s="55">
        <v>0</v>
      </c>
      <c r="S357" s="55">
        <v>0</v>
      </c>
      <c r="T357" s="55">
        <v>0</v>
      </c>
      <c r="U357" s="55">
        <v>0</v>
      </c>
      <c r="V357" s="55" t="s">
        <v>64</v>
      </c>
      <c r="W357" s="55" t="s">
        <v>503</v>
      </c>
      <c r="X357" s="55">
        <v>0</v>
      </c>
      <c r="Y357" s="55">
        <v>1</v>
      </c>
      <c r="Z357" s="55">
        <v>1</v>
      </c>
      <c r="AA357" s="55" t="s">
        <v>63</v>
      </c>
      <c r="AB357" s="55">
        <v>0</v>
      </c>
      <c r="AC357" s="55">
        <v>0</v>
      </c>
      <c r="AD357" s="55">
        <v>0</v>
      </c>
      <c r="AE357" s="55">
        <v>0</v>
      </c>
      <c r="AF357" s="55">
        <v>0</v>
      </c>
      <c r="AG357" s="56">
        <v>0</v>
      </c>
      <c r="AH357" s="55">
        <v>0</v>
      </c>
      <c r="AI357" s="55">
        <v>0</v>
      </c>
      <c r="AJ357" s="55">
        <v>0</v>
      </c>
      <c r="AK357" s="55">
        <v>0</v>
      </c>
      <c r="AL357" s="55">
        <v>0</v>
      </c>
      <c r="AN357" s="55" t="s">
        <v>64</v>
      </c>
      <c r="AO357" s="55">
        <v>2</v>
      </c>
      <c r="AP357" s="55">
        <v>0</v>
      </c>
      <c r="AQ357" s="55">
        <v>0</v>
      </c>
      <c r="AR357" s="55">
        <v>0</v>
      </c>
      <c r="AS357" s="55">
        <v>0</v>
      </c>
      <c r="AT357" s="68" t="str">
        <f>VLOOKUP(A357,'[2]SU List with Assignment Master'!$F$2:$G$128,2,FALSE)</f>
        <v>North 3</v>
      </c>
      <c r="AU357" s="55">
        <v>305</v>
      </c>
      <c r="AV357" s="55" t="s">
        <v>18</v>
      </c>
    </row>
    <row r="358" spans="1:48" x14ac:dyDescent="0.25">
      <c r="A358" s="55" t="s">
        <v>88</v>
      </c>
      <c r="B358" s="55">
        <v>31008</v>
      </c>
      <c r="C358" s="55">
        <v>5</v>
      </c>
      <c r="D358" s="55">
        <v>1236</v>
      </c>
      <c r="E358" s="55">
        <v>1702</v>
      </c>
      <c r="F358" s="55">
        <v>15</v>
      </c>
      <c r="G358" s="56">
        <v>2953</v>
      </c>
      <c r="H358" s="59">
        <v>2938</v>
      </c>
      <c r="I358" s="55">
        <v>590.6</v>
      </c>
      <c r="J358" s="59">
        <v>587.6</v>
      </c>
      <c r="K358" s="55">
        <v>15037</v>
      </c>
      <c r="L358" s="55">
        <v>1919.45</v>
      </c>
      <c r="M358" s="55">
        <v>0</v>
      </c>
      <c r="N358" s="55">
        <v>0</v>
      </c>
      <c r="O358" s="55">
        <v>59.06</v>
      </c>
      <c r="P358" s="55" t="s">
        <v>64</v>
      </c>
      <c r="Q358" s="55" t="s">
        <v>63</v>
      </c>
      <c r="R358" s="55">
        <v>1978.51</v>
      </c>
      <c r="S358" s="55">
        <v>13058.49</v>
      </c>
      <c r="T358" s="55">
        <v>13058.49</v>
      </c>
      <c r="U358" s="55">
        <v>0</v>
      </c>
      <c r="V358" s="55" t="s">
        <v>64</v>
      </c>
      <c r="W358" s="55" t="s">
        <v>504</v>
      </c>
      <c r="X358" s="55">
        <v>1</v>
      </c>
      <c r="Y358" s="55">
        <v>0</v>
      </c>
      <c r="Z358" s="55">
        <v>1</v>
      </c>
      <c r="AA358" s="55" t="s">
        <v>63</v>
      </c>
      <c r="AB358" s="55">
        <v>1</v>
      </c>
      <c r="AC358" s="55">
        <v>0</v>
      </c>
      <c r="AD358" s="55">
        <v>112</v>
      </c>
      <c r="AE358" s="55">
        <v>0</v>
      </c>
      <c r="AF358" s="55">
        <v>14</v>
      </c>
      <c r="AG358" s="56">
        <v>14</v>
      </c>
      <c r="AH358" s="55">
        <v>119</v>
      </c>
      <c r="AI358" s="55">
        <v>245</v>
      </c>
      <c r="AJ358" s="55">
        <v>245</v>
      </c>
      <c r="AK358" s="55">
        <v>1288</v>
      </c>
      <c r="AL358" s="55">
        <v>1288</v>
      </c>
      <c r="AN358" s="55" t="s">
        <v>64</v>
      </c>
      <c r="AO358" s="55">
        <v>6</v>
      </c>
      <c r="AP358" s="55">
        <v>5</v>
      </c>
      <c r="AQ358" s="55">
        <v>83.333333333333329</v>
      </c>
      <c r="AR358" s="55">
        <v>492.16669999999999</v>
      </c>
      <c r="AS358" s="55">
        <v>247.2</v>
      </c>
      <c r="AT358" s="68" t="str">
        <f>VLOOKUP(A358,'[2]SU List with Assignment Master'!$F$2:$G$128,2,FALSE)</f>
        <v>North 3</v>
      </c>
      <c r="AU358" s="55">
        <v>305</v>
      </c>
      <c r="AV358" s="55" t="s">
        <v>60</v>
      </c>
    </row>
    <row r="359" spans="1:48" x14ac:dyDescent="0.25">
      <c r="A359" s="55" t="s">
        <v>88</v>
      </c>
      <c r="B359" s="55">
        <v>31015</v>
      </c>
      <c r="C359" s="55">
        <v>8</v>
      </c>
      <c r="D359" s="55">
        <v>1716</v>
      </c>
      <c r="E359" s="55">
        <v>195</v>
      </c>
      <c r="F359" s="55">
        <v>0</v>
      </c>
      <c r="G359" s="56">
        <v>1911</v>
      </c>
      <c r="H359" s="59">
        <v>1911</v>
      </c>
      <c r="I359" s="55">
        <v>238.875</v>
      </c>
      <c r="J359" s="59">
        <v>238.9</v>
      </c>
      <c r="K359" s="55">
        <v>9745</v>
      </c>
      <c r="L359" s="55">
        <v>1242.1500000000001</v>
      </c>
      <c r="M359" s="55">
        <v>0</v>
      </c>
      <c r="N359" s="55">
        <v>0</v>
      </c>
      <c r="O359" s="55">
        <v>0</v>
      </c>
      <c r="P359" s="55" t="s">
        <v>64</v>
      </c>
      <c r="Q359" s="55" t="s">
        <v>64</v>
      </c>
      <c r="R359" s="55">
        <v>1242.1500000000001</v>
      </c>
      <c r="S359" s="55">
        <v>8502.85</v>
      </c>
      <c r="T359" s="55">
        <v>8502.85</v>
      </c>
      <c r="U359" s="55">
        <v>0</v>
      </c>
      <c r="V359" s="55" t="s">
        <v>64</v>
      </c>
      <c r="W359" s="55" t="s">
        <v>505</v>
      </c>
      <c r="X359" s="55">
        <v>1</v>
      </c>
      <c r="Y359" s="55">
        <v>0</v>
      </c>
      <c r="Z359" s="55">
        <v>1</v>
      </c>
      <c r="AA359" s="55" t="s">
        <v>63</v>
      </c>
      <c r="AB359" s="55">
        <v>2</v>
      </c>
      <c r="AC359" s="55">
        <v>0</v>
      </c>
      <c r="AD359" s="55">
        <v>66</v>
      </c>
      <c r="AE359" s="55">
        <v>0</v>
      </c>
      <c r="AF359" s="55">
        <v>0</v>
      </c>
      <c r="AG359" s="56">
        <v>0</v>
      </c>
      <c r="AH359" s="55">
        <v>50</v>
      </c>
      <c r="AI359" s="55">
        <v>58</v>
      </c>
      <c r="AJ359" s="55">
        <v>116</v>
      </c>
      <c r="AK359" s="55">
        <v>592</v>
      </c>
      <c r="AL359" s="55">
        <v>592</v>
      </c>
      <c r="AN359" s="55" t="s">
        <v>64</v>
      </c>
      <c r="AO359" s="55">
        <v>8</v>
      </c>
      <c r="AP359" s="55">
        <v>8</v>
      </c>
      <c r="AQ359" s="55">
        <v>100</v>
      </c>
      <c r="AR359" s="55">
        <v>238.875</v>
      </c>
      <c r="AS359" s="55">
        <v>214.5</v>
      </c>
      <c r="AT359" s="68" t="str">
        <f>VLOOKUP(A359,'[2]SU List with Assignment Master'!$F$2:$G$128,2,FALSE)</f>
        <v>North 3</v>
      </c>
      <c r="AU359" s="55">
        <v>305</v>
      </c>
      <c r="AV359" s="55" t="s">
        <v>60</v>
      </c>
    </row>
    <row r="360" spans="1:48" x14ac:dyDescent="0.25">
      <c r="A360" s="55" t="s">
        <v>88</v>
      </c>
      <c r="B360" s="55">
        <v>90305</v>
      </c>
      <c r="C360" s="55">
        <v>1</v>
      </c>
      <c r="D360" s="55">
        <v>1836</v>
      </c>
      <c r="E360" s="55">
        <v>1194</v>
      </c>
      <c r="F360" s="55">
        <v>1</v>
      </c>
      <c r="G360" s="56">
        <v>3031</v>
      </c>
      <c r="H360" s="59">
        <v>3030</v>
      </c>
      <c r="I360" s="55">
        <v>3031</v>
      </c>
      <c r="J360" s="59">
        <v>3030</v>
      </c>
      <c r="K360" s="55">
        <v>15379</v>
      </c>
      <c r="L360" s="55">
        <v>1970.15</v>
      </c>
      <c r="M360" s="55">
        <v>0</v>
      </c>
      <c r="N360" s="55">
        <v>0</v>
      </c>
      <c r="O360" s="55">
        <v>-1970.15</v>
      </c>
      <c r="P360" s="55" t="s">
        <v>63</v>
      </c>
      <c r="Q360" s="55" t="s">
        <v>64</v>
      </c>
      <c r="R360" s="55">
        <v>0</v>
      </c>
      <c r="S360" s="55">
        <v>15379</v>
      </c>
      <c r="T360" s="55">
        <v>15238</v>
      </c>
      <c r="U360" s="55">
        <v>141</v>
      </c>
      <c r="V360" s="55" t="s">
        <v>63</v>
      </c>
      <c r="X360" s="55">
        <v>1</v>
      </c>
      <c r="Y360" s="55">
        <v>0</v>
      </c>
      <c r="Z360" s="55">
        <v>1</v>
      </c>
      <c r="AA360" s="55" t="s">
        <v>63</v>
      </c>
      <c r="AB360" s="55">
        <v>1</v>
      </c>
      <c r="AC360" s="55">
        <v>0</v>
      </c>
      <c r="AD360" s="55">
        <v>24</v>
      </c>
      <c r="AE360" s="55">
        <v>0</v>
      </c>
      <c r="AF360" s="55">
        <v>1</v>
      </c>
      <c r="AG360" s="56">
        <v>1</v>
      </c>
      <c r="AH360" s="55">
        <v>327</v>
      </c>
      <c r="AI360" s="55">
        <v>352</v>
      </c>
      <c r="AJ360" s="55">
        <v>352</v>
      </c>
      <c r="AK360" s="55">
        <v>1798</v>
      </c>
      <c r="AL360" s="55">
        <v>1798</v>
      </c>
      <c r="AN360" s="55" t="s">
        <v>64</v>
      </c>
      <c r="AO360" s="55">
        <v>3</v>
      </c>
      <c r="AP360" s="55">
        <v>1</v>
      </c>
      <c r="AQ360" s="55">
        <v>33.333333333333343</v>
      </c>
      <c r="AR360" s="55">
        <v>1010.3333</v>
      </c>
      <c r="AS360" s="55">
        <v>1836</v>
      </c>
      <c r="AT360" s="68" t="str">
        <f>VLOOKUP(A360,'[2]SU List with Assignment Master'!$F$2:$G$128,2,FALSE)</f>
        <v>North 3</v>
      </c>
      <c r="AU360" s="55">
        <v>305</v>
      </c>
      <c r="AV360" s="55" t="s">
        <v>202</v>
      </c>
    </row>
    <row r="361" spans="1:48" x14ac:dyDescent="0.25">
      <c r="A361" s="55" t="s">
        <v>87</v>
      </c>
      <c r="B361" s="55">
        <v>30071</v>
      </c>
      <c r="C361" s="55">
        <v>3</v>
      </c>
      <c r="D361" s="55">
        <v>432</v>
      </c>
      <c r="E361" s="55">
        <v>86</v>
      </c>
      <c r="F361" s="55">
        <v>0</v>
      </c>
      <c r="G361" s="56">
        <v>518</v>
      </c>
      <c r="H361" s="59">
        <v>518</v>
      </c>
      <c r="I361" s="55">
        <v>172.66669999999999</v>
      </c>
      <c r="J361" s="59">
        <v>172.7</v>
      </c>
      <c r="K361" s="55">
        <v>2691</v>
      </c>
      <c r="L361" s="55">
        <v>336.7</v>
      </c>
      <c r="M361" s="55">
        <v>0</v>
      </c>
      <c r="N361" s="55">
        <v>0</v>
      </c>
      <c r="O361" s="55">
        <v>10.36</v>
      </c>
      <c r="P361" s="55" t="s">
        <v>64</v>
      </c>
      <c r="Q361" s="55" t="s">
        <v>63</v>
      </c>
      <c r="R361" s="55">
        <v>347.06</v>
      </c>
      <c r="S361" s="55">
        <v>2343.94</v>
      </c>
      <c r="T361" s="55">
        <v>2343.94</v>
      </c>
      <c r="U361" s="55">
        <v>0</v>
      </c>
      <c r="V361" s="55" t="s">
        <v>64</v>
      </c>
      <c r="X361" s="55">
        <v>1</v>
      </c>
      <c r="Y361" s="55">
        <v>0</v>
      </c>
      <c r="Z361" s="55">
        <v>1</v>
      </c>
      <c r="AA361" s="55" t="s">
        <v>63</v>
      </c>
      <c r="AB361" s="55">
        <v>0</v>
      </c>
      <c r="AC361" s="55">
        <v>0</v>
      </c>
      <c r="AD361" s="55">
        <v>0</v>
      </c>
      <c r="AE361" s="55">
        <v>0</v>
      </c>
      <c r="AF361" s="55">
        <v>0</v>
      </c>
      <c r="AG361" s="56">
        <v>0</v>
      </c>
      <c r="AH361" s="55">
        <v>0</v>
      </c>
      <c r="AI361" s="55">
        <v>0</v>
      </c>
      <c r="AJ361" s="55">
        <v>0</v>
      </c>
      <c r="AK361" s="55">
        <v>0</v>
      </c>
      <c r="AL361" s="55">
        <v>0</v>
      </c>
      <c r="AM361" s="55">
        <v>0</v>
      </c>
      <c r="AN361" s="55" t="s">
        <v>64</v>
      </c>
      <c r="AO361" s="55">
        <v>3</v>
      </c>
      <c r="AP361" s="55">
        <v>3</v>
      </c>
      <c r="AQ361" s="55">
        <v>100</v>
      </c>
      <c r="AR361" s="55">
        <v>172.66669999999999</v>
      </c>
      <c r="AS361" s="55">
        <v>144</v>
      </c>
      <c r="AT361" s="68" t="str">
        <f>VLOOKUP(A361,'[2]SU List with Assignment Master'!$F$2:$G$128,2,FALSE)</f>
        <v>North 3</v>
      </c>
      <c r="AU361" s="55">
        <v>278</v>
      </c>
      <c r="AV361" s="55" t="s">
        <v>21</v>
      </c>
    </row>
    <row r="362" spans="1:48" x14ac:dyDescent="0.25">
      <c r="A362" s="55" t="s">
        <v>87</v>
      </c>
      <c r="B362" s="55">
        <v>30652</v>
      </c>
      <c r="C362" s="55">
        <v>2</v>
      </c>
      <c r="D362" s="55">
        <v>576</v>
      </c>
      <c r="E362" s="55">
        <v>590</v>
      </c>
      <c r="F362" s="55">
        <v>0</v>
      </c>
      <c r="G362" s="56">
        <v>1166</v>
      </c>
      <c r="H362" s="59">
        <v>1166</v>
      </c>
      <c r="I362" s="55">
        <v>583</v>
      </c>
      <c r="J362" s="59">
        <v>583</v>
      </c>
      <c r="K362" s="55">
        <v>5945</v>
      </c>
      <c r="L362" s="55">
        <v>757.9</v>
      </c>
      <c r="M362" s="55">
        <v>0</v>
      </c>
      <c r="N362" s="55">
        <v>0</v>
      </c>
      <c r="O362" s="55">
        <v>0</v>
      </c>
      <c r="P362" s="55" t="s">
        <v>64</v>
      </c>
      <c r="Q362" s="55" t="s">
        <v>64</v>
      </c>
      <c r="R362" s="55">
        <v>757.9</v>
      </c>
      <c r="S362" s="55">
        <v>5187.1000000000004</v>
      </c>
      <c r="T362" s="55">
        <v>5187.1000000000004</v>
      </c>
      <c r="U362" s="55">
        <v>0</v>
      </c>
      <c r="V362" s="55" t="s">
        <v>64</v>
      </c>
      <c r="W362" s="55" t="s">
        <v>506</v>
      </c>
      <c r="X362" s="55">
        <v>1</v>
      </c>
      <c r="Y362" s="55">
        <v>0</v>
      </c>
      <c r="Z362" s="55">
        <v>1</v>
      </c>
      <c r="AA362" s="55" t="s">
        <v>63</v>
      </c>
      <c r="AB362" s="55">
        <v>0</v>
      </c>
      <c r="AC362" s="55">
        <v>0</v>
      </c>
      <c r="AD362" s="55">
        <v>0</v>
      </c>
      <c r="AE362" s="55">
        <v>0</v>
      </c>
      <c r="AF362" s="55">
        <v>0</v>
      </c>
      <c r="AG362" s="56">
        <v>0</v>
      </c>
      <c r="AH362" s="55">
        <v>0</v>
      </c>
      <c r="AI362" s="55">
        <v>0</v>
      </c>
      <c r="AJ362" s="55">
        <v>0</v>
      </c>
      <c r="AK362" s="55">
        <v>0</v>
      </c>
      <c r="AL362" s="55">
        <v>0</v>
      </c>
      <c r="AN362" s="55" t="s">
        <v>64</v>
      </c>
      <c r="AO362" s="55">
        <v>4</v>
      </c>
      <c r="AP362" s="55">
        <v>2</v>
      </c>
      <c r="AQ362" s="55">
        <v>50</v>
      </c>
      <c r="AR362" s="55">
        <v>291.5</v>
      </c>
      <c r="AS362" s="55">
        <v>288</v>
      </c>
      <c r="AT362" s="68" t="str">
        <f>VLOOKUP(A362,'[2]SU List with Assignment Master'!$F$2:$G$128,2,FALSE)</f>
        <v>North 3</v>
      </c>
      <c r="AU362" s="55">
        <v>278</v>
      </c>
      <c r="AV362" s="55" t="s">
        <v>18</v>
      </c>
    </row>
    <row r="363" spans="1:48" x14ac:dyDescent="0.25">
      <c r="A363" s="55" t="s">
        <v>87</v>
      </c>
      <c r="B363" s="55">
        <v>31014</v>
      </c>
      <c r="C363" s="55">
        <v>5</v>
      </c>
      <c r="D363" s="55">
        <v>1080</v>
      </c>
      <c r="E363" s="55">
        <v>356</v>
      </c>
      <c r="F363" s="55">
        <v>0</v>
      </c>
      <c r="G363" s="56">
        <v>1436</v>
      </c>
      <c r="H363" s="59">
        <v>1436</v>
      </c>
      <c r="I363" s="55">
        <v>287.2</v>
      </c>
      <c r="J363" s="59">
        <v>287.2</v>
      </c>
      <c r="K363" s="55">
        <v>7375</v>
      </c>
      <c r="L363" s="55">
        <v>933.4</v>
      </c>
      <c r="M363" s="55">
        <v>0</v>
      </c>
      <c r="N363" s="55">
        <v>0</v>
      </c>
      <c r="O363" s="55">
        <v>28.72</v>
      </c>
      <c r="P363" s="55" t="s">
        <v>64</v>
      </c>
      <c r="Q363" s="55" t="s">
        <v>63</v>
      </c>
      <c r="R363" s="55">
        <v>962.12</v>
      </c>
      <c r="S363" s="55">
        <v>6412.88</v>
      </c>
      <c r="T363" s="55">
        <v>6412.88</v>
      </c>
      <c r="U363" s="55">
        <v>0</v>
      </c>
      <c r="V363" s="55" t="s">
        <v>64</v>
      </c>
      <c r="W363" s="55" t="s">
        <v>507</v>
      </c>
      <c r="X363" s="55">
        <v>1</v>
      </c>
      <c r="Y363" s="55">
        <v>0</v>
      </c>
      <c r="Z363" s="55">
        <v>1</v>
      </c>
      <c r="AA363" s="55" t="s">
        <v>63</v>
      </c>
      <c r="AB363" s="55">
        <v>0</v>
      </c>
      <c r="AC363" s="55">
        <v>0</v>
      </c>
      <c r="AD363" s="55">
        <v>0</v>
      </c>
      <c r="AE363" s="55">
        <v>0</v>
      </c>
      <c r="AF363" s="55">
        <v>0</v>
      </c>
      <c r="AG363" s="56">
        <v>0</v>
      </c>
      <c r="AH363" s="55">
        <v>0</v>
      </c>
      <c r="AI363" s="55">
        <v>0</v>
      </c>
      <c r="AJ363" s="55">
        <v>0</v>
      </c>
      <c r="AK363" s="55">
        <v>0</v>
      </c>
      <c r="AL363" s="55">
        <v>0</v>
      </c>
      <c r="AM363" s="55">
        <v>0</v>
      </c>
      <c r="AN363" s="55" t="s">
        <v>64</v>
      </c>
      <c r="AO363" s="55">
        <v>7</v>
      </c>
      <c r="AP363" s="55">
        <v>5</v>
      </c>
      <c r="AQ363" s="55">
        <v>71.428571428571431</v>
      </c>
      <c r="AR363" s="55">
        <v>205.1429</v>
      </c>
      <c r="AS363" s="55">
        <v>216</v>
      </c>
      <c r="AT363" s="68" t="str">
        <f>VLOOKUP(A363,'[2]SU List with Assignment Master'!$F$2:$G$128,2,FALSE)</f>
        <v>North 3</v>
      </c>
      <c r="AU363" s="55">
        <v>278</v>
      </c>
      <c r="AV363" s="55" t="s">
        <v>20</v>
      </c>
    </row>
    <row r="364" spans="1:48" x14ac:dyDescent="0.25">
      <c r="A364" s="55" t="s">
        <v>87</v>
      </c>
      <c r="B364" s="55">
        <v>83080</v>
      </c>
      <c r="C364" s="55">
        <v>2</v>
      </c>
      <c r="D364" s="55">
        <v>0</v>
      </c>
      <c r="E364" s="55">
        <v>103</v>
      </c>
      <c r="F364" s="55">
        <v>0</v>
      </c>
      <c r="G364" s="56">
        <v>103</v>
      </c>
      <c r="H364" s="59">
        <v>103</v>
      </c>
      <c r="I364" s="55">
        <v>51.5</v>
      </c>
      <c r="J364" s="59">
        <v>51.5</v>
      </c>
      <c r="K364" s="55">
        <v>528</v>
      </c>
      <c r="L364" s="55">
        <v>66.95</v>
      </c>
      <c r="M364" s="55">
        <v>0</v>
      </c>
      <c r="N364" s="55">
        <v>0</v>
      </c>
      <c r="O364" s="55">
        <v>0</v>
      </c>
      <c r="P364" s="55" t="s">
        <v>64</v>
      </c>
      <c r="Q364" s="55" t="s">
        <v>64</v>
      </c>
      <c r="R364" s="55">
        <v>66.95</v>
      </c>
      <c r="S364" s="55">
        <v>461.05</v>
      </c>
      <c r="T364" s="55">
        <v>564</v>
      </c>
      <c r="U364" s="55">
        <v>-102.95</v>
      </c>
      <c r="V364" s="55" t="s">
        <v>64</v>
      </c>
      <c r="X364" s="55">
        <v>1</v>
      </c>
      <c r="Y364" s="55">
        <v>0</v>
      </c>
      <c r="Z364" s="55">
        <v>1</v>
      </c>
      <c r="AA364" s="55" t="s">
        <v>63</v>
      </c>
      <c r="AB364" s="55">
        <v>1</v>
      </c>
      <c r="AC364" s="55">
        <v>0</v>
      </c>
      <c r="AD364" s="55">
        <v>7</v>
      </c>
      <c r="AE364" s="55">
        <v>0</v>
      </c>
      <c r="AF364" s="55">
        <v>0</v>
      </c>
      <c r="AG364" s="56">
        <v>0</v>
      </c>
      <c r="AH364" s="55">
        <v>0</v>
      </c>
      <c r="AI364" s="55">
        <v>7</v>
      </c>
      <c r="AJ364" s="55">
        <v>7</v>
      </c>
      <c r="AK364" s="55">
        <v>36</v>
      </c>
      <c r="AL364" s="55">
        <v>36</v>
      </c>
      <c r="AM364" s="55">
        <v>0</v>
      </c>
      <c r="AN364" s="55" t="s">
        <v>64</v>
      </c>
      <c r="AO364" s="55">
        <v>3</v>
      </c>
      <c r="AP364" s="55">
        <v>0</v>
      </c>
      <c r="AQ364" s="55">
        <v>66.666666666666671</v>
      </c>
      <c r="AR364" s="55">
        <v>34.333300000000001</v>
      </c>
      <c r="AS364" s="55">
        <v>0</v>
      </c>
      <c r="AT364" s="68" t="str">
        <f>VLOOKUP(A364,'[2]SU List with Assignment Master'!$F$2:$G$128,2,FALSE)</f>
        <v>North 3</v>
      </c>
      <c r="AU364" s="55">
        <v>278</v>
      </c>
      <c r="AV364" s="55" t="s">
        <v>22</v>
      </c>
    </row>
    <row r="365" spans="1:48" x14ac:dyDescent="0.25">
      <c r="A365" s="55" t="s">
        <v>87</v>
      </c>
      <c r="B365" s="55">
        <v>90278</v>
      </c>
      <c r="C365" s="55">
        <v>0</v>
      </c>
      <c r="D365" s="55">
        <v>96</v>
      </c>
      <c r="E365" s="55">
        <v>-96</v>
      </c>
      <c r="F365" s="55">
        <v>0</v>
      </c>
      <c r="G365" s="56">
        <v>0</v>
      </c>
      <c r="H365" s="59">
        <v>0</v>
      </c>
      <c r="I365" s="55">
        <v>0</v>
      </c>
      <c r="J365" s="59" t="e">
        <v>#DIV/0!</v>
      </c>
      <c r="K365" s="55">
        <v>0</v>
      </c>
      <c r="L365" s="55">
        <v>0</v>
      </c>
      <c r="M365" s="55">
        <v>0</v>
      </c>
      <c r="N365" s="55">
        <v>0</v>
      </c>
      <c r="O365" s="55">
        <v>0</v>
      </c>
      <c r="P365" s="55" t="s">
        <v>63</v>
      </c>
      <c r="Q365" s="55" t="s">
        <v>64</v>
      </c>
      <c r="R365" s="55">
        <v>0</v>
      </c>
      <c r="S365" s="55">
        <v>0</v>
      </c>
      <c r="T365" s="55">
        <v>0</v>
      </c>
      <c r="U365" s="55">
        <v>0</v>
      </c>
      <c r="V365" s="55" t="s">
        <v>64</v>
      </c>
      <c r="W365" s="55" t="s">
        <v>508</v>
      </c>
      <c r="X365" s="55">
        <v>0</v>
      </c>
      <c r="Y365" s="55">
        <v>1</v>
      </c>
      <c r="Z365" s="55">
        <v>1</v>
      </c>
      <c r="AA365" s="55" t="s">
        <v>63</v>
      </c>
      <c r="AB365" s="55">
        <v>0</v>
      </c>
      <c r="AC365" s="55">
        <v>0</v>
      </c>
      <c r="AD365" s="55">
        <v>0</v>
      </c>
      <c r="AE365" s="55">
        <v>0</v>
      </c>
      <c r="AF365" s="55">
        <v>0</v>
      </c>
      <c r="AG365" s="56">
        <v>0</v>
      </c>
      <c r="AH365" s="55">
        <v>0</v>
      </c>
      <c r="AI365" s="55">
        <v>0</v>
      </c>
      <c r="AJ365" s="55">
        <v>0</v>
      </c>
      <c r="AK365" s="55">
        <v>0</v>
      </c>
      <c r="AL365" s="55">
        <v>0</v>
      </c>
      <c r="AM365" s="55">
        <v>0</v>
      </c>
      <c r="AN365" s="55" t="s">
        <v>64</v>
      </c>
      <c r="AO365" s="55">
        <v>4</v>
      </c>
      <c r="AP365" s="55">
        <v>1</v>
      </c>
      <c r="AQ365" s="55">
        <v>0</v>
      </c>
      <c r="AR365" s="55">
        <v>0</v>
      </c>
      <c r="AS365" s="55">
        <v>96</v>
      </c>
      <c r="AT365" s="68" t="str">
        <f>VLOOKUP(A365,'[2]SU List with Assignment Master'!$F$2:$G$128,2,FALSE)</f>
        <v>North 3</v>
      </c>
      <c r="AU365" s="55">
        <v>278</v>
      </c>
      <c r="AV365" s="55" t="s">
        <v>202</v>
      </c>
    </row>
    <row r="366" spans="1:48" x14ac:dyDescent="0.25">
      <c r="A366" s="55" t="s">
        <v>86</v>
      </c>
      <c r="B366" s="55">
        <v>40244</v>
      </c>
      <c r="C366" s="55">
        <v>11</v>
      </c>
      <c r="D366" s="55">
        <v>1752</v>
      </c>
      <c r="E366" s="55">
        <v>439</v>
      </c>
      <c r="F366" s="55">
        <v>4</v>
      </c>
      <c r="G366" s="56">
        <v>2195</v>
      </c>
      <c r="H366" s="59">
        <v>2191</v>
      </c>
      <c r="I366" s="55">
        <v>199.5455</v>
      </c>
      <c r="J366" s="59">
        <v>199.2</v>
      </c>
      <c r="K366" s="55">
        <v>11237</v>
      </c>
      <c r="L366" s="55">
        <v>1426.75</v>
      </c>
      <c r="M366" s="55">
        <v>0</v>
      </c>
      <c r="N366" s="55">
        <v>0</v>
      </c>
      <c r="O366" s="55">
        <v>43.9</v>
      </c>
      <c r="P366" s="55" t="s">
        <v>64</v>
      </c>
      <c r="Q366" s="55" t="s">
        <v>63</v>
      </c>
      <c r="R366" s="55">
        <v>1470.65</v>
      </c>
      <c r="S366" s="55">
        <v>9766.35</v>
      </c>
      <c r="T366" s="55">
        <v>9766.35</v>
      </c>
      <c r="U366" s="55">
        <v>0</v>
      </c>
      <c r="V366" s="55" t="s">
        <v>64</v>
      </c>
      <c r="W366" s="55" t="s">
        <v>509</v>
      </c>
      <c r="X366" s="55">
        <v>1</v>
      </c>
      <c r="Y366" s="55">
        <v>0</v>
      </c>
      <c r="Z366" s="55">
        <v>1</v>
      </c>
      <c r="AA366" s="55" t="s">
        <v>63</v>
      </c>
      <c r="AB366" s="55">
        <v>6</v>
      </c>
      <c r="AC366" s="55">
        <v>0</v>
      </c>
      <c r="AD366" s="55">
        <v>91</v>
      </c>
      <c r="AE366" s="55">
        <v>0</v>
      </c>
      <c r="AF366" s="55">
        <v>4</v>
      </c>
      <c r="AG366" s="56">
        <v>4</v>
      </c>
      <c r="AH366" s="55">
        <v>212</v>
      </c>
      <c r="AI366" s="55">
        <v>51.166699999999999</v>
      </c>
      <c r="AJ366" s="55">
        <v>307</v>
      </c>
      <c r="AK366" s="55">
        <v>1555</v>
      </c>
      <c r="AL366" s="55">
        <v>1555</v>
      </c>
      <c r="AN366" s="55" t="s">
        <v>64</v>
      </c>
      <c r="AO366" s="55">
        <v>11</v>
      </c>
      <c r="AP366" s="55">
        <v>11</v>
      </c>
      <c r="AQ366" s="55">
        <v>100</v>
      </c>
      <c r="AR366" s="55">
        <v>199.5455</v>
      </c>
      <c r="AS366" s="55">
        <v>159.27269999999999</v>
      </c>
      <c r="AT366" s="68" t="str">
        <f>VLOOKUP(A366,'[2]SU List with Assignment Master'!$F$2:$G$128,2,FALSE)</f>
        <v>South 4</v>
      </c>
      <c r="AU366" s="55">
        <v>466</v>
      </c>
      <c r="AV366" s="55" t="s">
        <v>60</v>
      </c>
    </row>
    <row r="367" spans="1:48" x14ac:dyDescent="0.25">
      <c r="A367" s="55" t="s">
        <v>86</v>
      </c>
      <c r="B367" s="55">
        <v>40257</v>
      </c>
      <c r="C367" s="55">
        <v>0</v>
      </c>
      <c r="D367" s="55">
        <v>0</v>
      </c>
      <c r="E367" s="55">
        <v>0</v>
      </c>
      <c r="F367" s="55">
        <v>0</v>
      </c>
      <c r="G367" s="56">
        <v>0</v>
      </c>
      <c r="H367" s="59">
        <v>0</v>
      </c>
      <c r="I367" s="55">
        <v>0</v>
      </c>
      <c r="J367" s="59" t="e">
        <v>#DIV/0!</v>
      </c>
      <c r="K367" s="55">
        <v>0</v>
      </c>
      <c r="L367" s="55">
        <v>0</v>
      </c>
      <c r="M367" s="55">
        <v>0</v>
      </c>
      <c r="N367" s="55">
        <v>0</v>
      </c>
      <c r="O367" s="55">
        <v>0</v>
      </c>
      <c r="P367" s="55" t="s">
        <v>64</v>
      </c>
      <c r="Q367" s="55" t="s">
        <v>64</v>
      </c>
      <c r="R367" s="55">
        <v>0</v>
      </c>
      <c r="S367" s="55">
        <v>0</v>
      </c>
      <c r="T367" s="55">
        <v>0</v>
      </c>
      <c r="U367" s="55">
        <v>0</v>
      </c>
      <c r="V367" s="55" t="s">
        <v>64</v>
      </c>
      <c r="W367" s="55" t="s">
        <v>510</v>
      </c>
      <c r="X367" s="55">
        <v>0</v>
      </c>
      <c r="Y367" s="55">
        <v>1</v>
      </c>
      <c r="Z367" s="55">
        <v>1</v>
      </c>
      <c r="AA367" s="55" t="s">
        <v>63</v>
      </c>
      <c r="AB367" s="55">
        <v>0</v>
      </c>
      <c r="AC367" s="55">
        <v>0</v>
      </c>
      <c r="AD367" s="55">
        <v>0</v>
      </c>
      <c r="AE367" s="55">
        <v>0</v>
      </c>
      <c r="AF367" s="55">
        <v>0</v>
      </c>
      <c r="AG367" s="56">
        <v>0</v>
      </c>
      <c r="AH367" s="55">
        <v>0</v>
      </c>
      <c r="AI367" s="55">
        <v>0</v>
      </c>
      <c r="AJ367" s="55">
        <v>0</v>
      </c>
      <c r="AK367" s="55">
        <v>0</v>
      </c>
      <c r="AL367" s="55">
        <v>0</v>
      </c>
      <c r="AN367" s="55" t="s">
        <v>64</v>
      </c>
      <c r="AO367" s="55">
        <v>4</v>
      </c>
      <c r="AP367" s="55">
        <v>0</v>
      </c>
      <c r="AQ367" s="55">
        <v>0</v>
      </c>
      <c r="AR367" s="55">
        <v>0</v>
      </c>
      <c r="AS367" s="55">
        <v>0</v>
      </c>
      <c r="AT367" s="68" t="str">
        <f>VLOOKUP(A367,'[2]SU List with Assignment Master'!$F$2:$G$128,2,FALSE)</f>
        <v>South 4</v>
      </c>
      <c r="AU367" s="55">
        <v>466</v>
      </c>
      <c r="AV367" s="55" t="s">
        <v>60</v>
      </c>
    </row>
    <row r="368" spans="1:48" x14ac:dyDescent="0.25">
      <c r="A368" s="55" t="s">
        <v>86</v>
      </c>
      <c r="B368" s="55">
        <v>90466</v>
      </c>
      <c r="C368" s="55">
        <v>0</v>
      </c>
      <c r="D368" s="55">
        <v>0</v>
      </c>
      <c r="E368" s="55">
        <v>0</v>
      </c>
      <c r="F368" s="55">
        <v>0</v>
      </c>
      <c r="G368" s="56">
        <v>0</v>
      </c>
      <c r="H368" s="59">
        <v>0</v>
      </c>
      <c r="I368" s="55">
        <v>0</v>
      </c>
      <c r="J368" s="59" t="e">
        <v>#DIV/0!</v>
      </c>
      <c r="K368" s="55">
        <v>0</v>
      </c>
      <c r="L368" s="55">
        <v>0</v>
      </c>
      <c r="M368" s="55">
        <v>0</v>
      </c>
      <c r="N368" s="55">
        <v>0</v>
      </c>
      <c r="O368" s="55">
        <v>0</v>
      </c>
      <c r="P368" s="55" t="s">
        <v>63</v>
      </c>
      <c r="Q368" s="55" t="s">
        <v>64</v>
      </c>
      <c r="R368" s="55">
        <v>0</v>
      </c>
      <c r="S368" s="55">
        <v>0</v>
      </c>
      <c r="T368" s="55">
        <v>0</v>
      </c>
      <c r="U368" s="55">
        <v>0</v>
      </c>
      <c r="V368" s="55" t="s">
        <v>64</v>
      </c>
      <c r="X368" s="55">
        <v>0</v>
      </c>
      <c r="Y368" s="55">
        <v>1</v>
      </c>
      <c r="Z368" s="55">
        <v>1</v>
      </c>
      <c r="AA368" s="55" t="s">
        <v>63</v>
      </c>
      <c r="AB368" s="55">
        <v>0</v>
      </c>
      <c r="AC368" s="55">
        <v>0</v>
      </c>
      <c r="AD368" s="55">
        <v>0</v>
      </c>
      <c r="AE368" s="55">
        <v>0</v>
      </c>
      <c r="AF368" s="55">
        <v>0</v>
      </c>
      <c r="AG368" s="56">
        <v>0</v>
      </c>
      <c r="AH368" s="55">
        <v>0</v>
      </c>
      <c r="AI368" s="55">
        <v>0</v>
      </c>
      <c r="AJ368" s="55">
        <v>0</v>
      </c>
      <c r="AK368" s="55">
        <v>0</v>
      </c>
      <c r="AL368" s="55">
        <v>0</v>
      </c>
      <c r="AN368" s="55" t="s">
        <v>64</v>
      </c>
      <c r="AO368" s="55">
        <v>1</v>
      </c>
      <c r="AP368" s="55">
        <v>0</v>
      </c>
      <c r="AQ368" s="55">
        <v>0</v>
      </c>
      <c r="AR368" s="55">
        <v>0</v>
      </c>
      <c r="AS368" s="55">
        <v>0</v>
      </c>
      <c r="AT368" s="68" t="str">
        <f>VLOOKUP(A368,'[2]SU List with Assignment Master'!$F$2:$G$128,2,FALSE)</f>
        <v>South 4</v>
      </c>
      <c r="AU368" s="55">
        <v>466</v>
      </c>
      <c r="AV368" s="55" t="s">
        <v>202</v>
      </c>
    </row>
    <row r="369" spans="1:48" x14ac:dyDescent="0.25">
      <c r="A369" s="55" t="s">
        <v>85</v>
      </c>
      <c r="B369" s="55">
        <v>40005</v>
      </c>
      <c r="C369" s="55">
        <v>0</v>
      </c>
      <c r="D369" s="55">
        <v>0</v>
      </c>
      <c r="E369" s="55">
        <v>0</v>
      </c>
      <c r="F369" s="55">
        <v>0</v>
      </c>
      <c r="G369" s="56">
        <v>0</v>
      </c>
      <c r="H369" s="59">
        <v>0</v>
      </c>
      <c r="I369" s="55">
        <v>0</v>
      </c>
      <c r="J369" s="59" t="e">
        <v>#DIV/0!</v>
      </c>
      <c r="K369" s="55">
        <v>0</v>
      </c>
      <c r="L369" s="55">
        <v>0</v>
      </c>
      <c r="M369" s="55">
        <v>0</v>
      </c>
      <c r="N369" s="55">
        <v>0</v>
      </c>
      <c r="O369" s="55">
        <v>0</v>
      </c>
      <c r="P369" s="55" t="s">
        <v>64</v>
      </c>
      <c r="Q369" s="55" t="s">
        <v>64</v>
      </c>
      <c r="R369" s="55">
        <v>0</v>
      </c>
      <c r="S369" s="55">
        <v>0</v>
      </c>
      <c r="T369" s="55">
        <v>0</v>
      </c>
      <c r="U369" s="55">
        <v>0</v>
      </c>
      <c r="V369" s="55" t="s">
        <v>64</v>
      </c>
      <c r="W369" s="55" t="s">
        <v>511</v>
      </c>
      <c r="X369" s="55">
        <v>0</v>
      </c>
      <c r="Y369" s="55">
        <v>1</v>
      </c>
      <c r="Z369" s="55">
        <v>1</v>
      </c>
      <c r="AA369" s="55" t="s">
        <v>63</v>
      </c>
      <c r="AB369" s="55">
        <v>0</v>
      </c>
      <c r="AC369" s="55">
        <v>0</v>
      </c>
      <c r="AD369" s="55">
        <v>0</v>
      </c>
      <c r="AE369" s="55">
        <v>0</v>
      </c>
      <c r="AF369" s="55">
        <v>0</v>
      </c>
      <c r="AG369" s="56">
        <v>0</v>
      </c>
      <c r="AH369" s="55">
        <v>0</v>
      </c>
      <c r="AI369" s="55">
        <v>0</v>
      </c>
      <c r="AJ369" s="55">
        <v>0</v>
      </c>
      <c r="AK369" s="55">
        <v>0</v>
      </c>
      <c r="AL369" s="55">
        <v>0</v>
      </c>
      <c r="AN369" s="55" t="s">
        <v>64</v>
      </c>
      <c r="AO369" s="55">
        <v>1</v>
      </c>
      <c r="AP369" s="55">
        <v>0</v>
      </c>
      <c r="AQ369" s="55">
        <v>0</v>
      </c>
      <c r="AR369" s="55">
        <v>0</v>
      </c>
      <c r="AS369" s="55">
        <v>0</v>
      </c>
      <c r="AT369" s="68" t="str">
        <f>VLOOKUP(A369,'[2]SU List with Assignment Master'!$F$2:$G$128,2,FALSE)</f>
        <v>South 6</v>
      </c>
      <c r="AU369" s="55">
        <v>471</v>
      </c>
      <c r="AV369" s="55" t="s">
        <v>21</v>
      </c>
    </row>
    <row r="370" spans="1:48" x14ac:dyDescent="0.25">
      <c r="A370" s="55" t="s">
        <v>85</v>
      </c>
      <c r="B370" s="55">
        <v>40032</v>
      </c>
      <c r="C370" s="55">
        <v>2</v>
      </c>
      <c r="D370" s="55">
        <v>0</v>
      </c>
      <c r="E370" s="55">
        <v>123</v>
      </c>
      <c r="F370" s="55">
        <v>1</v>
      </c>
      <c r="G370" s="56">
        <v>124</v>
      </c>
      <c r="H370" s="59">
        <v>123</v>
      </c>
      <c r="I370" s="55">
        <v>62</v>
      </c>
      <c r="J370" s="59">
        <v>61.5</v>
      </c>
      <c r="K370" s="55">
        <v>636</v>
      </c>
      <c r="L370" s="55">
        <v>80.599999999999994</v>
      </c>
      <c r="M370" s="55">
        <v>0</v>
      </c>
      <c r="N370" s="55">
        <v>0</v>
      </c>
      <c r="O370" s="55">
        <v>2.48</v>
      </c>
      <c r="P370" s="55" t="s">
        <v>64</v>
      </c>
      <c r="Q370" s="55" t="s">
        <v>63</v>
      </c>
      <c r="R370" s="55">
        <v>83.08</v>
      </c>
      <c r="S370" s="55">
        <v>552.91999999999996</v>
      </c>
      <c r="T370" s="55">
        <v>552.91999999999996</v>
      </c>
      <c r="U370" s="55">
        <v>0</v>
      </c>
      <c r="V370" s="55" t="s">
        <v>64</v>
      </c>
      <c r="W370" s="55" t="s">
        <v>512</v>
      </c>
      <c r="X370" s="55">
        <v>1</v>
      </c>
      <c r="Y370" s="55">
        <v>0</v>
      </c>
      <c r="Z370" s="55">
        <v>1</v>
      </c>
      <c r="AA370" s="55" t="s">
        <v>63</v>
      </c>
      <c r="AB370" s="55">
        <v>1</v>
      </c>
      <c r="AC370" s="55">
        <v>0</v>
      </c>
      <c r="AD370" s="55">
        <v>0</v>
      </c>
      <c r="AE370" s="55">
        <v>0</v>
      </c>
      <c r="AF370" s="55">
        <v>1</v>
      </c>
      <c r="AG370" s="56">
        <v>1</v>
      </c>
      <c r="AH370" s="55">
        <v>22</v>
      </c>
      <c r="AI370" s="55">
        <v>23</v>
      </c>
      <c r="AJ370" s="55">
        <v>23</v>
      </c>
      <c r="AK370" s="55">
        <v>118</v>
      </c>
      <c r="AL370" s="55">
        <v>118</v>
      </c>
      <c r="AM370" s="55">
        <v>0</v>
      </c>
      <c r="AN370" s="55" t="s">
        <v>64</v>
      </c>
      <c r="AO370" s="55">
        <v>3</v>
      </c>
      <c r="AP370" s="55">
        <v>0</v>
      </c>
      <c r="AQ370" s="55">
        <v>66.666666666666671</v>
      </c>
      <c r="AR370" s="55">
        <v>41.333300000000001</v>
      </c>
      <c r="AS370" s="55">
        <v>0</v>
      </c>
      <c r="AT370" s="68" t="str">
        <f>VLOOKUP(A370,'[2]SU List with Assignment Master'!$F$2:$G$128,2,FALSE)</f>
        <v>South 6</v>
      </c>
      <c r="AU370" s="55">
        <v>471</v>
      </c>
      <c r="AV370" s="55" t="s">
        <v>21</v>
      </c>
    </row>
    <row r="371" spans="1:48" x14ac:dyDescent="0.25">
      <c r="A371" s="55" t="s">
        <v>85</v>
      </c>
      <c r="B371" s="55">
        <v>40714</v>
      </c>
      <c r="C371" s="55">
        <v>3</v>
      </c>
      <c r="D371" s="55">
        <v>768</v>
      </c>
      <c r="E371" s="55">
        <v>-36</v>
      </c>
      <c r="F371" s="55">
        <v>1</v>
      </c>
      <c r="G371" s="56">
        <v>733</v>
      </c>
      <c r="H371" s="59">
        <v>732</v>
      </c>
      <c r="I371" s="55">
        <v>244.33330000000001</v>
      </c>
      <c r="J371" s="59">
        <v>244</v>
      </c>
      <c r="K371" s="55">
        <v>3750</v>
      </c>
      <c r="L371" s="55">
        <v>476.45</v>
      </c>
      <c r="M371" s="55">
        <v>0</v>
      </c>
      <c r="N371" s="55">
        <v>0</v>
      </c>
      <c r="O371" s="55">
        <v>0</v>
      </c>
      <c r="P371" s="55" t="s">
        <v>64</v>
      </c>
      <c r="Q371" s="55" t="s">
        <v>64</v>
      </c>
      <c r="R371" s="55">
        <v>476.45</v>
      </c>
      <c r="S371" s="55">
        <v>3273.55</v>
      </c>
      <c r="T371" s="55">
        <v>3273.55</v>
      </c>
      <c r="U371" s="55">
        <v>0</v>
      </c>
      <c r="V371" s="55" t="s">
        <v>64</v>
      </c>
      <c r="W371" s="55" t="s">
        <v>513</v>
      </c>
      <c r="X371" s="55">
        <v>1</v>
      </c>
      <c r="Y371" s="55">
        <v>0</v>
      </c>
      <c r="Z371" s="55">
        <v>1</v>
      </c>
      <c r="AA371" s="55" t="s">
        <v>63</v>
      </c>
      <c r="AB371" s="55">
        <v>2</v>
      </c>
      <c r="AC371" s="55">
        <v>0</v>
      </c>
      <c r="AD371" s="55">
        <v>54</v>
      </c>
      <c r="AE371" s="55">
        <v>0</v>
      </c>
      <c r="AF371" s="55">
        <v>1</v>
      </c>
      <c r="AG371" s="56">
        <v>1</v>
      </c>
      <c r="AH371" s="55">
        <v>53</v>
      </c>
      <c r="AI371" s="55">
        <v>54</v>
      </c>
      <c r="AJ371" s="55">
        <v>108</v>
      </c>
      <c r="AK371" s="55">
        <v>550</v>
      </c>
      <c r="AL371" s="55">
        <v>550</v>
      </c>
      <c r="AN371" s="55" t="s">
        <v>64</v>
      </c>
      <c r="AO371" s="55">
        <v>4</v>
      </c>
      <c r="AP371" s="55">
        <v>2</v>
      </c>
      <c r="AQ371" s="55">
        <v>75</v>
      </c>
      <c r="AR371" s="55">
        <v>183.25</v>
      </c>
      <c r="AS371" s="55">
        <v>384</v>
      </c>
      <c r="AT371" s="68" t="str">
        <f>VLOOKUP(A371,'[2]SU List with Assignment Master'!$F$2:$G$128,2,FALSE)</f>
        <v>South 6</v>
      </c>
      <c r="AU371" s="55">
        <v>471</v>
      </c>
      <c r="AV371" s="55" t="s">
        <v>18</v>
      </c>
    </row>
    <row r="372" spans="1:48" x14ac:dyDescent="0.25">
      <c r="A372" s="55" t="s">
        <v>85</v>
      </c>
      <c r="B372" s="55">
        <v>40944</v>
      </c>
      <c r="C372" s="55">
        <v>2</v>
      </c>
      <c r="D372" s="55">
        <v>0</v>
      </c>
      <c r="E372" s="55">
        <v>450</v>
      </c>
      <c r="F372" s="55">
        <v>16</v>
      </c>
      <c r="G372" s="56">
        <v>466</v>
      </c>
      <c r="H372" s="59">
        <v>450</v>
      </c>
      <c r="I372" s="55">
        <v>233</v>
      </c>
      <c r="J372" s="59">
        <v>225</v>
      </c>
      <c r="K372" s="55">
        <v>2384</v>
      </c>
      <c r="L372" s="55">
        <v>302.89999999999998</v>
      </c>
      <c r="M372" s="55">
        <v>0</v>
      </c>
      <c r="N372" s="55">
        <v>0</v>
      </c>
      <c r="O372" s="55">
        <v>0</v>
      </c>
      <c r="P372" s="55" t="s">
        <v>64</v>
      </c>
      <c r="Q372" s="55" t="s">
        <v>64</v>
      </c>
      <c r="R372" s="55">
        <v>302.89999999999998</v>
      </c>
      <c r="S372" s="55">
        <v>2081.1</v>
      </c>
      <c r="T372" s="55">
        <v>2081.1</v>
      </c>
      <c r="U372" s="55">
        <v>0</v>
      </c>
      <c r="V372" s="55" t="s">
        <v>64</v>
      </c>
      <c r="W372" s="55" t="s">
        <v>514</v>
      </c>
      <c r="X372" s="55">
        <v>1</v>
      </c>
      <c r="Y372" s="55">
        <v>0</v>
      </c>
      <c r="Z372" s="55">
        <v>1</v>
      </c>
      <c r="AA372" s="55" t="s">
        <v>63</v>
      </c>
      <c r="AB372" s="55">
        <v>2</v>
      </c>
      <c r="AC372" s="55">
        <v>0</v>
      </c>
      <c r="AD372" s="55">
        <v>0</v>
      </c>
      <c r="AE372" s="55">
        <v>0</v>
      </c>
      <c r="AF372" s="55">
        <v>16</v>
      </c>
      <c r="AG372" s="56">
        <v>16</v>
      </c>
      <c r="AH372" s="55">
        <v>164</v>
      </c>
      <c r="AI372" s="55">
        <v>90</v>
      </c>
      <c r="AJ372" s="55">
        <v>180</v>
      </c>
      <c r="AK372" s="55">
        <v>916</v>
      </c>
      <c r="AL372" s="55">
        <v>916</v>
      </c>
      <c r="AN372" s="55" t="s">
        <v>64</v>
      </c>
      <c r="AO372" s="55">
        <v>2</v>
      </c>
      <c r="AP372" s="55">
        <v>0</v>
      </c>
      <c r="AQ372" s="55">
        <v>100</v>
      </c>
      <c r="AR372" s="55">
        <v>233</v>
      </c>
      <c r="AS372" s="55">
        <v>0</v>
      </c>
      <c r="AT372" s="68" t="str">
        <f>VLOOKUP(A372,'[2]SU List with Assignment Master'!$F$2:$G$128,2,FALSE)</f>
        <v>South 6</v>
      </c>
      <c r="AU372" s="55">
        <v>471</v>
      </c>
      <c r="AV372" s="55" t="s">
        <v>20</v>
      </c>
    </row>
    <row r="373" spans="1:48" x14ac:dyDescent="0.25">
      <c r="A373" s="55" t="s">
        <v>85</v>
      </c>
      <c r="B373" s="55">
        <v>41416</v>
      </c>
      <c r="C373" s="55">
        <v>8</v>
      </c>
      <c r="D373" s="55">
        <v>1128</v>
      </c>
      <c r="E373" s="55">
        <v>194</v>
      </c>
      <c r="F373" s="55">
        <v>15</v>
      </c>
      <c r="G373" s="56">
        <v>1337</v>
      </c>
      <c r="H373" s="59">
        <v>1322</v>
      </c>
      <c r="I373" s="55">
        <v>167.125</v>
      </c>
      <c r="J373" s="59">
        <v>165.3</v>
      </c>
      <c r="K373" s="55">
        <v>6828</v>
      </c>
      <c r="L373" s="55">
        <v>869.05</v>
      </c>
      <c r="M373" s="55">
        <v>0</v>
      </c>
      <c r="N373" s="55">
        <v>0</v>
      </c>
      <c r="O373" s="55">
        <v>26.74</v>
      </c>
      <c r="P373" s="55" t="s">
        <v>64</v>
      </c>
      <c r="Q373" s="55" t="s">
        <v>63</v>
      </c>
      <c r="R373" s="55">
        <v>895.79</v>
      </c>
      <c r="S373" s="55">
        <v>5932.21</v>
      </c>
      <c r="T373" s="55">
        <v>5932.21</v>
      </c>
      <c r="U373" s="55">
        <v>0</v>
      </c>
      <c r="V373" s="55" t="s">
        <v>64</v>
      </c>
      <c r="W373" s="55" t="s">
        <v>515</v>
      </c>
      <c r="X373" s="55">
        <v>1</v>
      </c>
      <c r="Y373" s="55">
        <v>0</v>
      </c>
      <c r="Z373" s="55">
        <v>1</v>
      </c>
      <c r="AA373" s="55" t="s">
        <v>63</v>
      </c>
      <c r="AB373" s="55">
        <v>4</v>
      </c>
      <c r="AC373" s="55">
        <v>0</v>
      </c>
      <c r="AD373" s="55">
        <v>55</v>
      </c>
      <c r="AE373" s="55">
        <v>0</v>
      </c>
      <c r="AF373" s="55">
        <v>15</v>
      </c>
      <c r="AG373" s="56">
        <v>15</v>
      </c>
      <c r="AH373" s="55">
        <v>164</v>
      </c>
      <c r="AI373" s="55">
        <v>58.5</v>
      </c>
      <c r="AJ373" s="55">
        <v>234</v>
      </c>
      <c r="AK373" s="55">
        <v>1194</v>
      </c>
      <c r="AL373" s="55">
        <v>1194</v>
      </c>
      <c r="AN373" s="55" t="s">
        <v>64</v>
      </c>
      <c r="AO373" s="55">
        <v>9</v>
      </c>
      <c r="AP373" s="55">
        <v>7</v>
      </c>
      <c r="AQ373" s="55">
        <v>88.888888888888886</v>
      </c>
      <c r="AR373" s="55">
        <v>148.5556</v>
      </c>
      <c r="AS373" s="55">
        <v>161.1429</v>
      </c>
      <c r="AT373" s="68" t="str">
        <f>VLOOKUP(A373,'[2]SU List with Assignment Master'!$F$2:$G$128,2,FALSE)</f>
        <v>South 6</v>
      </c>
      <c r="AU373" s="55">
        <v>471</v>
      </c>
      <c r="AV373" s="55" t="s">
        <v>60</v>
      </c>
    </row>
    <row r="374" spans="1:48" x14ac:dyDescent="0.25">
      <c r="A374" s="55" t="s">
        <v>85</v>
      </c>
      <c r="B374" s="55">
        <v>41424</v>
      </c>
      <c r="C374" s="55">
        <v>2</v>
      </c>
      <c r="D374" s="55">
        <v>480</v>
      </c>
      <c r="E374" s="55">
        <v>423</v>
      </c>
      <c r="F374" s="55">
        <v>2</v>
      </c>
      <c r="G374" s="56">
        <v>905</v>
      </c>
      <c r="H374" s="59">
        <v>903</v>
      </c>
      <c r="I374" s="55">
        <v>452.5</v>
      </c>
      <c r="J374" s="59">
        <v>451.5</v>
      </c>
      <c r="K374" s="55">
        <v>4647</v>
      </c>
      <c r="L374" s="55">
        <v>588.25</v>
      </c>
      <c r="M374" s="55">
        <v>0</v>
      </c>
      <c r="N374" s="55">
        <v>0</v>
      </c>
      <c r="O374" s="55">
        <v>0</v>
      </c>
      <c r="P374" s="55" t="s">
        <v>64</v>
      </c>
      <c r="Q374" s="55" t="s">
        <v>64</v>
      </c>
      <c r="R374" s="55">
        <v>588.25</v>
      </c>
      <c r="S374" s="55">
        <v>4058.75</v>
      </c>
      <c r="T374" s="55">
        <v>4058.75</v>
      </c>
      <c r="U374" s="55">
        <v>0</v>
      </c>
      <c r="V374" s="55" t="s">
        <v>64</v>
      </c>
      <c r="W374" s="55" t="s">
        <v>516</v>
      </c>
      <c r="X374" s="55">
        <v>1</v>
      </c>
      <c r="Y374" s="55">
        <v>0</v>
      </c>
      <c r="Z374" s="55">
        <v>1</v>
      </c>
      <c r="AA374" s="55" t="s">
        <v>63</v>
      </c>
      <c r="AB374" s="55">
        <v>1</v>
      </c>
      <c r="AC374" s="55">
        <v>0</v>
      </c>
      <c r="AD374" s="55">
        <v>0</v>
      </c>
      <c r="AE374" s="55">
        <v>0</v>
      </c>
      <c r="AF374" s="55">
        <v>0</v>
      </c>
      <c r="AG374" s="56">
        <v>0</v>
      </c>
      <c r="AH374" s="55">
        <v>11</v>
      </c>
      <c r="AI374" s="55">
        <v>11</v>
      </c>
      <c r="AJ374" s="55">
        <v>11</v>
      </c>
      <c r="AK374" s="55">
        <v>56</v>
      </c>
      <c r="AL374" s="55">
        <v>56</v>
      </c>
      <c r="AM374" s="55">
        <v>500</v>
      </c>
      <c r="AN374" s="55" t="s">
        <v>64</v>
      </c>
      <c r="AO374" s="55">
        <v>3</v>
      </c>
      <c r="AP374" s="55">
        <v>2</v>
      </c>
      <c r="AQ374" s="55">
        <v>66.666666666666671</v>
      </c>
      <c r="AR374" s="55">
        <v>301.66669999999999</v>
      </c>
      <c r="AS374" s="55">
        <v>240</v>
      </c>
      <c r="AT374" s="68" t="str">
        <f>VLOOKUP(A374,'[2]SU List with Assignment Master'!$F$2:$G$128,2,FALSE)</f>
        <v>South 6</v>
      </c>
      <c r="AU374" s="55">
        <v>471</v>
      </c>
      <c r="AV374" s="55" t="s">
        <v>19</v>
      </c>
    </row>
    <row r="375" spans="1:48" x14ac:dyDescent="0.25">
      <c r="A375" s="55" t="s">
        <v>85</v>
      </c>
      <c r="B375" s="55">
        <v>41510</v>
      </c>
      <c r="C375" s="55">
        <v>13</v>
      </c>
      <c r="D375" s="55">
        <v>1776</v>
      </c>
      <c r="E375" s="55">
        <v>1695</v>
      </c>
      <c r="F375" s="55">
        <v>39</v>
      </c>
      <c r="G375" s="56">
        <v>3510</v>
      </c>
      <c r="H375" s="59">
        <v>3471</v>
      </c>
      <c r="I375" s="55">
        <v>270</v>
      </c>
      <c r="J375" s="59">
        <v>267</v>
      </c>
      <c r="K375" s="55">
        <v>17973</v>
      </c>
      <c r="L375" s="55">
        <v>2281.5</v>
      </c>
      <c r="M375" s="55">
        <v>0</v>
      </c>
      <c r="N375" s="55">
        <v>0</v>
      </c>
      <c r="O375" s="55">
        <v>70.2</v>
      </c>
      <c r="P375" s="55" t="s">
        <v>64</v>
      </c>
      <c r="Q375" s="55" t="s">
        <v>63</v>
      </c>
      <c r="R375" s="55">
        <v>2351.6999999999998</v>
      </c>
      <c r="S375" s="55">
        <v>15621.3</v>
      </c>
      <c r="T375" s="55">
        <v>15621.3</v>
      </c>
      <c r="U375" s="55">
        <v>0</v>
      </c>
      <c r="V375" s="55" t="s">
        <v>64</v>
      </c>
      <c r="W375" s="55" t="s">
        <v>517</v>
      </c>
      <c r="X375" s="55">
        <v>1</v>
      </c>
      <c r="Y375" s="55">
        <v>0</v>
      </c>
      <c r="Z375" s="55">
        <v>1</v>
      </c>
      <c r="AA375" s="55" t="s">
        <v>63</v>
      </c>
      <c r="AB375" s="55">
        <v>11</v>
      </c>
      <c r="AC375" s="55">
        <v>0</v>
      </c>
      <c r="AD375" s="55">
        <v>276</v>
      </c>
      <c r="AE375" s="55">
        <v>0</v>
      </c>
      <c r="AF375" s="55">
        <v>33</v>
      </c>
      <c r="AG375" s="56">
        <v>33</v>
      </c>
      <c r="AH375" s="55">
        <v>1287</v>
      </c>
      <c r="AI375" s="55">
        <v>145.0909</v>
      </c>
      <c r="AJ375" s="55">
        <v>1596</v>
      </c>
      <c r="AK375" s="55">
        <v>8188</v>
      </c>
      <c r="AL375" s="55">
        <v>8188</v>
      </c>
      <c r="AN375" s="55" t="s">
        <v>64</v>
      </c>
      <c r="AO375" s="55">
        <v>13</v>
      </c>
      <c r="AP375" s="55">
        <v>11</v>
      </c>
      <c r="AQ375" s="55">
        <v>100</v>
      </c>
      <c r="AR375" s="55">
        <v>270</v>
      </c>
      <c r="AS375" s="55">
        <v>161.4545</v>
      </c>
      <c r="AT375" s="68" t="str">
        <f>VLOOKUP(A375,'[2]SU List with Assignment Master'!$F$2:$G$128,2,FALSE)</f>
        <v>South 6</v>
      </c>
      <c r="AU375" s="55">
        <v>471</v>
      </c>
      <c r="AV375" s="55" t="s">
        <v>19</v>
      </c>
    </row>
    <row r="376" spans="1:48" x14ac:dyDescent="0.25">
      <c r="A376" s="55" t="s">
        <v>85</v>
      </c>
      <c r="B376" s="55">
        <v>41525</v>
      </c>
      <c r="C376" s="55">
        <v>8</v>
      </c>
      <c r="D376" s="55">
        <v>1536</v>
      </c>
      <c r="E376" s="55">
        <v>815</v>
      </c>
      <c r="F376" s="55">
        <v>44</v>
      </c>
      <c r="G376" s="56">
        <v>2395</v>
      </c>
      <c r="H376" s="59">
        <v>2351</v>
      </c>
      <c r="I376" s="55">
        <v>299.375</v>
      </c>
      <c r="J376" s="59">
        <v>293.89999999999998</v>
      </c>
      <c r="K376" s="55">
        <v>12262</v>
      </c>
      <c r="L376" s="55">
        <v>1556.75</v>
      </c>
      <c r="M376" s="55">
        <v>0</v>
      </c>
      <c r="N376" s="55">
        <v>0</v>
      </c>
      <c r="O376" s="55">
        <v>0</v>
      </c>
      <c r="P376" s="55" t="s">
        <v>64</v>
      </c>
      <c r="Q376" s="55" t="s">
        <v>64</v>
      </c>
      <c r="R376" s="55">
        <v>1556.75</v>
      </c>
      <c r="S376" s="55">
        <v>10705.25</v>
      </c>
      <c r="T376" s="55">
        <v>10705.25</v>
      </c>
      <c r="U376" s="55">
        <v>0</v>
      </c>
      <c r="V376" s="55" t="s">
        <v>64</v>
      </c>
      <c r="W376" s="55" t="s">
        <v>518</v>
      </c>
      <c r="X376" s="55">
        <v>1</v>
      </c>
      <c r="Y376" s="55">
        <v>0</v>
      </c>
      <c r="Z376" s="55">
        <v>1</v>
      </c>
      <c r="AA376" s="55" t="s">
        <v>63</v>
      </c>
      <c r="AB376" s="55">
        <v>5</v>
      </c>
      <c r="AC376" s="55">
        <v>0</v>
      </c>
      <c r="AD376" s="55">
        <v>69</v>
      </c>
      <c r="AE376" s="55">
        <v>0</v>
      </c>
      <c r="AF376" s="55">
        <v>31</v>
      </c>
      <c r="AG376" s="56">
        <v>31</v>
      </c>
      <c r="AH376" s="55">
        <v>509</v>
      </c>
      <c r="AI376" s="55">
        <v>121.8</v>
      </c>
      <c r="AJ376" s="55">
        <v>609</v>
      </c>
      <c r="AK376" s="55">
        <v>3105</v>
      </c>
      <c r="AL376" s="55">
        <v>3105</v>
      </c>
      <c r="AM376" s="55">
        <v>1497</v>
      </c>
      <c r="AN376" s="55" t="s">
        <v>64</v>
      </c>
      <c r="AO376" s="55">
        <v>9</v>
      </c>
      <c r="AP376" s="55">
        <v>7</v>
      </c>
      <c r="AQ376" s="55">
        <v>88.888888888888886</v>
      </c>
      <c r="AR376" s="55">
        <v>266.11110000000002</v>
      </c>
      <c r="AS376" s="55">
        <v>219.42859999999999</v>
      </c>
      <c r="AT376" s="68" t="str">
        <f>VLOOKUP(A376,'[2]SU List with Assignment Master'!$F$2:$G$128,2,FALSE)</f>
        <v>South 6</v>
      </c>
      <c r="AU376" s="55">
        <v>471</v>
      </c>
      <c r="AV376" s="55" t="s">
        <v>60</v>
      </c>
    </row>
    <row r="377" spans="1:48" x14ac:dyDescent="0.25">
      <c r="A377" s="55" t="s">
        <v>85</v>
      </c>
      <c r="B377" s="55">
        <v>41700</v>
      </c>
      <c r="C377" s="55">
        <v>12</v>
      </c>
      <c r="D377" s="55">
        <v>1344</v>
      </c>
      <c r="E377" s="55">
        <v>939</v>
      </c>
      <c r="F377" s="55">
        <v>10</v>
      </c>
      <c r="G377" s="56">
        <v>2293</v>
      </c>
      <c r="H377" s="59">
        <v>2283</v>
      </c>
      <c r="I377" s="55">
        <v>191.08330000000001</v>
      </c>
      <c r="J377" s="59">
        <v>190.3</v>
      </c>
      <c r="K377" s="55">
        <v>11733</v>
      </c>
      <c r="L377" s="55">
        <v>1490.45</v>
      </c>
      <c r="M377" s="55">
        <v>0</v>
      </c>
      <c r="N377" s="55">
        <v>0</v>
      </c>
      <c r="O377" s="55">
        <v>45.86</v>
      </c>
      <c r="P377" s="55" t="s">
        <v>64</v>
      </c>
      <c r="Q377" s="55" t="s">
        <v>63</v>
      </c>
      <c r="R377" s="55">
        <v>1536.31</v>
      </c>
      <c r="S377" s="55">
        <v>10196.69</v>
      </c>
      <c r="T377" s="55">
        <v>10196.69</v>
      </c>
      <c r="U377" s="55">
        <v>0</v>
      </c>
      <c r="V377" s="55" t="s">
        <v>64</v>
      </c>
      <c r="W377" s="55" t="s">
        <v>519</v>
      </c>
      <c r="X377" s="55">
        <v>1</v>
      </c>
      <c r="Y377" s="55">
        <v>0</v>
      </c>
      <c r="Z377" s="55">
        <v>1</v>
      </c>
      <c r="AA377" s="55" t="s">
        <v>63</v>
      </c>
      <c r="AB377" s="55">
        <v>10</v>
      </c>
      <c r="AC377" s="55">
        <v>0</v>
      </c>
      <c r="AD377" s="55">
        <v>98</v>
      </c>
      <c r="AE377" s="55">
        <v>0</v>
      </c>
      <c r="AF377" s="55">
        <v>10</v>
      </c>
      <c r="AG377" s="56">
        <v>10</v>
      </c>
      <c r="AH377" s="55">
        <v>647</v>
      </c>
      <c r="AI377" s="55">
        <v>75.5</v>
      </c>
      <c r="AJ377" s="55">
        <v>755</v>
      </c>
      <c r="AK377" s="55">
        <v>3855</v>
      </c>
      <c r="AL377" s="55">
        <v>3855</v>
      </c>
      <c r="AN377" s="55" t="s">
        <v>64</v>
      </c>
      <c r="AO377" s="55">
        <v>12</v>
      </c>
      <c r="AP377" s="55">
        <v>12</v>
      </c>
      <c r="AQ377" s="55">
        <v>100</v>
      </c>
      <c r="AR377" s="55">
        <v>191.08330000000001</v>
      </c>
      <c r="AS377" s="55">
        <v>112</v>
      </c>
      <c r="AT377" s="68" t="str">
        <f>VLOOKUP(A377,'[2]SU List with Assignment Master'!$F$2:$G$128,2,FALSE)</f>
        <v>South 6</v>
      </c>
      <c r="AU377" s="55">
        <v>471</v>
      </c>
      <c r="AV377" s="55" t="s">
        <v>60</v>
      </c>
    </row>
    <row r="378" spans="1:48" x14ac:dyDescent="0.25">
      <c r="A378" s="55" t="s">
        <v>85</v>
      </c>
      <c r="B378" s="55">
        <v>41701</v>
      </c>
      <c r="C378" s="55">
        <v>12</v>
      </c>
      <c r="D378" s="55">
        <v>2268</v>
      </c>
      <c r="E378" s="55">
        <v>1328</v>
      </c>
      <c r="F378" s="55">
        <v>27</v>
      </c>
      <c r="G378" s="56">
        <v>3623</v>
      </c>
      <c r="H378" s="59">
        <v>3596</v>
      </c>
      <c r="I378" s="55">
        <v>301.91669999999999</v>
      </c>
      <c r="J378" s="59">
        <v>299.7</v>
      </c>
      <c r="K378" s="55">
        <v>18556</v>
      </c>
      <c r="L378" s="55">
        <v>2354.9499999999998</v>
      </c>
      <c r="M378" s="55">
        <v>0</v>
      </c>
      <c r="N378" s="55">
        <v>0</v>
      </c>
      <c r="O378" s="55">
        <v>72.459999999999994</v>
      </c>
      <c r="P378" s="55" t="s">
        <v>64</v>
      </c>
      <c r="Q378" s="55" t="s">
        <v>63</v>
      </c>
      <c r="R378" s="55">
        <v>2427.41</v>
      </c>
      <c r="S378" s="55">
        <v>16128.59</v>
      </c>
      <c r="T378" s="55">
        <v>16128.59</v>
      </c>
      <c r="U378" s="55">
        <v>0</v>
      </c>
      <c r="V378" s="55" t="s">
        <v>64</v>
      </c>
      <c r="W378" s="55" t="s">
        <v>520</v>
      </c>
      <c r="X378" s="55">
        <v>1</v>
      </c>
      <c r="Y378" s="55">
        <v>0</v>
      </c>
      <c r="Z378" s="55">
        <v>1</v>
      </c>
      <c r="AA378" s="55" t="s">
        <v>63</v>
      </c>
      <c r="AB378" s="55">
        <v>10</v>
      </c>
      <c r="AC378" s="55">
        <v>0</v>
      </c>
      <c r="AD378" s="55">
        <v>107</v>
      </c>
      <c r="AE378" s="55">
        <v>0</v>
      </c>
      <c r="AF378" s="55">
        <v>25</v>
      </c>
      <c r="AG378" s="56">
        <v>25</v>
      </c>
      <c r="AH378" s="55">
        <v>1081</v>
      </c>
      <c r="AI378" s="55">
        <v>121.3</v>
      </c>
      <c r="AJ378" s="55">
        <v>1213</v>
      </c>
      <c r="AK378" s="55">
        <v>6191</v>
      </c>
      <c r="AL378" s="55">
        <v>6191</v>
      </c>
      <c r="AN378" s="55" t="s">
        <v>64</v>
      </c>
      <c r="AO378" s="55">
        <v>13</v>
      </c>
      <c r="AP378" s="55">
        <v>12</v>
      </c>
      <c r="AQ378" s="55">
        <v>92.307692307692307</v>
      </c>
      <c r="AR378" s="55">
        <v>278.69229999999999</v>
      </c>
      <c r="AS378" s="55">
        <v>189</v>
      </c>
      <c r="AT378" s="68" t="str">
        <f>VLOOKUP(A378,'[2]SU List with Assignment Master'!$F$2:$G$128,2,FALSE)</f>
        <v>South 6</v>
      </c>
      <c r="AU378" s="55">
        <v>471</v>
      </c>
      <c r="AV378" s="55" t="s">
        <v>60</v>
      </c>
    </row>
    <row r="379" spans="1:48" x14ac:dyDescent="0.25">
      <c r="A379" s="55" t="s">
        <v>85</v>
      </c>
      <c r="B379" s="55">
        <v>41702</v>
      </c>
      <c r="C379" s="55">
        <v>5</v>
      </c>
      <c r="D379" s="55">
        <v>756</v>
      </c>
      <c r="E379" s="55">
        <v>305</v>
      </c>
      <c r="F379" s="55">
        <v>9</v>
      </c>
      <c r="G379" s="56">
        <v>1070</v>
      </c>
      <c r="H379" s="59">
        <v>1061</v>
      </c>
      <c r="I379" s="55">
        <v>214</v>
      </c>
      <c r="J379" s="59">
        <v>212.2</v>
      </c>
      <c r="K379" s="55">
        <v>5540</v>
      </c>
      <c r="L379" s="55">
        <v>695.5</v>
      </c>
      <c r="M379" s="55">
        <v>0</v>
      </c>
      <c r="N379" s="55">
        <v>0</v>
      </c>
      <c r="O379" s="55">
        <v>0</v>
      </c>
      <c r="P379" s="55" t="s">
        <v>64</v>
      </c>
      <c r="Q379" s="55" t="s">
        <v>64</v>
      </c>
      <c r="R379" s="55">
        <v>695.5</v>
      </c>
      <c r="S379" s="55">
        <v>4844.5</v>
      </c>
      <c r="T379" s="55">
        <v>4844.5</v>
      </c>
      <c r="U379" s="55">
        <v>0</v>
      </c>
      <c r="V379" s="55" t="s">
        <v>64</v>
      </c>
      <c r="W379" s="55" t="s">
        <v>521</v>
      </c>
      <c r="X379" s="55">
        <v>1</v>
      </c>
      <c r="Y379" s="55">
        <v>0</v>
      </c>
      <c r="Z379" s="55">
        <v>1</v>
      </c>
      <c r="AA379" s="55" t="s">
        <v>63</v>
      </c>
      <c r="AB379" s="55">
        <v>5</v>
      </c>
      <c r="AC379" s="55">
        <v>0</v>
      </c>
      <c r="AD379" s="55">
        <v>197</v>
      </c>
      <c r="AE379" s="55">
        <v>0</v>
      </c>
      <c r="AF379" s="55">
        <v>9</v>
      </c>
      <c r="AG379" s="56">
        <v>9</v>
      </c>
      <c r="AH379" s="55">
        <v>226</v>
      </c>
      <c r="AI379" s="55">
        <v>86.4</v>
      </c>
      <c r="AJ379" s="55">
        <v>432</v>
      </c>
      <c r="AK379" s="55">
        <v>2206</v>
      </c>
      <c r="AL379" s="55">
        <v>2206</v>
      </c>
      <c r="AN379" s="55" t="s">
        <v>64</v>
      </c>
      <c r="AO379" s="55">
        <v>9</v>
      </c>
      <c r="AP379" s="55">
        <v>5</v>
      </c>
      <c r="AQ379" s="55">
        <v>55.555555555555557</v>
      </c>
      <c r="AR379" s="55">
        <v>118.88890000000001</v>
      </c>
      <c r="AS379" s="55">
        <v>151.19999999999999</v>
      </c>
      <c r="AT379" s="68" t="str">
        <f>VLOOKUP(A379,'[2]SU List with Assignment Master'!$F$2:$G$128,2,FALSE)</f>
        <v>South 6</v>
      </c>
      <c r="AU379" s="55">
        <v>471</v>
      </c>
      <c r="AV379" s="55" t="s">
        <v>22</v>
      </c>
    </row>
    <row r="380" spans="1:48" x14ac:dyDescent="0.25">
      <c r="A380" s="55" t="s">
        <v>85</v>
      </c>
      <c r="B380" s="55">
        <v>41801</v>
      </c>
      <c r="C380" s="55">
        <v>7</v>
      </c>
      <c r="D380" s="55">
        <v>0</v>
      </c>
      <c r="E380" s="55">
        <v>1667</v>
      </c>
      <c r="F380" s="55">
        <v>64</v>
      </c>
      <c r="G380" s="56">
        <v>1731</v>
      </c>
      <c r="H380" s="59">
        <v>1667</v>
      </c>
      <c r="I380" s="55">
        <v>247.28569999999999</v>
      </c>
      <c r="J380" s="59">
        <v>238.1</v>
      </c>
      <c r="K380" s="55">
        <v>8883</v>
      </c>
      <c r="L380" s="55">
        <v>1125.1500000000001</v>
      </c>
      <c r="M380" s="55">
        <v>0</v>
      </c>
      <c r="N380" s="55">
        <v>0</v>
      </c>
      <c r="O380" s="55">
        <v>0</v>
      </c>
      <c r="P380" s="55" t="s">
        <v>64</v>
      </c>
      <c r="Q380" s="55" t="s">
        <v>64</v>
      </c>
      <c r="R380" s="55">
        <v>1125.1500000000001</v>
      </c>
      <c r="S380" s="55">
        <v>7757.85</v>
      </c>
      <c r="T380" s="55">
        <v>7757.85</v>
      </c>
      <c r="U380" s="55">
        <v>0</v>
      </c>
      <c r="V380" s="55" t="s">
        <v>64</v>
      </c>
      <c r="W380" s="55" t="s">
        <v>522</v>
      </c>
      <c r="X380" s="55">
        <v>1</v>
      </c>
      <c r="Y380" s="55">
        <v>0</v>
      </c>
      <c r="Z380" s="55">
        <v>1</v>
      </c>
      <c r="AA380" s="55" t="s">
        <v>63</v>
      </c>
      <c r="AB380" s="55">
        <v>7</v>
      </c>
      <c r="AC380" s="55">
        <v>0</v>
      </c>
      <c r="AD380" s="55">
        <v>126</v>
      </c>
      <c r="AE380" s="55">
        <v>0</v>
      </c>
      <c r="AF380" s="55">
        <v>64</v>
      </c>
      <c r="AG380" s="56">
        <v>64</v>
      </c>
      <c r="AH380" s="55">
        <v>504</v>
      </c>
      <c r="AI380" s="55">
        <v>99.142899999999997</v>
      </c>
      <c r="AJ380" s="55">
        <v>694</v>
      </c>
      <c r="AK380" s="55">
        <v>3550</v>
      </c>
      <c r="AL380" s="55">
        <v>3550</v>
      </c>
      <c r="AM380" s="55">
        <v>1000</v>
      </c>
      <c r="AN380" s="55" t="s">
        <v>64</v>
      </c>
      <c r="AO380" s="55">
        <v>8</v>
      </c>
      <c r="AP380" s="55">
        <v>0</v>
      </c>
      <c r="AQ380" s="55">
        <v>87.5</v>
      </c>
      <c r="AR380" s="55">
        <v>216.375</v>
      </c>
      <c r="AS380" s="55">
        <v>0</v>
      </c>
      <c r="AT380" s="68" t="str">
        <f>VLOOKUP(A380,'[2]SU List with Assignment Master'!$F$2:$G$128,2,FALSE)</f>
        <v>South 6</v>
      </c>
      <c r="AU380" s="55">
        <v>471</v>
      </c>
      <c r="AV380" s="55" t="s">
        <v>22</v>
      </c>
    </row>
    <row r="381" spans="1:48" x14ac:dyDescent="0.25">
      <c r="A381" s="55" t="s">
        <v>85</v>
      </c>
      <c r="B381" s="55">
        <v>50604</v>
      </c>
      <c r="C381" s="55">
        <v>0</v>
      </c>
      <c r="D381" s="55">
        <v>0</v>
      </c>
      <c r="E381" s="55">
        <v>0</v>
      </c>
      <c r="F381" s="55">
        <v>0</v>
      </c>
      <c r="G381" s="56">
        <v>0</v>
      </c>
      <c r="H381" s="59">
        <v>0</v>
      </c>
      <c r="I381" s="55">
        <v>0</v>
      </c>
      <c r="J381" s="59" t="e">
        <v>#DIV/0!</v>
      </c>
      <c r="K381" s="55">
        <v>0</v>
      </c>
      <c r="L381" s="55">
        <v>0</v>
      </c>
      <c r="M381" s="55">
        <v>0</v>
      </c>
      <c r="N381" s="55">
        <v>0</v>
      </c>
      <c r="O381" s="55">
        <v>0</v>
      </c>
      <c r="P381" s="55" t="s">
        <v>64</v>
      </c>
      <c r="Q381" s="55" t="s">
        <v>64</v>
      </c>
      <c r="R381" s="55">
        <v>0</v>
      </c>
      <c r="S381" s="55">
        <v>0</v>
      </c>
      <c r="T381" s="55">
        <v>0</v>
      </c>
      <c r="U381" s="55">
        <v>0</v>
      </c>
      <c r="V381" s="55" t="s">
        <v>64</v>
      </c>
      <c r="W381" s="55" t="s">
        <v>523</v>
      </c>
      <c r="X381" s="55">
        <v>0</v>
      </c>
      <c r="Y381" s="55">
        <v>1</v>
      </c>
      <c r="Z381" s="55">
        <v>1</v>
      </c>
      <c r="AA381" s="55" t="s">
        <v>63</v>
      </c>
      <c r="AB381" s="55">
        <v>0</v>
      </c>
      <c r="AC381" s="55">
        <v>0</v>
      </c>
      <c r="AD381" s="55">
        <v>0</v>
      </c>
      <c r="AE381" s="55">
        <v>0</v>
      </c>
      <c r="AF381" s="55">
        <v>0</v>
      </c>
      <c r="AG381" s="56">
        <v>0</v>
      </c>
      <c r="AH381" s="55">
        <v>0</v>
      </c>
      <c r="AI381" s="55">
        <v>0</v>
      </c>
      <c r="AJ381" s="55">
        <v>0</v>
      </c>
      <c r="AK381" s="55">
        <v>0</v>
      </c>
      <c r="AL381" s="55">
        <v>0</v>
      </c>
      <c r="AN381" s="55" t="s">
        <v>64</v>
      </c>
      <c r="AO381" s="55">
        <v>3</v>
      </c>
      <c r="AP381" s="55">
        <v>0</v>
      </c>
      <c r="AQ381" s="55">
        <v>0</v>
      </c>
      <c r="AR381" s="55">
        <v>0</v>
      </c>
      <c r="AS381" s="55">
        <v>0</v>
      </c>
      <c r="AT381" s="68" t="str">
        <f>VLOOKUP(A381,'[2]SU List with Assignment Master'!$F$2:$G$128,2,FALSE)</f>
        <v>South 6</v>
      </c>
      <c r="AU381" s="55">
        <v>471</v>
      </c>
      <c r="AV381" s="55" t="s">
        <v>24</v>
      </c>
    </row>
    <row r="382" spans="1:48" x14ac:dyDescent="0.25">
      <c r="A382" s="55" t="s">
        <v>85</v>
      </c>
      <c r="B382" s="55">
        <v>90471</v>
      </c>
      <c r="C382" s="55">
        <v>1</v>
      </c>
      <c r="D382" s="55">
        <v>432</v>
      </c>
      <c r="E382" s="55">
        <v>348</v>
      </c>
      <c r="F382" s="55">
        <v>0</v>
      </c>
      <c r="G382" s="56">
        <v>780</v>
      </c>
      <c r="H382" s="59">
        <v>780</v>
      </c>
      <c r="I382" s="55">
        <v>780</v>
      </c>
      <c r="J382" s="59">
        <v>780</v>
      </c>
      <c r="K382" s="55">
        <v>3972</v>
      </c>
      <c r="L382" s="55">
        <v>507</v>
      </c>
      <c r="M382" s="55">
        <v>0</v>
      </c>
      <c r="N382" s="55">
        <v>0</v>
      </c>
      <c r="O382" s="55">
        <v>-507</v>
      </c>
      <c r="P382" s="55" t="s">
        <v>63</v>
      </c>
      <c r="Q382" s="55" t="s">
        <v>64</v>
      </c>
      <c r="R382" s="55">
        <v>0</v>
      </c>
      <c r="S382" s="55">
        <v>3972</v>
      </c>
      <c r="T382" s="55">
        <v>3972</v>
      </c>
      <c r="U382" s="55">
        <v>0</v>
      </c>
      <c r="V382" s="55" t="s">
        <v>64</v>
      </c>
      <c r="W382" s="55" t="s">
        <v>511</v>
      </c>
      <c r="X382" s="55">
        <v>1</v>
      </c>
      <c r="Y382" s="55">
        <v>0</v>
      </c>
      <c r="Z382" s="55">
        <v>1</v>
      </c>
      <c r="AA382" s="55" t="s">
        <v>63</v>
      </c>
      <c r="AB382" s="55">
        <v>1</v>
      </c>
      <c r="AC382" s="55">
        <v>0</v>
      </c>
      <c r="AD382" s="55">
        <v>0</v>
      </c>
      <c r="AE382" s="55">
        <v>0</v>
      </c>
      <c r="AF382" s="55">
        <v>0</v>
      </c>
      <c r="AG382" s="56">
        <v>0</v>
      </c>
      <c r="AH382" s="55">
        <v>199</v>
      </c>
      <c r="AI382" s="55">
        <v>199</v>
      </c>
      <c r="AJ382" s="55">
        <v>199</v>
      </c>
      <c r="AK382" s="55">
        <v>1013</v>
      </c>
      <c r="AL382" s="55">
        <v>1013</v>
      </c>
      <c r="AN382" s="55" t="s">
        <v>64</v>
      </c>
      <c r="AO382" s="55">
        <v>2</v>
      </c>
      <c r="AP382" s="55">
        <v>1</v>
      </c>
      <c r="AQ382" s="55">
        <v>50</v>
      </c>
      <c r="AR382" s="55">
        <v>390</v>
      </c>
      <c r="AS382" s="55">
        <v>432</v>
      </c>
      <c r="AT382" s="68" t="str">
        <f>VLOOKUP(A382,'[2]SU List with Assignment Master'!$F$2:$G$128,2,FALSE)</f>
        <v>South 6</v>
      </c>
      <c r="AU382" s="55">
        <v>471</v>
      </c>
      <c r="AV382" s="55" t="s">
        <v>202</v>
      </c>
    </row>
    <row r="383" spans="1:48" x14ac:dyDescent="0.25">
      <c r="A383" s="55" t="s">
        <v>84</v>
      </c>
      <c r="B383" s="55">
        <v>40085</v>
      </c>
      <c r="C383" s="55">
        <v>2</v>
      </c>
      <c r="D383" s="55">
        <v>156</v>
      </c>
      <c r="E383" s="55">
        <v>55</v>
      </c>
      <c r="F383" s="55">
        <v>0</v>
      </c>
      <c r="G383" s="56">
        <v>211</v>
      </c>
      <c r="H383" s="59">
        <v>211</v>
      </c>
      <c r="I383" s="55">
        <v>105.5</v>
      </c>
      <c r="J383" s="59">
        <v>105.5</v>
      </c>
      <c r="K383" s="55">
        <v>1071</v>
      </c>
      <c r="L383" s="55">
        <v>137.15</v>
      </c>
      <c r="M383" s="55">
        <v>0</v>
      </c>
      <c r="N383" s="55">
        <v>0</v>
      </c>
      <c r="O383" s="55">
        <v>0</v>
      </c>
      <c r="P383" s="55" t="s">
        <v>64</v>
      </c>
      <c r="Q383" s="55" t="s">
        <v>64</v>
      </c>
      <c r="R383" s="55">
        <v>137.15</v>
      </c>
      <c r="S383" s="55">
        <v>933.85</v>
      </c>
      <c r="T383" s="55">
        <v>933.85</v>
      </c>
      <c r="U383" s="55">
        <v>0</v>
      </c>
      <c r="V383" s="55" t="s">
        <v>64</v>
      </c>
      <c r="W383" s="55" t="s">
        <v>524</v>
      </c>
      <c r="X383" s="55">
        <v>1</v>
      </c>
      <c r="Y383" s="55">
        <v>0</v>
      </c>
      <c r="Z383" s="55">
        <v>1</v>
      </c>
      <c r="AA383" s="55" t="s">
        <v>63</v>
      </c>
      <c r="AB383" s="55">
        <v>0</v>
      </c>
      <c r="AC383" s="55">
        <v>0</v>
      </c>
      <c r="AD383" s="55">
        <v>0</v>
      </c>
      <c r="AE383" s="55">
        <v>0</v>
      </c>
      <c r="AF383" s="55">
        <v>0</v>
      </c>
      <c r="AG383" s="56">
        <v>0</v>
      </c>
      <c r="AH383" s="55">
        <v>0</v>
      </c>
      <c r="AI383" s="55">
        <v>0</v>
      </c>
      <c r="AJ383" s="55">
        <v>0</v>
      </c>
      <c r="AK383" s="55">
        <v>0</v>
      </c>
      <c r="AL383" s="55">
        <v>0</v>
      </c>
      <c r="AN383" s="55" t="s">
        <v>64</v>
      </c>
      <c r="AO383" s="55">
        <v>2</v>
      </c>
      <c r="AP383" s="55">
        <v>2</v>
      </c>
      <c r="AQ383" s="55">
        <v>100</v>
      </c>
      <c r="AR383" s="55">
        <v>105.5</v>
      </c>
      <c r="AS383" s="55">
        <v>78</v>
      </c>
      <c r="AT383" s="68" t="str">
        <f>VLOOKUP(A383,'[2]SU List with Assignment Master'!$F$2:$G$128,2,FALSE)</f>
        <v>South 4</v>
      </c>
      <c r="AU383" s="55">
        <v>464</v>
      </c>
      <c r="AV383" s="55" t="s">
        <v>21</v>
      </c>
    </row>
    <row r="384" spans="1:48" x14ac:dyDescent="0.25">
      <c r="A384" s="55" t="s">
        <v>84</v>
      </c>
      <c r="B384" s="55">
        <v>40226</v>
      </c>
      <c r="C384" s="55">
        <v>2</v>
      </c>
      <c r="D384" s="55">
        <v>12</v>
      </c>
      <c r="E384" s="55">
        <v>43</v>
      </c>
      <c r="F384" s="55">
        <v>0</v>
      </c>
      <c r="G384" s="56">
        <v>55</v>
      </c>
      <c r="H384" s="59">
        <v>55</v>
      </c>
      <c r="I384" s="55">
        <v>27.5</v>
      </c>
      <c r="J384" s="59">
        <v>27.5</v>
      </c>
      <c r="K384" s="55">
        <v>280</v>
      </c>
      <c r="L384" s="55">
        <v>35.75</v>
      </c>
      <c r="M384" s="55">
        <v>0</v>
      </c>
      <c r="N384" s="55">
        <v>0</v>
      </c>
      <c r="O384" s="55">
        <v>0</v>
      </c>
      <c r="P384" s="55" t="s">
        <v>64</v>
      </c>
      <c r="Q384" s="55" t="s">
        <v>64</v>
      </c>
      <c r="R384" s="55">
        <v>35.75</v>
      </c>
      <c r="S384" s="55">
        <v>244.25</v>
      </c>
      <c r="T384" s="55">
        <v>244.25</v>
      </c>
      <c r="U384" s="55">
        <v>0</v>
      </c>
      <c r="V384" s="55" t="s">
        <v>64</v>
      </c>
      <c r="W384" s="55" t="s">
        <v>525</v>
      </c>
      <c r="X384" s="55">
        <v>1</v>
      </c>
      <c r="Y384" s="55">
        <v>0</v>
      </c>
      <c r="Z384" s="55">
        <v>1</v>
      </c>
      <c r="AA384" s="55" t="s">
        <v>63</v>
      </c>
      <c r="AB384" s="55">
        <v>0</v>
      </c>
      <c r="AC384" s="55">
        <v>0</v>
      </c>
      <c r="AD384" s="55">
        <v>0</v>
      </c>
      <c r="AE384" s="55">
        <v>0</v>
      </c>
      <c r="AF384" s="55">
        <v>0</v>
      </c>
      <c r="AG384" s="56">
        <v>0</v>
      </c>
      <c r="AH384" s="55">
        <v>0</v>
      </c>
      <c r="AI384" s="55">
        <v>0</v>
      </c>
      <c r="AJ384" s="55">
        <v>0</v>
      </c>
      <c r="AK384" s="55">
        <v>0</v>
      </c>
      <c r="AL384" s="55">
        <v>0</v>
      </c>
      <c r="AN384" s="55" t="s">
        <v>64</v>
      </c>
      <c r="AO384" s="55">
        <v>2</v>
      </c>
      <c r="AP384" s="55">
        <v>1</v>
      </c>
      <c r="AQ384" s="55">
        <v>100</v>
      </c>
      <c r="AR384" s="55">
        <v>27.5</v>
      </c>
      <c r="AS384" s="55">
        <v>12</v>
      </c>
      <c r="AT384" s="68" t="str">
        <f>VLOOKUP(A384,'[2]SU List with Assignment Master'!$F$2:$G$128,2,FALSE)</f>
        <v>South 4</v>
      </c>
      <c r="AU384" s="55">
        <v>464</v>
      </c>
      <c r="AV384" s="55" t="s">
        <v>18</v>
      </c>
    </row>
    <row r="385" spans="1:48" x14ac:dyDescent="0.25">
      <c r="A385" s="55" t="s">
        <v>84</v>
      </c>
      <c r="B385" s="55">
        <v>40614</v>
      </c>
      <c r="C385" s="55">
        <v>4</v>
      </c>
      <c r="D385" s="55">
        <v>864</v>
      </c>
      <c r="E385" s="55">
        <v>667</v>
      </c>
      <c r="F385" s="55">
        <v>0</v>
      </c>
      <c r="G385" s="56">
        <v>1531</v>
      </c>
      <c r="H385" s="59">
        <v>1531</v>
      </c>
      <c r="I385" s="55">
        <v>382.75</v>
      </c>
      <c r="J385" s="59">
        <v>382.8</v>
      </c>
      <c r="K385" s="55">
        <v>7816</v>
      </c>
      <c r="L385" s="55">
        <v>995.15</v>
      </c>
      <c r="M385" s="55">
        <v>0</v>
      </c>
      <c r="N385" s="55">
        <v>0</v>
      </c>
      <c r="O385" s="55">
        <v>0</v>
      </c>
      <c r="P385" s="55" t="s">
        <v>64</v>
      </c>
      <c r="Q385" s="55" t="s">
        <v>64</v>
      </c>
      <c r="R385" s="55">
        <v>995.15</v>
      </c>
      <c r="S385" s="55">
        <v>6820.85</v>
      </c>
      <c r="T385" s="55">
        <v>6820.85</v>
      </c>
      <c r="U385" s="55">
        <v>0</v>
      </c>
      <c r="V385" s="55" t="s">
        <v>64</v>
      </c>
      <c r="W385" s="55" t="s">
        <v>526</v>
      </c>
      <c r="X385" s="55">
        <v>1</v>
      </c>
      <c r="Y385" s="55">
        <v>0</v>
      </c>
      <c r="Z385" s="55">
        <v>1</v>
      </c>
      <c r="AA385" s="55" t="s">
        <v>63</v>
      </c>
      <c r="AB385" s="55">
        <v>1</v>
      </c>
      <c r="AC385" s="55">
        <v>0</v>
      </c>
      <c r="AD385" s="55">
        <v>17</v>
      </c>
      <c r="AE385" s="55">
        <v>0</v>
      </c>
      <c r="AF385" s="55">
        <v>0</v>
      </c>
      <c r="AG385" s="56">
        <v>0</v>
      </c>
      <c r="AH385" s="55">
        <v>10</v>
      </c>
      <c r="AI385" s="55">
        <v>27</v>
      </c>
      <c r="AJ385" s="55">
        <v>27</v>
      </c>
      <c r="AK385" s="55">
        <v>137</v>
      </c>
      <c r="AL385" s="55">
        <v>137</v>
      </c>
      <c r="AN385" s="55" t="s">
        <v>64</v>
      </c>
      <c r="AO385" s="55">
        <v>4</v>
      </c>
      <c r="AP385" s="55">
        <v>3</v>
      </c>
      <c r="AQ385" s="55">
        <v>100</v>
      </c>
      <c r="AR385" s="55">
        <v>382.75</v>
      </c>
      <c r="AS385" s="55">
        <v>288</v>
      </c>
      <c r="AT385" s="68" t="str">
        <f>VLOOKUP(A385,'[2]SU List with Assignment Master'!$F$2:$G$128,2,FALSE)</f>
        <v>South 4</v>
      </c>
      <c r="AU385" s="55">
        <v>464</v>
      </c>
      <c r="AV385" s="55" t="s">
        <v>18</v>
      </c>
    </row>
    <row r="386" spans="1:48" x14ac:dyDescent="0.25">
      <c r="A386" s="55" t="s">
        <v>84</v>
      </c>
      <c r="B386" s="55">
        <v>50661</v>
      </c>
      <c r="C386" s="55">
        <v>6</v>
      </c>
      <c r="D386" s="55">
        <v>1080</v>
      </c>
      <c r="E386" s="55">
        <v>995</v>
      </c>
      <c r="F386" s="55">
        <v>11</v>
      </c>
      <c r="G386" s="56">
        <v>2086</v>
      </c>
      <c r="H386" s="59">
        <v>2075</v>
      </c>
      <c r="I386" s="55">
        <v>347.66669999999999</v>
      </c>
      <c r="J386" s="59">
        <v>345.8</v>
      </c>
      <c r="K386" s="55">
        <v>10690</v>
      </c>
      <c r="L386" s="55">
        <v>1355.9</v>
      </c>
      <c r="M386" s="55">
        <v>0</v>
      </c>
      <c r="N386" s="55">
        <v>0</v>
      </c>
      <c r="O386" s="55">
        <v>41.72</v>
      </c>
      <c r="P386" s="55" t="s">
        <v>64</v>
      </c>
      <c r="Q386" s="55" t="s">
        <v>63</v>
      </c>
      <c r="R386" s="55">
        <v>1397.62</v>
      </c>
      <c r="S386" s="55">
        <v>9292.3799999999992</v>
      </c>
      <c r="T386" s="55">
        <v>9292.3799999999992</v>
      </c>
      <c r="U386" s="55">
        <v>0</v>
      </c>
      <c r="V386" s="55" t="s">
        <v>64</v>
      </c>
      <c r="W386" s="55" t="s">
        <v>527</v>
      </c>
      <c r="X386" s="55">
        <v>1</v>
      </c>
      <c r="Y386" s="55">
        <v>0</v>
      </c>
      <c r="Z386" s="55">
        <v>1</v>
      </c>
      <c r="AA386" s="55" t="s">
        <v>63</v>
      </c>
      <c r="AB386" s="55">
        <v>4</v>
      </c>
      <c r="AC386" s="55">
        <v>0</v>
      </c>
      <c r="AD386" s="55">
        <v>139</v>
      </c>
      <c r="AE386" s="55">
        <v>0</v>
      </c>
      <c r="AF386" s="55">
        <v>11</v>
      </c>
      <c r="AG386" s="56">
        <v>11</v>
      </c>
      <c r="AH386" s="55">
        <v>439</v>
      </c>
      <c r="AI386" s="55">
        <v>147.25</v>
      </c>
      <c r="AJ386" s="55">
        <v>589</v>
      </c>
      <c r="AK386" s="55">
        <v>3002</v>
      </c>
      <c r="AL386" s="55">
        <v>3002</v>
      </c>
      <c r="AN386" s="55" t="s">
        <v>64</v>
      </c>
      <c r="AO386" s="55">
        <v>7</v>
      </c>
      <c r="AP386" s="55">
        <v>5</v>
      </c>
      <c r="AQ386" s="55">
        <v>85.714285714285708</v>
      </c>
      <c r="AR386" s="55">
        <v>298</v>
      </c>
      <c r="AS386" s="55">
        <v>216</v>
      </c>
      <c r="AT386" s="68" t="str">
        <f>VLOOKUP(A386,'[2]SU List with Assignment Master'!$F$2:$G$128,2,FALSE)</f>
        <v>South 4</v>
      </c>
      <c r="AU386" s="55">
        <v>464</v>
      </c>
      <c r="AV386" s="55" t="s">
        <v>60</v>
      </c>
    </row>
    <row r="387" spans="1:48" x14ac:dyDescent="0.25">
      <c r="A387" s="55" t="s">
        <v>84</v>
      </c>
      <c r="B387" s="55">
        <v>51016</v>
      </c>
      <c r="C387" s="55">
        <v>8</v>
      </c>
      <c r="D387" s="55">
        <v>972</v>
      </c>
      <c r="E387" s="55">
        <v>1215</v>
      </c>
      <c r="F387" s="55">
        <v>26</v>
      </c>
      <c r="G387" s="56">
        <v>2213</v>
      </c>
      <c r="H387" s="59">
        <v>2187</v>
      </c>
      <c r="I387" s="55">
        <v>276.625</v>
      </c>
      <c r="J387" s="59">
        <v>273.39999999999998</v>
      </c>
      <c r="K387" s="55">
        <v>11373</v>
      </c>
      <c r="L387" s="55">
        <v>1438.45</v>
      </c>
      <c r="M387" s="55">
        <v>0</v>
      </c>
      <c r="N387" s="55">
        <v>0</v>
      </c>
      <c r="O387" s="55">
        <v>44.26</v>
      </c>
      <c r="P387" s="55" t="s">
        <v>64</v>
      </c>
      <c r="Q387" s="55" t="s">
        <v>63</v>
      </c>
      <c r="R387" s="55">
        <v>1482.71</v>
      </c>
      <c r="S387" s="55">
        <v>9890.2900000000009</v>
      </c>
      <c r="T387" s="55">
        <v>9890.2900000000009</v>
      </c>
      <c r="U387" s="55">
        <v>0</v>
      </c>
      <c r="V387" s="55" t="s">
        <v>64</v>
      </c>
      <c r="W387" s="55" t="s">
        <v>528</v>
      </c>
      <c r="X387" s="55">
        <v>1</v>
      </c>
      <c r="Y387" s="55">
        <v>0</v>
      </c>
      <c r="Z387" s="55">
        <v>1</v>
      </c>
      <c r="AA387" s="55" t="s">
        <v>63</v>
      </c>
      <c r="AB387" s="55">
        <v>6</v>
      </c>
      <c r="AC387" s="55">
        <v>0</v>
      </c>
      <c r="AD387" s="55">
        <v>126</v>
      </c>
      <c r="AE387" s="55">
        <v>0</v>
      </c>
      <c r="AF387" s="55">
        <v>26</v>
      </c>
      <c r="AG387" s="56">
        <v>26</v>
      </c>
      <c r="AH387" s="55">
        <v>484</v>
      </c>
      <c r="AI387" s="55">
        <v>106</v>
      </c>
      <c r="AJ387" s="55">
        <v>636</v>
      </c>
      <c r="AK387" s="55">
        <v>3266</v>
      </c>
      <c r="AL387" s="55">
        <v>3266</v>
      </c>
      <c r="AM387" s="55">
        <v>0</v>
      </c>
      <c r="AN387" s="55" t="s">
        <v>64</v>
      </c>
      <c r="AO387" s="55">
        <v>8</v>
      </c>
      <c r="AP387" s="55">
        <v>7</v>
      </c>
      <c r="AQ387" s="55">
        <v>100</v>
      </c>
      <c r="AR387" s="55">
        <v>276.625</v>
      </c>
      <c r="AS387" s="55">
        <v>138.8571</v>
      </c>
      <c r="AT387" s="68" t="str">
        <f>VLOOKUP(A387,'[2]SU List with Assignment Master'!$F$2:$G$128,2,FALSE)</f>
        <v>South 4</v>
      </c>
      <c r="AU387" s="55">
        <v>464</v>
      </c>
      <c r="AV387" s="55" t="s">
        <v>22</v>
      </c>
    </row>
    <row r="388" spans="1:48" x14ac:dyDescent="0.25">
      <c r="A388" s="55" t="s">
        <v>84</v>
      </c>
      <c r="B388" s="55">
        <v>51017</v>
      </c>
      <c r="C388" s="55">
        <v>6</v>
      </c>
      <c r="D388" s="55">
        <v>1656</v>
      </c>
      <c r="E388" s="55">
        <v>820</v>
      </c>
      <c r="F388" s="55">
        <v>4</v>
      </c>
      <c r="G388" s="56">
        <v>2480</v>
      </c>
      <c r="H388" s="59">
        <v>2476</v>
      </c>
      <c r="I388" s="55">
        <v>413.33330000000001</v>
      </c>
      <c r="J388" s="59">
        <v>412.7</v>
      </c>
      <c r="K388" s="55">
        <v>12632</v>
      </c>
      <c r="L388" s="55">
        <v>1612</v>
      </c>
      <c r="M388" s="55">
        <v>0</v>
      </c>
      <c r="N388" s="55">
        <v>0</v>
      </c>
      <c r="O388" s="55">
        <v>0</v>
      </c>
      <c r="P388" s="55" t="s">
        <v>64</v>
      </c>
      <c r="Q388" s="55" t="s">
        <v>64</v>
      </c>
      <c r="R388" s="55">
        <v>1612</v>
      </c>
      <c r="S388" s="55">
        <v>11020</v>
      </c>
      <c r="T388" s="55">
        <v>11020</v>
      </c>
      <c r="U388" s="55">
        <v>0</v>
      </c>
      <c r="V388" s="55" t="s">
        <v>64</v>
      </c>
      <c r="W388" s="55" t="s">
        <v>528</v>
      </c>
      <c r="X388" s="55">
        <v>1</v>
      </c>
      <c r="Y388" s="55">
        <v>0</v>
      </c>
      <c r="Z388" s="55">
        <v>1</v>
      </c>
      <c r="AA388" s="55" t="s">
        <v>63</v>
      </c>
      <c r="AB388" s="55">
        <v>3</v>
      </c>
      <c r="AC388" s="55">
        <v>0</v>
      </c>
      <c r="AD388" s="55">
        <v>71</v>
      </c>
      <c r="AE388" s="55">
        <v>0</v>
      </c>
      <c r="AF388" s="55">
        <v>4</v>
      </c>
      <c r="AG388" s="56">
        <v>4</v>
      </c>
      <c r="AH388" s="55">
        <v>77</v>
      </c>
      <c r="AI388" s="55">
        <v>50.666699999999999</v>
      </c>
      <c r="AJ388" s="55">
        <v>152</v>
      </c>
      <c r="AK388" s="55">
        <v>773</v>
      </c>
      <c r="AL388" s="55">
        <v>773</v>
      </c>
      <c r="AN388" s="55" t="s">
        <v>64</v>
      </c>
      <c r="AO388" s="55">
        <v>7</v>
      </c>
      <c r="AP388" s="55">
        <v>6</v>
      </c>
      <c r="AQ388" s="55">
        <v>85.714285714285708</v>
      </c>
      <c r="AR388" s="55">
        <v>354.28570000000002</v>
      </c>
      <c r="AS388" s="55">
        <v>276</v>
      </c>
      <c r="AT388" s="68" t="str">
        <f>VLOOKUP(A388,'[2]SU List with Assignment Master'!$F$2:$G$128,2,FALSE)</f>
        <v>South 4</v>
      </c>
      <c r="AU388" s="55">
        <v>464</v>
      </c>
      <c r="AV388" s="55" t="s">
        <v>19</v>
      </c>
    </row>
    <row r="389" spans="1:48" x14ac:dyDescent="0.25">
      <c r="A389" s="55" t="s">
        <v>84</v>
      </c>
      <c r="B389" s="55">
        <v>70014</v>
      </c>
      <c r="C389" s="55">
        <v>0</v>
      </c>
      <c r="D389" s="55">
        <v>0</v>
      </c>
      <c r="E389" s="55">
        <v>0</v>
      </c>
      <c r="F389" s="55">
        <v>0</v>
      </c>
      <c r="G389" s="56">
        <v>0</v>
      </c>
      <c r="H389" s="59">
        <v>0</v>
      </c>
      <c r="I389" s="55">
        <v>0</v>
      </c>
      <c r="J389" s="59" t="e">
        <v>#DIV/0!</v>
      </c>
      <c r="K389" s="55">
        <v>0</v>
      </c>
      <c r="L389" s="55">
        <v>0</v>
      </c>
      <c r="M389" s="55">
        <v>0</v>
      </c>
      <c r="N389" s="55">
        <v>0</v>
      </c>
      <c r="O389" s="55">
        <v>0</v>
      </c>
      <c r="P389" s="55" t="s">
        <v>64</v>
      </c>
      <c r="Q389" s="55" t="s">
        <v>64</v>
      </c>
      <c r="R389" s="55">
        <v>0</v>
      </c>
      <c r="S389" s="55">
        <v>0</v>
      </c>
      <c r="T389" s="55">
        <v>0</v>
      </c>
      <c r="U389" s="55">
        <v>0</v>
      </c>
      <c r="V389" s="55" t="s">
        <v>64</v>
      </c>
      <c r="W389" s="55" t="s">
        <v>529</v>
      </c>
      <c r="X389" s="55">
        <v>0</v>
      </c>
      <c r="Y389" s="55">
        <v>1</v>
      </c>
      <c r="Z389" s="55">
        <v>1</v>
      </c>
      <c r="AA389" s="55" t="s">
        <v>63</v>
      </c>
      <c r="AB389" s="55">
        <v>0</v>
      </c>
      <c r="AC389" s="55">
        <v>0</v>
      </c>
      <c r="AD389" s="55">
        <v>0</v>
      </c>
      <c r="AE389" s="55">
        <v>0</v>
      </c>
      <c r="AF389" s="55">
        <v>0</v>
      </c>
      <c r="AG389" s="56">
        <v>0</v>
      </c>
      <c r="AH389" s="55">
        <v>0</v>
      </c>
      <c r="AI389" s="55">
        <v>0</v>
      </c>
      <c r="AJ389" s="55">
        <v>0</v>
      </c>
      <c r="AK389" s="55">
        <v>0</v>
      </c>
      <c r="AL389" s="55">
        <v>0</v>
      </c>
      <c r="AN389" s="55" t="s">
        <v>64</v>
      </c>
      <c r="AO389" s="55">
        <v>4</v>
      </c>
      <c r="AP389" s="55">
        <v>0</v>
      </c>
      <c r="AQ389" s="55">
        <v>0</v>
      </c>
      <c r="AR389" s="55">
        <v>0</v>
      </c>
      <c r="AS389" s="55">
        <v>0</v>
      </c>
      <c r="AT389" s="68" t="str">
        <f>VLOOKUP(A389,'[2]SU List with Assignment Master'!$F$2:$G$128,2,FALSE)</f>
        <v>South 4</v>
      </c>
      <c r="AU389" s="55">
        <v>464</v>
      </c>
      <c r="AV389" s="55" t="s">
        <v>60</v>
      </c>
    </row>
    <row r="390" spans="1:48" x14ac:dyDescent="0.25">
      <c r="A390" s="55" t="s">
        <v>84</v>
      </c>
      <c r="B390" s="55">
        <v>73103</v>
      </c>
      <c r="C390" s="55">
        <v>8</v>
      </c>
      <c r="D390" s="55">
        <v>1932</v>
      </c>
      <c r="E390" s="55">
        <v>1328</v>
      </c>
      <c r="F390" s="55">
        <v>6</v>
      </c>
      <c r="G390" s="56">
        <v>3266</v>
      </c>
      <c r="H390" s="59">
        <v>3260</v>
      </c>
      <c r="I390" s="55">
        <v>408.25</v>
      </c>
      <c r="J390" s="59">
        <v>407.5</v>
      </c>
      <c r="K390" s="55">
        <v>16683</v>
      </c>
      <c r="L390" s="55">
        <v>2122.9</v>
      </c>
      <c r="M390" s="55">
        <v>0</v>
      </c>
      <c r="N390" s="55">
        <v>0</v>
      </c>
      <c r="O390" s="55">
        <v>0</v>
      </c>
      <c r="P390" s="55" t="s">
        <v>64</v>
      </c>
      <c r="Q390" s="55" t="s">
        <v>64</v>
      </c>
      <c r="R390" s="55">
        <v>2122.9</v>
      </c>
      <c r="S390" s="55">
        <v>14560.1</v>
      </c>
      <c r="T390" s="55">
        <v>14560.1</v>
      </c>
      <c r="U390" s="55">
        <v>0</v>
      </c>
      <c r="V390" s="55" t="s">
        <v>64</v>
      </c>
      <c r="W390" s="55" t="s">
        <v>530</v>
      </c>
      <c r="X390" s="55">
        <v>1</v>
      </c>
      <c r="Y390" s="55">
        <v>0</v>
      </c>
      <c r="Z390" s="55">
        <v>1</v>
      </c>
      <c r="AA390" s="55" t="s">
        <v>63</v>
      </c>
      <c r="AB390" s="55">
        <v>6</v>
      </c>
      <c r="AC390" s="55">
        <v>0</v>
      </c>
      <c r="AD390" s="55">
        <v>50</v>
      </c>
      <c r="AE390" s="55">
        <v>0</v>
      </c>
      <c r="AF390" s="55">
        <v>2</v>
      </c>
      <c r="AG390" s="56">
        <v>2</v>
      </c>
      <c r="AH390" s="55">
        <v>300</v>
      </c>
      <c r="AI390" s="55">
        <v>58.666699999999999</v>
      </c>
      <c r="AJ390" s="55">
        <v>352</v>
      </c>
      <c r="AK390" s="55">
        <v>1807</v>
      </c>
      <c r="AL390" s="55">
        <v>1807</v>
      </c>
      <c r="AN390" s="55" t="s">
        <v>64</v>
      </c>
      <c r="AO390" s="55">
        <v>8</v>
      </c>
      <c r="AP390" s="55">
        <v>7</v>
      </c>
      <c r="AQ390" s="55">
        <v>100</v>
      </c>
      <c r="AR390" s="55">
        <v>408.25</v>
      </c>
      <c r="AS390" s="55">
        <v>276</v>
      </c>
      <c r="AT390" s="68" t="str">
        <f>VLOOKUP(A390,'[2]SU List with Assignment Master'!$F$2:$G$128,2,FALSE)</f>
        <v>South 4</v>
      </c>
      <c r="AU390" s="55">
        <v>464</v>
      </c>
      <c r="AV390" s="55" t="s">
        <v>20</v>
      </c>
    </row>
    <row r="391" spans="1:48" x14ac:dyDescent="0.25">
      <c r="A391" s="55" t="s">
        <v>84</v>
      </c>
      <c r="B391" s="55">
        <v>76325</v>
      </c>
      <c r="C391" s="55">
        <v>3</v>
      </c>
      <c r="D391" s="55">
        <v>0</v>
      </c>
      <c r="E391" s="55">
        <v>412</v>
      </c>
      <c r="F391" s="55">
        <v>1</v>
      </c>
      <c r="G391" s="56">
        <v>413</v>
      </c>
      <c r="H391" s="59">
        <v>412</v>
      </c>
      <c r="I391" s="55">
        <v>137.66669999999999</v>
      </c>
      <c r="J391" s="59">
        <v>137.30000000000001</v>
      </c>
      <c r="K391" s="55">
        <v>2107</v>
      </c>
      <c r="L391" s="55">
        <v>268.45</v>
      </c>
      <c r="M391" s="55">
        <v>0</v>
      </c>
      <c r="N391" s="55">
        <v>0</v>
      </c>
      <c r="O391" s="55">
        <v>0</v>
      </c>
      <c r="P391" s="55" t="s">
        <v>64</v>
      </c>
      <c r="Q391" s="55" t="s">
        <v>64</v>
      </c>
      <c r="R391" s="55">
        <v>268.45</v>
      </c>
      <c r="S391" s="55">
        <v>1838.55</v>
      </c>
      <c r="T391" s="55">
        <v>2143</v>
      </c>
      <c r="U391" s="55">
        <v>-304.45</v>
      </c>
      <c r="V391" s="55" t="s">
        <v>64</v>
      </c>
      <c r="W391" s="55" t="s">
        <v>531</v>
      </c>
      <c r="X391" s="55">
        <v>1</v>
      </c>
      <c r="Y391" s="55">
        <v>0</v>
      </c>
      <c r="Z391" s="55">
        <v>1</v>
      </c>
      <c r="AA391" s="55" t="s">
        <v>63</v>
      </c>
      <c r="AB391" s="55">
        <v>1</v>
      </c>
      <c r="AC391" s="55">
        <v>0</v>
      </c>
      <c r="AD391" s="55">
        <v>11</v>
      </c>
      <c r="AE391" s="55">
        <v>0</v>
      </c>
      <c r="AF391" s="55">
        <v>1</v>
      </c>
      <c r="AG391" s="56">
        <v>1</v>
      </c>
      <c r="AH391" s="55">
        <v>7</v>
      </c>
      <c r="AI391" s="55">
        <v>19</v>
      </c>
      <c r="AJ391" s="55">
        <v>19</v>
      </c>
      <c r="AK391" s="55">
        <v>98</v>
      </c>
      <c r="AL391" s="55">
        <v>98</v>
      </c>
      <c r="AM391" s="55">
        <v>0</v>
      </c>
      <c r="AN391" s="55" t="s">
        <v>64</v>
      </c>
      <c r="AO391" s="55">
        <v>7</v>
      </c>
      <c r="AP391" s="55">
        <v>0</v>
      </c>
      <c r="AQ391" s="55">
        <v>42.857142857142847</v>
      </c>
      <c r="AR391" s="55">
        <v>59</v>
      </c>
      <c r="AS391" s="55">
        <v>0</v>
      </c>
      <c r="AT391" s="68" t="str">
        <f>VLOOKUP(A391,'[2]SU List with Assignment Master'!$F$2:$G$128,2,FALSE)</f>
        <v>South 4</v>
      </c>
      <c r="AU391" s="55">
        <v>464</v>
      </c>
      <c r="AV391" s="55" t="s">
        <v>60</v>
      </c>
    </row>
    <row r="392" spans="1:48" x14ac:dyDescent="0.25">
      <c r="A392" s="55" t="s">
        <v>84</v>
      </c>
      <c r="B392" s="55">
        <v>77104</v>
      </c>
      <c r="C392" s="55">
        <v>8</v>
      </c>
      <c r="D392" s="55">
        <v>1344</v>
      </c>
      <c r="E392" s="55">
        <v>-118</v>
      </c>
      <c r="F392" s="55">
        <v>1</v>
      </c>
      <c r="G392" s="56">
        <v>1227</v>
      </c>
      <c r="H392" s="59">
        <v>1226</v>
      </c>
      <c r="I392" s="55">
        <v>153.375</v>
      </c>
      <c r="J392" s="59">
        <v>153.30000000000001</v>
      </c>
      <c r="K392" s="55">
        <v>6267</v>
      </c>
      <c r="L392" s="55">
        <v>797.55</v>
      </c>
      <c r="M392" s="55">
        <v>0</v>
      </c>
      <c r="N392" s="55">
        <v>0</v>
      </c>
      <c r="O392" s="55">
        <v>0</v>
      </c>
      <c r="P392" s="55" t="s">
        <v>64</v>
      </c>
      <c r="Q392" s="55" t="s">
        <v>64</v>
      </c>
      <c r="R392" s="55">
        <v>797.55</v>
      </c>
      <c r="S392" s="55">
        <v>5469.45</v>
      </c>
      <c r="T392" s="55">
        <v>5469.45</v>
      </c>
      <c r="U392" s="55">
        <v>0</v>
      </c>
      <c r="V392" s="55" t="s">
        <v>64</v>
      </c>
      <c r="W392" s="55" t="s">
        <v>532</v>
      </c>
      <c r="X392" s="55">
        <v>1</v>
      </c>
      <c r="Y392" s="55">
        <v>0</v>
      </c>
      <c r="Z392" s="55">
        <v>1</v>
      </c>
      <c r="AA392" s="55" t="s">
        <v>63</v>
      </c>
      <c r="AB392" s="55">
        <v>2</v>
      </c>
      <c r="AC392" s="55">
        <v>0</v>
      </c>
      <c r="AD392" s="55">
        <v>0</v>
      </c>
      <c r="AE392" s="55">
        <v>0</v>
      </c>
      <c r="AF392" s="55">
        <v>1</v>
      </c>
      <c r="AG392" s="56">
        <v>1</v>
      </c>
      <c r="AH392" s="55">
        <v>33</v>
      </c>
      <c r="AI392" s="55">
        <v>17</v>
      </c>
      <c r="AJ392" s="55">
        <v>34</v>
      </c>
      <c r="AK392" s="55">
        <v>170</v>
      </c>
      <c r="AL392" s="55">
        <v>170</v>
      </c>
      <c r="AN392" s="55" t="s">
        <v>64</v>
      </c>
      <c r="AO392" s="55">
        <v>9</v>
      </c>
      <c r="AP392" s="55">
        <v>9</v>
      </c>
      <c r="AQ392" s="55">
        <v>88.888888888888886</v>
      </c>
      <c r="AR392" s="55">
        <v>136.33330000000001</v>
      </c>
      <c r="AS392" s="55">
        <v>149.33330000000001</v>
      </c>
      <c r="AT392" s="68" t="str">
        <f>VLOOKUP(A392,'[2]SU List with Assignment Master'!$F$2:$G$128,2,FALSE)</f>
        <v>South 4</v>
      </c>
      <c r="AU392" s="55">
        <v>464</v>
      </c>
      <c r="AV392" s="55" t="s">
        <v>20</v>
      </c>
    </row>
    <row r="393" spans="1:48" x14ac:dyDescent="0.25">
      <c r="A393" s="55" t="s">
        <v>84</v>
      </c>
      <c r="B393" s="55">
        <v>77110</v>
      </c>
      <c r="C393" s="55">
        <v>3</v>
      </c>
      <c r="D393" s="55">
        <v>828</v>
      </c>
      <c r="E393" s="55">
        <v>-361</v>
      </c>
      <c r="F393" s="55">
        <v>1</v>
      </c>
      <c r="G393" s="56">
        <v>468</v>
      </c>
      <c r="H393" s="59">
        <v>467</v>
      </c>
      <c r="I393" s="55">
        <v>156</v>
      </c>
      <c r="J393" s="59">
        <v>155.69999999999999</v>
      </c>
      <c r="K393" s="55">
        <v>2379</v>
      </c>
      <c r="L393" s="55">
        <v>304.2</v>
      </c>
      <c r="M393" s="55">
        <v>0</v>
      </c>
      <c r="N393" s="55">
        <v>0</v>
      </c>
      <c r="O393" s="55">
        <v>9.36</v>
      </c>
      <c r="P393" s="55" t="s">
        <v>64</v>
      </c>
      <c r="Q393" s="55" t="s">
        <v>63</v>
      </c>
      <c r="R393" s="55">
        <v>313.56</v>
      </c>
      <c r="S393" s="55">
        <v>2065.44</v>
      </c>
      <c r="T393" s="55">
        <v>2065.44</v>
      </c>
      <c r="U393" s="55">
        <v>0</v>
      </c>
      <c r="V393" s="55" t="s">
        <v>64</v>
      </c>
      <c r="W393" s="55" t="s">
        <v>533</v>
      </c>
      <c r="X393" s="55">
        <v>1</v>
      </c>
      <c r="Y393" s="55">
        <v>0</v>
      </c>
      <c r="Z393" s="55">
        <v>1</v>
      </c>
      <c r="AA393" s="55" t="s">
        <v>63</v>
      </c>
      <c r="AB393" s="55">
        <v>2</v>
      </c>
      <c r="AC393" s="55">
        <v>0</v>
      </c>
      <c r="AD393" s="55">
        <v>0</v>
      </c>
      <c r="AE393" s="55">
        <v>0</v>
      </c>
      <c r="AF393" s="55">
        <v>1</v>
      </c>
      <c r="AG393" s="56">
        <v>1</v>
      </c>
      <c r="AH393" s="55">
        <v>142</v>
      </c>
      <c r="AI393" s="55">
        <v>71.5</v>
      </c>
      <c r="AJ393" s="55">
        <v>143</v>
      </c>
      <c r="AK393" s="55">
        <v>730</v>
      </c>
      <c r="AL393" s="55">
        <v>730</v>
      </c>
      <c r="AN393" s="55" t="s">
        <v>64</v>
      </c>
      <c r="AO393" s="55">
        <v>3</v>
      </c>
      <c r="AP393" s="55">
        <v>3</v>
      </c>
      <c r="AQ393" s="55">
        <v>100</v>
      </c>
      <c r="AR393" s="55">
        <v>156</v>
      </c>
      <c r="AS393" s="55">
        <v>276</v>
      </c>
      <c r="AT393" s="68" t="str">
        <f>VLOOKUP(A393,'[2]SU List with Assignment Master'!$F$2:$G$128,2,FALSE)</f>
        <v>South 4</v>
      </c>
      <c r="AU393" s="55">
        <v>464</v>
      </c>
      <c r="AV393" s="55" t="s">
        <v>18</v>
      </c>
    </row>
    <row r="394" spans="1:48" x14ac:dyDescent="0.25">
      <c r="A394" s="55" t="s">
        <v>84</v>
      </c>
      <c r="B394" s="55">
        <v>77111</v>
      </c>
      <c r="C394" s="55">
        <v>12</v>
      </c>
      <c r="D394" s="55">
        <v>4128</v>
      </c>
      <c r="E394" s="55">
        <v>-125</v>
      </c>
      <c r="F394" s="55">
        <v>9</v>
      </c>
      <c r="G394" s="56">
        <v>4012</v>
      </c>
      <c r="H394" s="59">
        <v>4003</v>
      </c>
      <c r="I394" s="55">
        <v>334.33330000000001</v>
      </c>
      <c r="J394" s="59">
        <v>333.6</v>
      </c>
      <c r="K394" s="55">
        <v>20397</v>
      </c>
      <c r="L394" s="55">
        <v>2607.8000000000002</v>
      </c>
      <c r="M394" s="55">
        <v>0</v>
      </c>
      <c r="N394" s="55">
        <v>0</v>
      </c>
      <c r="O394" s="55">
        <v>0</v>
      </c>
      <c r="P394" s="55" t="s">
        <v>64</v>
      </c>
      <c r="Q394" s="55" t="s">
        <v>64</v>
      </c>
      <c r="R394" s="55">
        <v>2607.8000000000002</v>
      </c>
      <c r="S394" s="55">
        <v>17789.2</v>
      </c>
      <c r="T394" s="55">
        <v>17789.2</v>
      </c>
      <c r="U394" s="55">
        <v>0</v>
      </c>
      <c r="V394" s="55" t="s">
        <v>64</v>
      </c>
      <c r="W394" s="55" t="s">
        <v>534</v>
      </c>
      <c r="X394" s="55">
        <v>1</v>
      </c>
      <c r="Y394" s="55">
        <v>0</v>
      </c>
      <c r="Z394" s="55">
        <v>1</v>
      </c>
      <c r="AA394" s="55" t="s">
        <v>63</v>
      </c>
      <c r="AB394" s="55">
        <v>7</v>
      </c>
      <c r="AC394" s="55">
        <v>0</v>
      </c>
      <c r="AD394" s="55">
        <v>81</v>
      </c>
      <c r="AE394" s="55">
        <v>0</v>
      </c>
      <c r="AF394" s="55">
        <v>9</v>
      </c>
      <c r="AG394" s="56">
        <v>9</v>
      </c>
      <c r="AH394" s="55">
        <v>449</v>
      </c>
      <c r="AI394" s="55">
        <v>77</v>
      </c>
      <c r="AJ394" s="55">
        <v>539</v>
      </c>
      <c r="AK394" s="55">
        <v>2734</v>
      </c>
      <c r="AL394" s="55">
        <v>2734</v>
      </c>
      <c r="AN394" s="55" t="s">
        <v>64</v>
      </c>
      <c r="AO394" s="55">
        <v>15</v>
      </c>
      <c r="AP394" s="55">
        <v>15</v>
      </c>
      <c r="AQ394" s="55">
        <v>80</v>
      </c>
      <c r="AR394" s="55">
        <v>267.4667</v>
      </c>
      <c r="AS394" s="55">
        <v>275.2</v>
      </c>
      <c r="AT394" s="68" t="str">
        <f>VLOOKUP(A394,'[2]SU List with Assignment Master'!$F$2:$G$128,2,FALSE)</f>
        <v>South 4</v>
      </c>
      <c r="AU394" s="55">
        <v>464</v>
      </c>
      <c r="AV394" s="55" t="s">
        <v>60</v>
      </c>
    </row>
    <row r="395" spans="1:48" x14ac:dyDescent="0.25">
      <c r="A395" s="55" t="s">
        <v>84</v>
      </c>
      <c r="B395" s="55">
        <v>90464</v>
      </c>
      <c r="C395" s="55">
        <v>0</v>
      </c>
      <c r="D395" s="55">
        <v>0</v>
      </c>
      <c r="E395" s="55">
        <v>0</v>
      </c>
      <c r="F395" s="55">
        <v>0</v>
      </c>
      <c r="G395" s="56">
        <v>0</v>
      </c>
      <c r="H395" s="59">
        <v>0</v>
      </c>
      <c r="I395" s="55">
        <v>0</v>
      </c>
      <c r="J395" s="59" t="e">
        <v>#DIV/0!</v>
      </c>
      <c r="K395" s="55">
        <v>0</v>
      </c>
      <c r="L395" s="55">
        <v>0</v>
      </c>
      <c r="M395" s="55">
        <v>0</v>
      </c>
      <c r="N395" s="55">
        <v>0</v>
      </c>
      <c r="O395" s="55">
        <v>0</v>
      </c>
      <c r="P395" s="55" t="s">
        <v>63</v>
      </c>
      <c r="Q395" s="55" t="s">
        <v>64</v>
      </c>
      <c r="R395" s="55">
        <v>0</v>
      </c>
      <c r="S395" s="55">
        <v>0</v>
      </c>
      <c r="T395" s="55">
        <v>0</v>
      </c>
      <c r="U395" s="55">
        <v>0</v>
      </c>
      <c r="V395" s="55" t="s">
        <v>64</v>
      </c>
      <c r="W395" s="55" t="s">
        <v>535</v>
      </c>
      <c r="X395" s="55">
        <v>0</v>
      </c>
      <c r="Y395" s="55">
        <v>1</v>
      </c>
      <c r="Z395" s="55">
        <v>1</v>
      </c>
      <c r="AA395" s="55" t="s">
        <v>63</v>
      </c>
      <c r="AB395" s="55">
        <v>0</v>
      </c>
      <c r="AC395" s="55">
        <v>0</v>
      </c>
      <c r="AD395" s="55">
        <v>0</v>
      </c>
      <c r="AE395" s="55">
        <v>0</v>
      </c>
      <c r="AF395" s="55">
        <v>0</v>
      </c>
      <c r="AG395" s="56">
        <v>0</v>
      </c>
      <c r="AH395" s="55">
        <v>0</v>
      </c>
      <c r="AI395" s="55">
        <v>0</v>
      </c>
      <c r="AJ395" s="55">
        <v>0</v>
      </c>
      <c r="AK395" s="55">
        <v>0</v>
      </c>
      <c r="AL395" s="55">
        <v>0</v>
      </c>
      <c r="AN395" s="55" t="s">
        <v>64</v>
      </c>
      <c r="AO395" s="55">
        <v>2</v>
      </c>
      <c r="AP395" s="55">
        <v>0</v>
      </c>
      <c r="AQ395" s="55">
        <v>0</v>
      </c>
      <c r="AR395" s="55">
        <v>0</v>
      </c>
      <c r="AS395" s="55">
        <v>0</v>
      </c>
      <c r="AT395" s="68" t="str">
        <f>VLOOKUP(A395,'[2]SU List with Assignment Master'!$F$2:$G$128,2,FALSE)</f>
        <v>South 4</v>
      </c>
      <c r="AU395" s="55">
        <v>464</v>
      </c>
      <c r="AV395" s="55" t="s">
        <v>202</v>
      </c>
    </row>
    <row r="396" spans="1:48" x14ac:dyDescent="0.25">
      <c r="A396" s="55" t="s">
        <v>83</v>
      </c>
      <c r="B396" s="55">
        <v>10014</v>
      </c>
      <c r="C396" s="55">
        <v>7</v>
      </c>
      <c r="D396" s="55">
        <v>480</v>
      </c>
      <c r="E396" s="55">
        <v>1969</v>
      </c>
      <c r="F396" s="55">
        <v>87</v>
      </c>
      <c r="G396" s="56">
        <v>2536</v>
      </c>
      <c r="H396" s="59">
        <v>2449</v>
      </c>
      <c r="I396" s="55">
        <v>362.28570000000002</v>
      </c>
      <c r="J396" s="59">
        <v>349.9</v>
      </c>
      <c r="K396" s="55">
        <v>12910</v>
      </c>
      <c r="L396" s="55">
        <v>1648.4</v>
      </c>
      <c r="M396" s="55">
        <v>0</v>
      </c>
      <c r="N396" s="55">
        <v>0</v>
      </c>
      <c r="O396" s="55">
        <v>50.72</v>
      </c>
      <c r="P396" s="55" t="s">
        <v>64</v>
      </c>
      <c r="Q396" s="55" t="s">
        <v>63</v>
      </c>
      <c r="R396" s="55">
        <v>1699.12</v>
      </c>
      <c r="S396" s="55">
        <v>11210.88</v>
      </c>
      <c r="T396" s="55">
        <v>11210.88</v>
      </c>
      <c r="U396" s="55">
        <v>0</v>
      </c>
      <c r="V396" s="55" t="s">
        <v>64</v>
      </c>
      <c r="W396" s="55" t="s">
        <v>536</v>
      </c>
      <c r="X396" s="55">
        <v>1</v>
      </c>
      <c r="Y396" s="55">
        <v>0</v>
      </c>
      <c r="Z396" s="55">
        <v>1</v>
      </c>
      <c r="AA396" s="55" t="s">
        <v>63</v>
      </c>
      <c r="AB396" s="55">
        <v>6</v>
      </c>
      <c r="AC396" s="55">
        <v>0</v>
      </c>
      <c r="AD396" s="55">
        <v>295</v>
      </c>
      <c r="AE396" s="55">
        <v>0</v>
      </c>
      <c r="AF396" s="55">
        <v>87</v>
      </c>
      <c r="AG396" s="56">
        <v>87</v>
      </c>
      <c r="AH396" s="55">
        <v>1379</v>
      </c>
      <c r="AI396" s="55">
        <v>293.5</v>
      </c>
      <c r="AJ396" s="55">
        <v>1761</v>
      </c>
      <c r="AK396" s="55">
        <v>8956</v>
      </c>
      <c r="AL396" s="55">
        <v>8956</v>
      </c>
      <c r="AM396" s="55">
        <v>800</v>
      </c>
      <c r="AN396" s="55" t="s">
        <v>64</v>
      </c>
      <c r="AO396" s="55">
        <v>7</v>
      </c>
      <c r="AP396" s="55">
        <v>0</v>
      </c>
      <c r="AQ396" s="55">
        <v>100</v>
      </c>
      <c r="AR396" s="55">
        <v>362.28570000000002</v>
      </c>
      <c r="AS396" s="55">
        <v>0</v>
      </c>
      <c r="AT396" s="68" t="str">
        <f>VLOOKUP(A396,'[2]SU List with Assignment Master'!$F$2:$G$128,2,FALSE)</f>
        <v>North 1</v>
      </c>
      <c r="AU396" s="55">
        <v>112</v>
      </c>
      <c r="AV396" s="55" t="s">
        <v>22</v>
      </c>
    </row>
    <row r="397" spans="1:48" x14ac:dyDescent="0.25">
      <c r="A397" s="55" t="s">
        <v>83</v>
      </c>
      <c r="B397" s="55">
        <v>10028</v>
      </c>
      <c r="C397" s="55">
        <v>13</v>
      </c>
      <c r="D397" s="55">
        <v>5724</v>
      </c>
      <c r="E397" s="55">
        <v>2731</v>
      </c>
      <c r="F397" s="55">
        <v>74</v>
      </c>
      <c r="G397" s="56">
        <v>8529</v>
      </c>
      <c r="H397" s="59">
        <v>8455</v>
      </c>
      <c r="I397" s="55">
        <v>656.07690000000002</v>
      </c>
      <c r="J397" s="59">
        <v>650.4</v>
      </c>
      <c r="K397" s="55">
        <v>43256</v>
      </c>
      <c r="L397" s="55">
        <v>5543.85</v>
      </c>
      <c r="M397" s="55">
        <v>0</v>
      </c>
      <c r="N397" s="55">
        <v>0</v>
      </c>
      <c r="O397" s="55">
        <v>170.58</v>
      </c>
      <c r="P397" s="55" t="s">
        <v>64</v>
      </c>
      <c r="Q397" s="55" t="s">
        <v>63</v>
      </c>
      <c r="R397" s="55">
        <v>5714.43</v>
      </c>
      <c r="S397" s="55">
        <v>37541.57</v>
      </c>
      <c r="T397" s="55">
        <v>37541.57</v>
      </c>
      <c r="U397" s="55">
        <v>0</v>
      </c>
      <c r="V397" s="55" t="s">
        <v>64</v>
      </c>
      <c r="W397" s="55" t="s">
        <v>537</v>
      </c>
      <c r="X397" s="55">
        <v>1</v>
      </c>
      <c r="Y397" s="55">
        <v>0</v>
      </c>
      <c r="Z397" s="55">
        <v>1</v>
      </c>
      <c r="AA397" s="55" t="s">
        <v>63</v>
      </c>
      <c r="AB397" s="55">
        <v>7</v>
      </c>
      <c r="AC397" s="55">
        <v>0</v>
      </c>
      <c r="AD397" s="55">
        <v>144</v>
      </c>
      <c r="AE397" s="55">
        <v>0</v>
      </c>
      <c r="AF397" s="55">
        <v>74</v>
      </c>
      <c r="AG397" s="56">
        <v>74</v>
      </c>
      <c r="AH397" s="55">
        <v>2503</v>
      </c>
      <c r="AI397" s="55">
        <v>388.71429999999998</v>
      </c>
      <c r="AJ397" s="55">
        <v>2721</v>
      </c>
      <c r="AK397" s="55">
        <v>13834</v>
      </c>
      <c r="AL397" s="55">
        <v>13834</v>
      </c>
      <c r="AN397" s="55" t="s">
        <v>64</v>
      </c>
      <c r="AO397" s="55">
        <v>13</v>
      </c>
      <c r="AP397" s="55">
        <v>12</v>
      </c>
      <c r="AQ397" s="55">
        <v>100</v>
      </c>
      <c r="AR397" s="55">
        <v>656.07690000000002</v>
      </c>
      <c r="AS397" s="55">
        <v>477</v>
      </c>
      <c r="AT397" s="68" t="str">
        <f>VLOOKUP(A397,'[2]SU List with Assignment Master'!$F$2:$G$128,2,FALSE)</f>
        <v>North 1</v>
      </c>
      <c r="AU397" s="55">
        <v>112</v>
      </c>
      <c r="AV397" s="55" t="s">
        <v>60</v>
      </c>
    </row>
    <row r="398" spans="1:48" x14ac:dyDescent="0.25">
      <c r="A398" s="55" t="s">
        <v>83</v>
      </c>
      <c r="B398" s="55">
        <v>10059</v>
      </c>
      <c r="C398" s="55">
        <v>8</v>
      </c>
      <c r="D398" s="55">
        <v>4800</v>
      </c>
      <c r="E398" s="55">
        <v>273</v>
      </c>
      <c r="F398" s="55">
        <v>35</v>
      </c>
      <c r="G398" s="56">
        <v>5108</v>
      </c>
      <c r="H398" s="59">
        <v>5073</v>
      </c>
      <c r="I398" s="55">
        <v>638.5</v>
      </c>
      <c r="J398" s="59">
        <v>634.1</v>
      </c>
      <c r="K398" s="55">
        <v>26098</v>
      </c>
      <c r="L398" s="55">
        <v>3320.2</v>
      </c>
      <c r="M398" s="55">
        <v>0</v>
      </c>
      <c r="N398" s="55">
        <v>0</v>
      </c>
      <c r="O398" s="55">
        <v>102.16</v>
      </c>
      <c r="P398" s="55" t="s">
        <v>64</v>
      </c>
      <c r="Q398" s="55" t="s">
        <v>63</v>
      </c>
      <c r="R398" s="55">
        <v>3422.36</v>
      </c>
      <c r="S398" s="55">
        <v>22675.64</v>
      </c>
      <c r="T398" s="55">
        <v>22675.64</v>
      </c>
      <c r="U398" s="55">
        <v>0</v>
      </c>
      <c r="V398" s="55" t="s">
        <v>64</v>
      </c>
      <c r="W398" s="55" t="s">
        <v>538</v>
      </c>
      <c r="X398" s="55">
        <v>1</v>
      </c>
      <c r="Y398" s="55">
        <v>0</v>
      </c>
      <c r="Z398" s="55">
        <v>1</v>
      </c>
      <c r="AA398" s="55" t="s">
        <v>63</v>
      </c>
      <c r="AB398" s="55">
        <v>7</v>
      </c>
      <c r="AC398" s="55">
        <v>0</v>
      </c>
      <c r="AD398" s="55">
        <v>135</v>
      </c>
      <c r="AE398" s="55">
        <v>0</v>
      </c>
      <c r="AF398" s="55">
        <v>14</v>
      </c>
      <c r="AG398" s="56">
        <v>14</v>
      </c>
      <c r="AH398" s="55">
        <v>1146</v>
      </c>
      <c r="AI398" s="55">
        <v>185</v>
      </c>
      <c r="AJ398" s="55">
        <v>1295</v>
      </c>
      <c r="AK398" s="55">
        <v>6622</v>
      </c>
      <c r="AL398" s="55">
        <v>6622</v>
      </c>
      <c r="AN398" s="55" t="s">
        <v>64</v>
      </c>
      <c r="AO398" s="55">
        <v>9</v>
      </c>
      <c r="AP398" s="55">
        <v>7</v>
      </c>
      <c r="AQ398" s="55">
        <v>88.888888888888886</v>
      </c>
      <c r="AR398" s="55">
        <v>567.55560000000003</v>
      </c>
      <c r="AS398" s="55">
        <v>685.71429999999998</v>
      </c>
      <c r="AT398" s="68" t="str">
        <f>VLOOKUP(A398,'[2]SU List with Assignment Master'!$F$2:$G$128,2,FALSE)</f>
        <v>North 1</v>
      </c>
      <c r="AU398" s="55">
        <v>112</v>
      </c>
      <c r="AV398" s="55" t="s">
        <v>60</v>
      </c>
    </row>
    <row r="399" spans="1:48" x14ac:dyDescent="0.25">
      <c r="A399" s="55" t="s">
        <v>83</v>
      </c>
      <c r="B399" s="55">
        <v>10087</v>
      </c>
      <c r="C399" s="55">
        <v>4</v>
      </c>
      <c r="D399" s="55">
        <v>1764</v>
      </c>
      <c r="E399" s="55">
        <v>-2</v>
      </c>
      <c r="F399" s="55">
        <v>0</v>
      </c>
      <c r="G399" s="56">
        <v>1762</v>
      </c>
      <c r="H399" s="59">
        <v>1762</v>
      </c>
      <c r="I399" s="55">
        <v>440.5</v>
      </c>
      <c r="J399" s="59">
        <v>440.5</v>
      </c>
      <c r="K399" s="55">
        <v>8990</v>
      </c>
      <c r="L399" s="55">
        <v>1145.3</v>
      </c>
      <c r="M399" s="55">
        <v>0</v>
      </c>
      <c r="N399" s="55">
        <v>0</v>
      </c>
      <c r="O399" s="55">
        <v>35.24</v>
      </c>
      <c r="P399" s="55" t="s">
        <v>64</v>
      </c>
      <c r="Q399" s="55" t="s">
        <v>63</v>
      </c>
      <c r="R399" s="55">
        <v>1180.54</v>
      </c>
      <c r="S399" s="55">
        <v>7809.46</v>
      </c>
      <c r="T399" s="55">
        <v>7809.46</v>
      </c>
      <c r="U399" s="55">
        <v>0</v>
      </c>
      <c r="V399" s="55" t="s">
        <v>64</v>
      </c>
      <c r="W399" s="55" t="s">
        <v>539</v>
      </c>
      <c r="X399" s="55">
        <v>1</v>
      </c>
      <c r="Y399" s="55">
        <v>0</v>
      </c>
      <c r="Z399" s="55">
        <v>1</v>
      </c>
      <c r="AA399" s="55" t="s">
        <v>63</v>
      </c>
      <c r="AB399" s="55">
        <v>4</v>
      </c>
      <c r="AC399" s="55">
        <v>0</v>
      </c>
      <c r="AD399" s="55">
        <v>4</v>
      </c>
      <c r="AE399" s="55">
        <v>0</v>
      </c>
      <c r="AF399" s="55">
        <v>0</v>
      </c>
      <c r="AG399" s="56">
        <v>0</v>
      </c>
      <c r="AH399" s="55">
        <v>92</v>
      </c>
      <c r="AI399" s="55">
        <v>24</v>
      </c>
      <c r="AJ399" s="55">
        <v>96</v>
      </c>
      <c r="AK399" s="55">
        <v>484</v>
      </c>
      <c r="AL399" s="55">
        <v>484</v>
      </c>
      <c r="AN399" s="55" t="s">
        <v>64</v>
      </c>
      <c r="AO399" s="55">
        <v>4</v>
      </c>
      <c r="AP399" s="55">
        <v>4</v>
      </c>
      <c r="AQ399" s="55">
        <v>100</v>
      </c>
      <c r="AR399" s="55">
        <v>440.5</v>
      </c>
      <c r="AS399" s="55">
        <v>441</v>
      </c>
      <c r="AT399" s="68" t="str">
        <f>VLOOKUP(A399,'[2]SU List with Assignment Master'!$F$2:$G$128,2,FALSE)</f>
        <v>North 1</v>
      </c>
      <c r="AU399" s="55">
        <v>112</v>
      </c>
      <c r="AV399" s="55" t="s">
        <v>60</v>
      </c>
    </row>
    <row r="400" spans="1:48" x14ac:dyDescent="0.25">
      <c r="A400" s="55" t="s">
        <v>83</v>
      </c>
      <c r="B400" s="55">
        <v>10180</v>
      </c>
      <c r="C400" s="55">
        <v>5</v>
      </c>
      <c r="D400" s="55">
        <v>816</v>
      </c>
      <c r="E400" s="55">
        <v>1312</v>
      </c>
      <c r="F400" s="55">
        <v>76</v>
      </c>
      <c r="G400" s="56">
        <v>2204</v>
      </c>
      <c r="H400" s="59">
        <v>2128</v>
      </c>
      <c r="I400" s="55">
        <v>440.8</v>
      </c>
      <c r="J400" s="59">
        <v>425.6</v>
      </c>
      <c r="K400" s="55">
        <v>11270</v>
      </c>
      <c r="L400" s="55">
        <v>1432.6</v>
      </c>
      <c r="M400" s="55">
        <v>0</v>
      </c>
      <c r="N400" s="55">
        <v>0</v>
      </c>
      <c r="O400" s="55">
        <v>0</v>
      </c>
      <c r="P400" s="55" t="s">
        <v>64</v>
      </c>
      <c r="Q400" s="55" t="s">
        <v>64</v>
      </c>
      <c r="R400" s="55">
        <v>1432.6</v>
      </c>
      <c r="S400" s="55">
        <v>9837.4</v>
      </c>
      <c r="T400" s="55">
        <v>9837.4</v>
      </c>
      <c r="U400" s="55">
        <v>0</v>
      </c>
      <c r="V400" s="55" t="s">
        <v>64</v>
      </c>
      <c r="W400" s="55" t="s">
        <v>540</v>
      </c>
      <c r="X400" s="55">
        <v>1</v>
      </c>
      <c r="Y400" s="55">
        <v>0</v>
      </c>
      <c r="Z400" s="55">
        <v>1</v>
      </c>
      <c r="AA400" s="55" t="s">
        <v>63</v>
      </c>
      <c r="AB400" s="55">
        <v>4</v>
      </c>
      <c r="AC400" s="55">
        <v>0</v>
      </c>
      <c r="AD400" s="55">
        <v>42</v>
      </c>
      <c r="AE400" s="55">
        <v>0</v>
      </c>
      <c r="AF400" s="55">
        <v>22</v>
      </c>
      <c r="AG400" s="56">
        <v>22</v>
      </c>
      <c r="AH400" s="55">
        <v>500</v>
      </c>
      <c r="AI400" s="55">
        <v>141</v>
      </c>
      <c r="AJ400" s="55">
        <v>564</v>
      </c>
      <c r="AK400" s="55">
        <v>2921</v>
      </c>
      <c r="AL400" s="55">
        <v>2921</v>
      </c>
      <c r="AM400" s="55">
        <v>2000</v>
      </c>
      <c r="AN400" s="55" t="s">
        <v>64</v>
      </c>
      <c r="AO400" s="55">
        <v>11</v>
      </c>
      <c r="AP400" s="55">
        <v>3</v>
      </c>
      <c r="AQ400" s="55">
        <v>45.454545454545453</v>
      </c>
      <c r="AR400" s="55">
        <v>200.36359999999999</v>
      </c>
      <c r="AS400" s="55">
        <v>272</v>
      </c>
      <c r="AT400" s="68" t="str">
        <f>VLOOKUP(A400,'[2]SU List with Assignment Master'!$F$2:$G$128,2,FALSE)</f>
        <v>North 1</v>
      </c>
      <c r="AU400" s="55">
        <v>112</v>
      </c>
      <c r="AV400" s="55" t="s">
        <v>20</v>
      </c>
    </row>
    <row r="401" spans="1:48" x14ac:dyDescent="0.25">
      <c r="A401" s="55" t="s">
        <v>83</v>
      </c>
      <c r="B401" s="55">
        <v>10216</v>
      </c>
      <c r="C401" s="55">
        <v>5</v>
      </c>
      <c r="D401" s="55">
        <v>456</v>
      </c>
      <c r="E401" s="55">
        <v>348</v>
      </c>
      <c r="F401" s="55">
        <v>27</v>
      </c>
      <c r="G401" s="56">
        <v>831</v>
      </c>
      <c r="H401" s="59">
        <v>804</v>
      </c>
      <c r="I401" s="55">
        <v>166.2</v>
      </c>
      <c r="J401" s="59">
        <v>160.80000000000001</v>
      </c>
      <c r="K401" s="55">
        <v>4236</v>
      </c>
      <c r="L401" s="55">
        <v>540.15</v>
      </c>
      <c r="M401" s="55">
        <v>0</v>
      </c>
      <c r="N401" s="55">
        <v>0</v>
      </c>
      <c r="O401" s="55">
        <v>0</v>
      </c>
      <c r="P401" s="55" t="s">
        <v>64</v>
      </c>
      <c r="Q401" s="55" t="s">
        <v>64</v>
      </c>
      <c r="R401" s="55">
        <v>540.15</v>
      </c>
      <c r="S401" s="55">
        <v>3695.85</v>
      </c>
      <c r="T401" s="55">
        <v>3695.85</v>
      </c>
      <c r="U401" s="55">
        <v>0</v>
      </c>
      <c r="V401" s="55" t="s">
        <v>64</v>
      </c>
      <c r="W401" s="55" t="s">
        <v>541</v>
      </c>
      <c r="X401" s="55">
        <v>1</v>
      </c>
      <c r="Y401" s="55">
        <v>0</v>
      </c>
      <c r="Z401" s="55">
        <v>1</v>
      </c>
      <c r="AA401" s="55" t="s">
        <v>63</v>
      </c>
      <c r="AB401" s="55">
        <v>4</v>
      </c>
      <c r="AC401" s="55">
        <v>0</v>
      </c>
      <c r="AD401" s="55">
        <v>136</v>
      </c>
      <c r="AE401" s="55">
        <v>0</v>
      </c>
      <c r="AF401" s="55">
        <v>27</v>
      </c>
      <c r="AG401" s="56">
        <v>27</v>
      </c>
      <c r="AH401" s="55">
        <v>89</v>
      </c>
      <c r="AI401" s="55">
        <v>63</v>
      </c>
      <c r="AJ401" s="55">
        <v>252</v>
      </c>
      <c r="AK401" s="55">
        <v>1281</v>
      </c>
      <c r="AL401" s="55">
        <v>1281</v>
      </c>
      <c r="AM401" s="55">
        <v>0</v>
      </c>
      <c r="AN401" s="55" t="s">
        <v>64</v>
      </c>
      <c r="AO401" s="55">
        <v>8</v>
      </c>
      <c r="AP401" s="55">
        <v>4</v>
      </c>
      <c r="AQ401" s="55">
        <v>62.5</v>
      </c>
      <c r="AR401" s="55">
        <v>103.875</v>
      </c>
      <c r="AS401" s="55">
        <v>114</v>
      </c>
      <c r="AT401" s="68" t="str">
        <f>VLOOKUP(A401,'[2]SU List with Assignment Master'!$F$2:$G$128,2,FALSE)</f>
        <v>North 1</v>
      </c>
      <c r="AU401" s="55">
        <v>112</v>
      </c>
      <c r="AV401" s="55" t="s">
        <v>60</v>
      </c>
    </row>
    <row r="402" spans="1:48" x14ac:dyDescent="0.25">
      <c r="A402" s="55" t="s">
        <v>83</v>
      </c>
      <c r="B402" s="55">
        <v>10233</v>
      </c>
      <c r="C402" s="55">
        <v>6</v>
      </c>
      <c r="D402" s="55">
        <v>0</v>
      </c>
      <c r="E402" s="55">
        <v>3575</v>
      </c>
      <c r="F402" s="55">
        <v>21</v>
      </c>
      <c r="G402" s="56">
        <v>3596</v>
      </c>
      <c r="H402" s="59">
        <v>3575</v>
      </c>
      <c r="I402" s="55">
        <v>599.33330000000001</v>
      </c>
      <c r="J402" s="59">
        <v>595.79999999999995</v>
      </c>
      <c r="K402" s="55">
        <v>18519</v>
      </c>
      <c r="L402" s="55">
        <v>2337.4</v>
      </c>
      <c r="M402" s="55">
        <v>0</v>
      </c>
      <c r="N402" s="55">
        <v>0</v>
      </c>
      <c r="O402" s="55">
        <v>0</v>
      </c>
      <c r="P402" s="55" t="s">
        <v>64</v>
      </c>
      <c r="Q402" s="55" t="s">
        <v>64</v>
      </c>
      <c r="R402" s="55">
        <v>2337.4</v>
      </c>
      <c r="S402" s="55">
        <v>16181.6</v>
      </c>
      <c r="T402" s="55">
        <v>18489</v>
      </c>
      <c r="U402" s="55">
        <v>-2307.4</v>
      </c>
      <c r="V402" s="55" t="s">
        <v>64</v>
      </c>
      <c r="W402" s="55" t="s">
        <v>542</v>
      </c>
      <c r="X402" s="55">
        <v>1</v>
      </c>
      <c r="Y402" s="55">
        <v>0</v>
      </c>
      <c r="Z402" s="55">
        <v>1</v>
      </c>
      <c r="AA402" s="55" t="s">
        <v>63</v>
      </c>
      <c r="AB402" s="55">
        <v>5</v>
      </c>
      <c r="AC402" s="55">
        <v>0</v>
      </c>
      <c r="AD402" s="55">
        <v>203</v>
      </c>
      <c r="AE402" s="55">
        <v>0</v>
      </c>
      <c r="AF402" s="55">
        <v>21</v>
      </c>
      <c r="AG402" s="56">
        <v>21</v>
      </c>
      <c r="AH402" s="55">
        <v>879</v>
      </c>
      <c r="AI402" s="55">
        <v>220.6</v>
      </c>
      <c r="AJ402" s="55">
        <v>1103</v>
      </c>
      <c r="AK402" s="55">
        <v>5658</v>
      </c>
      <c r="AL402" s="55">
        <v>5658</v>
      </c>
      <c r="AN402" s="55" t="s">
        <v>64</v>
      </c>
      <c r="AO402" s="55">
        <v>8</v>
      </c>
      <c r="AP402" s="55">
        <v>0</v>
      </c>
      <c r="AQ402" s="55">
        <v>75</v>
      </c>
      <c r="AR402" s="55">
        <v>449.5</v>
      </c>
      <c r="AS402" s="55">
        <v>0</v>
      </c>
      <c r="AT402" s="68" t="str">
        <f>VLOOKUP(A402,'[2]SU List with Assignment Master'!$F$2:$G$128,2,FALSE)</f>
        <v>North 1</v>
      </c>
      <c r="AU402" s="55">
        <v>112</v>
      </c>
      <c r="AV402" s="55" t="s">
        <v>22</v>
      </c>
    </row>
    <row r="403" spans="1:48" x14ac:dyDescent="0.25">
      <c r="A403" s="55" t="s">
        <v>83</v>
      </c>
      <c r="B403" s="55">
        <v>10235</v>
      </c>
      <c r="C403" s="55">
        <v>2</v>
      </c>
      <c r="D403" s="55">
        <v>312</v>
      </c>
      <c r="E403" s="55">
        <v>932</v>
      </c>
      <c r="F403" s="55">
        <v>0</v>
      </c>
      <c r="G403" s="56">
        <v>1244</v>
      </c>
      <c r="H403" s="59">
        <v>1244</v>
      </c>
      <c r="I403" s="55">
        <v>622</v>
      </c>
      <c r="J403" s="59">
        <v>622</v>
      </c>
      <c r="K403" s="55">
        <v>6340</v>
      </c>
      <c r="L403" s="55">
        <v>808.6</v>
      </c>
      <c r="M403" s="55">
        <v>0</v>
      </c>
      <c r="N403" s="55">
        <v>0</v>
      </c>
      <c r="O403" s="55">
        <v>24.88</v>
      </c>
      <c r="P403" s="55" t="s">
        <v>64</v>
      </c>
      <c r="Q403" s="55" t="s">
        <v>63</v>
      </c>
      <c r="R403" s="55">
        <v>833.48</v>
      </c>
      <c r="S403" s="55">
        <v>5506.52</v>
      </c>
      <c r="T403" s="55">
        <v>5506.52</v>
      </c>
      <c r="U403" s="55">
        <v>0</v>
      </c>
      <c r="V403" s="55" t="s">
        <v>64</v>
      </c>
      <c r="W403" s="55" t="s">
        <v>543</v>
      </c>
      <c r="X403" s="55">
        <v>1</v>
      </c>
      <c r="Y403" s="55">
        <v>0</v>
      </c>
      <c r="Z403" s="55">
        <v>1</v>
      </c>
      <c r="AA403" s="55" t="s">
        <v>63</v>
      </c>
      <c r="AB403" s="55">
        <v>1</v>
      </c>
      <c r="AC403" s="55">
        <v>0</v>
      </c>
      <c r="AD403" s="55">
        <v>5</v>
      </c>
      <c r="AE403" s="55">
        <v>0</v>
      </c>
      <c r="AF403" s="55">
        <v>0</v>
      </c>
      <c r="AG403" s="56">
        <v>0</v>
      </c>
      <c r="AH403" s="55">
        <v>163</v>
      </c>
      <c r="AI403" s="55">
        <v>168</v>
      </c>
      <c r="AJ403" s="55">
        <v>168</v>
      </c>
      <c r="AK403" s="55">
        <v>847</v>
      </c>
      <c r="AL403" s="55">
        <v>847</v>
      </c>
      <c r="AN403" s="55" t="s">
        <v>64</v>
      </c>
      <c r="AO403" s="55">
        <v>3</v>
      </c>
      <c r="AP403" s="55">
        <v>1</v>
      </c>
      <c r="AQ403" s="55">
        <v>66.666666666666671</v>
      </c>
      <c r="AR403" s="55">
        <v>414.66669999999999</v>
      </c>
      <c r="AS403" s="55">
        <v>312</v>
      </c>
      <c r="AT403" s="68" t="str">
        <f>VLOOKUP(A403,'[2]SU List with Assignment Master'!$F$2:$G$128,2,FALSE)</f>
        <v>North 1</v>
      </c>
      <c r="AU403" s="55">
        <v>112</v>
      </c>
      <c r="AV403" s="55" t="s">
        <v>18</v>
      </c>
    </row>
    <row r="404" spans="1:48" x14ac:dyDescent="0.25">
      <c r="A404" s="55" t="s">
        <v>83</v>
      </c>
      <c r="B404" s="55">
        <v>10251</v>
      </c>
      <c r="C404" s="55">
        <v>8</v>
      </c>
      <c r="D404" s="55">
        <v>252</v>
      </c>
      <c r="E404" s="55">
        <v>1109</v>
      </c>
      <c r="F404" s="55">
        <v>24</v>
      </c>
      <c r="G404" s="56">
        <v>1385</v>
      </c>
      <c r="H404" s="59">
        <v>1361</v>
      </c>
      <c r="I404" s="55">
        <v>173.125</v>
      </c>
      <c r="J404" s="59">
        <v>170.1</v>
      </c>
      <c r="K404" s="55">
        <v>7088</v>
      </c>
      <c r="L404" s="55">
        <v>900.25</v>
      </c>
      <c r="M404" s="55">
        <v>0</v>
      </c>
      <c r="N404" s="55">
        <v>0</v>
      </c>
      <c r="O404" s="55">
        <v>0</v>
      </c>
      <c r="P404" s="55" t="s">
        <v>64</v>
      </c>
      <c r="Q404" s="55" t="s">
        <v>64</v>
      </c>
      <c r="R404" s="55">
        <v>900.25</v>
      </c>
      <c r="S404" s="55">
        <v>6187.75</v>
      </c>
      <c r="T404" s="55">
        <v>6187.75</v>
      </c>
      <c r="U404" s="55">
        <v>0</v>
      </c>
      <c r="V404" s="55" t="s">
        <v>64</v>
      </c>
      <c r="W404" s="55" t="s">
        <v>544</v>
      </c>
      <c r="X404" s="55">
        <v>1</v>
      </c>
      <c r="Y404" s="55">
        <v>0</v>
      </c>
      <c r="Z404" s="55">
        <v>1</v>
      </c>
      <c r="AA404" s="55" t="s">
        <v>63</v>
      </c>
      <c r="AB404" s="55">
        <v>7</v>
      </c>
      <c r="AC404" s="55">
        <v>0</v>
      </c>
      <c r="AD404" s="55">
        <v>261</v>
      </c>
      <c r="AE404" s="55">
        <v>0</v>
      </c>
      <c r="AF404" s="55">
        <v>24</v>
      </c>
      <c r="AG404" s="56">
        <v>24</v>
      </c>
      <c r="AH404" s="55">
        <v>281</v>
      </c>
      <c r="AI404" s="55">
        <v>80.857100000000003</v>
      </c>
      <c r="AJ404" s="55">
        <v>566</v>
      </c>
      <c r="AK404" s="55">
        <v>2891</v>
      </c>
      <c r="AL404" s="55">
        <v>2891</v>
      </c>
      <c r="AM404" s="55">
        <v>0</v>
      </c>
      <c r="AN404" s="55" t="s">
        <v>64</v>
      </c>
      <c r="AO404" s="55">
        <v>10</v>
      </c>
      <c r="AP404" s="55">
        <v>5</v>
      </c>
      <c r="AQ404" s="55">
        <v>80</v>
      </c>
      <c r="AR404" s="55">
        <v>138.5</v>
      </c>
      <c r="AS404" s="55">
        <v>50.4</v>
      </c>
      <c r="AT404" s="68" t="str">
        <f>VLOOKUP(A404,'[2]SU List with Assignment Master'!$F$2:$G$128,2,FALSE)</f>
        <v>North 1</v>
      </c>
      <c r="AU404" s="55">
        <v>112</v>
      </c>
      <c r="AV404" s="55" t="s">
        <v>22</v>
      </c>
    </row>
    <row r="405" spans="1:48" x14ac:dyDescent="0.25">
      <c r="A405" s="55" t="s">
        <v>83</v>
      </c>
      <c r="B405" s="55">
        <v>10259</v>
      </c>
      <c r="C405" s="55">
        <v>5</v>
      </c>
      <c r="D405" s="55">
        <v>324</v>
      </c>
      <c r="E405" s="55">
        <v>1462</v>
      </c>
      <c r="F405" s="55">
        <v>13</v>
      </c>
      <c r="G405" s="56">
        <v>1799</v>
      </c>
      <c r="H405" s="59">
        <v>1786</v>
      </c>
      <c r="I405" s="55">
        <v>359.8</v>
      </c>
      <c r="J405" s="59">
        <v>357.2</v>
      </c>
      <c r="K405" s="55">
        <v>9162</v>
      </c>
      <c r="L405" s="55">
        <v>1169.3499999999999</v>
      </c>
      <c r="M405" s="55">
        <v>0</v>
      </c>
      <c r="N405" s="55">
        <v>0</v>
      </c>
      <c r="O405" s="55">
        <v>35.979999999999997</v>
      </c>
      <c r="P405" s="55" t="s">
        <v>64</v>
      </c>
      <c r="Q405" s="55" t="s">
        <v>63</v>
      </c>
      <c r="R405" s="55">
        <v>1205.33</v>
      </c>
      <c r="S405" s="55">
        <v>7956.67</v>
      </c>
      <c r="T405" s="55">
        <v>7956.67</v>
      </c>
      <c r="U405" s="55">
        <v>0</v>
      </c>
      <c r="V405" s="55" t="s">
        <v>64</v>
      </c>
      <c r="W405" s="55" t="s">
        <v>545</v>
      </c>
      <c r="X405" s="55">
        <v>1</v>
      </c>
      <c r="Y405" s="55">
        <v>0</v>
      </c>
      <c r="Z405" s="55">
        <v>1</v>
      </c>
      <c r="AA405" s="55" t="s">
        <v>63</v>
      </c>
      <c r="AB405" s="55">
        <v>4</v>
      </c>
      <c r="AC405" s="55">
        <v>0</v>
      </c>
      <c r="AD405" s="55">
        <v>79</v>
      </c>
      <c r="AE405" s="55">
        <v>0</v>
      </c>
      <c r="AF405" s="55">
        <v>4</v>
      </c>
      <c r="AG405" s="56">
        <v>4</v>
      </c>
      <c r="AH405" s="55">
        <v>427</v>
      </c>
      <c r="AI405" s="55">
        <v>127.5</v>
      </c>
      <c r="AJ405" s="55">
        <v>510</v>
      </c>
      <c r="AK405" s="55">
        <v>2590</v>
      </c>
      <c r="AL405" s="55">
        <v>2590</v>
      </c>
      <c r="AN405" s="55" t="s">
        <v>64</v>
      </c>
      <c r="AO405" s="55">
        <v>8</v>
      </c>
      <c r="AP405" s="55">
        <v>0</v>
      </c>
      <c r="AQ405" s="55">
        <v>62.5</v>
      </c>
      <c r="AR405" s="55">
        <v>224.875</v>
      </c>
      <c r="AS405" s="55">
        <v>0</v>
      </c>
      <c r="AT405" s="68" t="str">
        <f>VLOOKUP(A405,'[2]SU List with Assignment Master'!$F$2:$G$128,2,FALSE)</f>
        <v>North 1</v>
      </c>
      <c r="AU405" s="55">
        <v>112</v>
      </c>
      <c r="AV405" s="55" t="s">
        <v>19</v>
      </c>
    </row>
    <row r="406" spans="1:48" x14ac:dyDescent="0.25">
      <c r="A406" s="55" t="s">
        <v>83</v>
      </c>
      <c r="B406" s="55">
        <v>10266</v>
      </c>
      <c r="C406" s="55">
        <v>6</v>
      </c>
      <c r="D406" s="55">
        <v>1656</v>
      </c>
      <c r="E406" s="55">
        <v>1432</v>
      </c>
      <c r="F406" s="55">
        <v>96</v>
      </c>
      <c r="G406" s="56">
        <v>3184</v>
      </c>
      <c r="H406" s="59">
        <v>3088</v>
      </c>
      <c r="I406" s="55">
        <v>530.66669999999999</v>
      </c>
      <c r="J406" s="59">
        <v>514.70000000000005</v>
      </c>
      <c r="K406" s="55">
        <v>16236</v>
      </c>
      <c r="L406" s="55">
        <v>2069.6</v>
      </c>
      <c r="M406" s="55">
        <v>0</v>
      </c>
      <c r="N406" s="55">
        <v>0</v>
      </c>
      <c r="O406" s="55">
        <v>0</v>
      </c>
      <c r="P406" s="55" t="s">
        <v>64</v>
      </c>
      <c r="Q406" s="55" t="s">
        <v>64</v>
      </c>
      <c r="R406" s="55">
        <v>2069.6</v>
      </c>
      <c r="S406" s="55">
        <v>14166.4</v>
      </c>
      <c r="T406" s="55">
        <v>14166.4</v>
      </c>
      <c r="U406" s="55">
        <v>0</v>
      </c>
      <c r="V406" s="55" t="s">
        <v>64</v>
      </c>
      <c r="W406" s="55" t="s">
        <v>546</v>
      </c>
      <c r="X406" s="55">
        <v>1</v>
      </c>
      <c r="Y406" s="55">
        <v>0</v>
      </c>
      <c r="Z406" s="55">
        <v>1</v>
      </c>
      <c r="AA406" s="55" t="s">
        <v>63</v>
      </c>
      <c r="AB406" s="55">
        <v>5</v>
      </c>
      <c r="AC406" s="55">
        <v>0</v>
      </c>
      <c r="AD406" s="55">
        <v>256</v>
      </c>
      <c r="AE406" s="55">
        <v>0</v>
      </c>
      <c r="AF406" s="55">
        <v>96</v>
      </c>
      <c r="AG406" s="56">
        <v>96</v>
      </c>
      <c r="AH406" s="55">
        <v>775</v>
      </c>
      <c r="AI406" s="55">
        <v>225.4</v>
      </c>
      <c r="AJ406" s="55">
        <v>1127</v>
      </c>
      <c r="AK406" s="55">
        <v>5713</v>
      </c>
      <c r="AL406" s="55">
        <v>5713</v>
      </c>
      <c r="AM406" s="55">
        <v>0</v>
      </c>
      <c r="AN406" s="55" t="s">
        <v>64</v>
      </c>
      <c r="AO406" s="55">
        <v>12</v>
      </c>
      <c r="AP406" s="55">
        <v>6</v>
      </c>
      <c r="AQ406" s="55">
        <v>50</v>
      </c>
      <c r="AR406" s="55">
        <v>265.33330000000001</v>
      </c>
      <c r="AS406" s="55">
        <v>276</v>
      </c>
      <c r="AT406" s="68" t="str">
        <f>VLOOKUP(A406,'[2]SU List with Assignment Master'!$F$2:$G$128,2,FALSE)</f>
        <v>North 1</v>
      </c>
      <c r="AU406" s="55">
        <v>112</v>
      </c>
      <c r="AV406" s="55" t="s">
        <v>60</v>
      </c>
    </row>
    <row r="407" spans="1:48" x14ac:dyDescent="0.25">
      <c r="A407" s="55" t="s">
        <v>83</v>
      </c>
      <c r="B407" s="55">
        <v>10292</v>
      </c>
      <c r="C407" s="55">
        <v>1</v>
      </c>
      <c r="D407" s="55">
        <v>0</v>
      </c>
      <c r="E407" s="55">
        <v>182</v>
      </c>
      <c r="F407" s="55">
        <v>0</v>
      </c>
      <c r="G407" s="56">
        <v>182</v>
      </c>
      <c r="H407" s="59">
        <v>182</v>
      </c>
      <c r="I407" s="55">
        <v>182</v>
      </c>
      <c r="J407" s="59">
        <v>182</v>
      </c>
      <c r="K407" s="55">
        <v>925</v>
      </c>
      <c r="L407" s="55">
        <v>118.3</v>
      </c>
      <c r="M407" s="55">
        <v>0</v>
      </c>
      <c r="N407" s="55">
        <v>0</v>
      </c>
      <c r="O407" s="55">
        <v>0</v>
      </c>
      <c r="P407" s="55" t="s">
        <v>64</v>
      </c>
      <c r="Q407" s="55" t="s">
        <v>64</v>
      </c>
      <c r="R407" s="55">
        <v>118.3</v>
      </c>
      <c r="S407" s="55">
        <v>806.7</v>
      </c>
      <c r="T407" s="55">
        <v>925</v>
      </c>
      <c r="U407" s="55">
        <v>-118.3</v>
      </c>
      <c r="V407" s="55" t="s">
        <v>64</v>
      </c>
      <c r="W407" s="55" t="s">
        <v>547</v>
      </c>
      <c r="X407" s="55">
        <v>1</v>
      </c>
      <c r="Y407" s="55">
        <v>0</v>
      </c>
      <c r="Z407" s="55">
        <v>1</v>
      </c>
      <c r="AA407" s="55" t="s">
        <v>63</v>
      </c>
      <c r="AB407" s="55">
        <v>1</v>
      </c>
      <c r="AC407" s="55">
        <v>0</v>
      </c>
      <c r="AD407" s="55">
        <v>182</v>
      </c>
      <c r="AE407" s="55">
        <v>0</v>
      </c>
      <c r="AF407" s="55">
        <v>0</v>
      </c>
      <c r="AG407" s="56">
        <v>0</v>
      </c>
      <c r="AH407" s="55">
        <v>0</v>
      </c>
      <c r="AI407" s="55">
        <v>182</v>
      </c>
      <c r="AJ407" s="55">
        <v>182</v>
      </c>
      <c r="AK407" s="55">
        <v>925</v>
      </c>
      <c r="AL407" s="55">
        <v>925</v>
      </c>
      <c r="AN407" s="55" t="s">
        <v>64</v>
      </c>
      <c r="AO407" s="55">
        <v>3</v>
      </c>
      <c r="AP407" s="55">
        <v>0</v>
      </c>
      <c r="AQ407" s="55">
        <v>33.333333333333343</v>
      </c>
      <c r="AR407" s="55">
        <v>60.666699999999999</v>
      </c>
      <c r="AS407" s="55">
        <v>0</v>
      </c>
      <c r="AT407" s="68" t="str">
        <f>VLOOKUP(A407,'[2]SU List with Assignment Master'!$F$2:$G$128,2,FALSE)</f>
        <v>North 1</v>
      </c>
      <c r="AU407" s="55">
        <v>112</v>
      </c>
      <c r="AV407" s="55" t="s">
        <v>20</v>
      </c>
    </row>
    <row r="408" spans="1:48" x14ac:dyDescent="0.25">
      <c r="A408" s="55" t="s">
        <v>83</v>
      </c>
      <c r="B408" s="55">
        <v>10294</v>
      </c>
      <c r="C408" s="55">
        <v>6</v>
      </c>
      <c r="D408" s="55">
        <v>120</v>
      </c>
      <c r="E408" s="55">
        <v>1473</v>
      </c>
      <c r="F408" s="55">
        <v>51</v>
      </c>
      <c r="G408" s="56">
        <v>1644</v>
      </c>
      <c r="H408" s="59">
        <v>1593</v>
      </c>
      <c r="I408" s="55">
        <v>274</v>
      </c>
      <c r="J408" s="59">
        <v>265.5</v>
      </c>
      <c r="K408" s="55">
        <v>8356</v>
      </c>
      <c r="L408" s="55">
        <v>1068.5999999999999</v>
      </c>
      <c r="M408" s="55">
        <v>0</v>
      </c>
      <c r="N408" s="55">
        <v>0</v>
      </c>
      <c r="O408" s="55">
        <v>32.880000000000003</v>
      </c>
      <c r="P408" s="55" t="s">
        <v>64</v>
      </c>
      <c r="Q408" s="55" t="s">
        <v>63</v>
      </c>
      <c r="R408" s="55">
        <v>1101.48</v>
      </c>
      <c r="S408" s="55">
        <v>7254.52</v>
      </c>
      <c r="T408" s="55">
        <v>7254.52</v>
      </c>
      <c r="U408" s="55">
        <v>0</v>
      </c>
      <c r="V408" s="55" t="s">
        <v>64</v>
      </c>
      <c r="W408" s="55" t="s">
        <v>548</v>
      </c>
      <c r="X408" s="55">
        <v>1</v>
      </c>
      <c r="Y408" s="55">
        <v>0</v>
      </c>
      <c r="Z408" s="55">
        <v>1</v>
      </c>
      <c r="AA408" s="55" t="s">
        <v>63</v>
      </c>
      <c r="AB408" s="55">
        <v>6</v>
      </c>
      <c r="AC408" s="55">
        <v>0</v>
      </c>
      <c r="AD408" s="55">
        <v>294</v>
      </c>
      <c r="AE408" s="55">
        <v>0</v>
      </c>
      <c r="AF408" s="55">
        <v>48</v>
      </c>
      <c r="AG408" s="56">
        <v>48</v>
      </c>
      <c r="AH408" s="55">
        <v>420</v>
      </c>
      <c r="AI408" s="55">
        <v>127</v>
      </c>
      <c r="AJ408" s="55">
        <v>762</v>
      </c>
      <c r="AK408" s="55">
        <v>3858</v>
      </c>
      <c r="AL408" s="55">
        <v>3858</v>
      </c>
      <c r="AM408" s="55">
        <v>0</v>
      </c>
      <c r="AN408" s="55" t="s">
        <v>64</v>
      </c>
      <c r="AO408" s="55">
        <v>13</v>
      </c>
      <c r="AP408" s="55">
        <v>2</v>
      </c>
      <c r="AQ408" s="55">
        <v>46.153846153846153</v>
      </c>
      <c r="AR408" s="55">
        <v>126.4615</v>
      </c>
      <c r="AS408" s="55">
        <v>60</v>
      </c>
      <c r="AT408" s="68" t="str">
        <f>VLOOKUP(A408,'[2]SU List with Assignment Master'!$F$2:$G$128,2,FALSE)</f>
        <v>North 1</v>
      </c>
      <c r="AU408" s="55">
        <v>112</v>
      </c>
      <c r="AV408" s="55" t="s">
        <v>60</v>
      </c>
    </row>
    <row r="409" spans="1:48" x14ac:dyDescent="0.25">
      <c r="A409" s="55" t="s">
        <v>83</v>
      </c>
      <c r="B409" s="55">
        <v>10299</v>
      </c>
      <c r="C409" s="55">
        <v>7</v>
      </c>
      <c r="D409" s="55">
        <v>2568</v>
      </c>
      <c r="E409" s="55">
        <v>339</v>
      </c>
      <c r="F409" s="55">
        <v>35</v>
      </c>
      <c r="G409" s="56">
        <v>2942</v>
      </c>
      <c r="H409" s="59">
        <v>2907</v>
      </c>
      <c r="I409" s="55">
        <v>420.28570000000002</v>
      </c>
      <c r="J409" s="59">
        <v>415.3</v>
      </c>
      <c r="K409" s="55">
        <v>14982</v>
      </c>
      <c r="L409" s="55">
        <v>1912.3</v>
      </c>
      <c r="M409" s="55">
        <v>0</v>
      </c>
      <c r="N409" s="55">
        <v>0</v>
      </c>
      <c r="O409" s="55">
        <v>58.84</v>
      </c>
      <c r="P409" s="55" t="s">
        <v>64</v>
      </c>
      <c r="Q409" s="55" t="s">
        <v>63</v>
      </c>
      <c r="R409" s="55">
        <v>1971.14</v>
      </c>
      <c r="S409" s="55">
        <v>13010.86</v>
      </c>
      <c r="T409" s="55">
        <v>13010.86</v>
      </c>
      <c r="U409" s="55">
        <v>0</v>
      </c>
      <c r="V409" s="55" t="s">
        <v>64</v>
      </c>
      <c r="W409" s="55" t="s">
        <v>549</v>
      </c>
      <c r="X409" s="55">
        <v>1</v>
      </c>
      <c r="Y409" s="55">
        <v>0</v>
      </c>
      <c r="Z409" s="55">
        <v>1</v>
      </c>
      <c r="AA409" s="55" t="s">
        <v>63</v>
      </c>
      <c r="AB409" s="55">
        <v>6</v>
      </c>
      <c r="AC409" s="55">
        <v>0</v>
      </c>
      <c r="AD409" s="55">
        <v>249</v>
      </c>
      <c r="AE409" s="55">
        <v>0</v>
      </c>
      <c r="AF409" s="55">
        <v>21</v>
      </c>
      <c r="AG409" s="56">
        <v>21</v>
      </c>
      <c r="AH409" s="55">
        <v>557</v>
      </c>
      <c r="AI409" s="55">
        <v>137.83330000000001</v>
      </c>
      <c r="AJ409" s="55">
        <v>827</v>
      </c>
      <c r="AK409" s="55">
        <v>4215</v>
      </c>
      <c r="AL409" s="55">
        <v>4215</v>
      </c>
      <c r="AN409" s="55" t="s">
        <v>64</v>
      </c>
      <c r="AO409" s="55">
        <v>9</v>
      </c>
      <c r="AP409" s="55">
        <v>7</v>
      </c>
      <c r="AQ409" s="55">
        <v>77.777777777777771</v>
      </c>
      <c r="AR409" s="55">
        <v>326.88889999999998</v>
      </c>
      <c r="AS409" s="55">
        <v>366.8571</v>
      </c>
      <c r="AT409" s="68" t="str">
        <f>VLOOKUP(A409,'[2]SU List with Assignment Master'!$F$2:$G$128,2,FALSE)</f>
        <v>North 1</v>
      </c>
      <c r="AU409" s="55">
        <v>112</v>
      </c>
      <c r="AV409" s="55" t="s">
        <v>60</v>
      </c>
    </row>
    <row r="410" spans="1:48" x14ac:dyDescent="0.25">
      <c r="A410" s="55" t="s">
        <v>83</v>
      </c>
      <c r="B410" s="55">
        <v>10301</v>
      </c>
      <c r="C410" s="55">
        <v>5</v>
      </c>
      <c r="D410" s="55">
        <v>288</v>
      </c>
      <c r="E410" s="55">
        <v>1063</v>
      </c>
      <c r="F410" s="55">
        <v>17</v>
      </c>
      <c r="G410" s="56">
        <v>1368</v>
      </c>
      <c r="H410" s="59">
        <v>1351</v>
      </c>
      <c r="I410" s="55">
        <v>273.60000000000002</v>
      </c>
      <c r="J410" s="59">
        <v>270.2</v>
      </c>
      <c r="K410" s="55">
        <v>6995</v>
      </c>
      <c r="L410" s="55">
        <v>889.2</v>
      </c>
      <c r="M410" s="55">
        <v>0</v>
      </c>
      <c r="N410" s="55">
        <v>0</v>
      </c>
      <c r="O410" s="55">
        <v>27.36</v>
      </c>
      <c r="P410" s="55" t="s">
        <v>64</v>
      </c>
      <c r="Q410" s="55" t="s">
        <v>63</v>
      </c>
      <c r="R410" s="55">
        <v>916.56</v>
      </c>
      <c r="S410" s="55">
        <v>6078.44</v>
      </c>
      <c r="T410" s="55">
        <v>6078.44</v>
      </c>
      <c r="U410" s="55">
        <v>0</v>
      </c>
      <c r="V410" s="55" t="s">
        <v>64</v>
      </c>
      <c r="W410" s="55" t="s">
        <v>550</v>
      </c>
      <c r="X410" s="55">
        <v>1</v>
      </c>
      <c r="Y410" s="55">
        <v>0</v>
      </c>
      <c r="Z410" s="55">
        <v>1</v>
      </c>
      <c r="AA410" s="55" t="s">
        <v>63</v>
      </c>
      <c r="AB410" s="55">
        <v>5</v>
      </c>
      <c r="AC410" s="55">
        <v>0</v>
      </c>
      <c r="AD410" s="55">
        <v>75</v>
      </c>
      <c r="AE410" s="55">
        <v>0</v>
      </c>
      <c r="AF410" s="55">
        <v>17</v>
      </c>
      <c r="AG410" s="56">
        <v>17</v>
      </c>
      <c r="AH410" s="55">
        <v>375</v>
      </c>
      <c r="AI410" s="55">
        <v>93.4</v>
      </c>
      <c r="AJ410" s="55">
        <v>467</v>
      </c>
      <c r="AK410" s="55">
        <v>2380</v>
      </c>
      <c r="AL410" s="55">
        <v>2380</v>
      </c>
      <c r="AN410" s="55" t="s">
        <v>64</v>
      </c>
      <c r="AO410" s="55">
        <v>5</v>
      </c>
      <c r="AP410" s="55">
        <v>0</v>
      </c>
      <c r="AQ410" s="55">
        <v>100</v>
      </c>
      <c r="AR410" s="55">
        <v>273.60000000000002</v>
      </c>
      <c r="AS410" s="55">
        <v>0</v>
      </c>
      <c r="AT410" s="68" t="str">
        <f>VLOOKUP(A410,'[2]SU List with Assignment Master'!$F$2:$G$128,2,FALSE)</f>
        <v>North 1</v>
      </c>
      <c r="AU410" s="55">
        <v>112</v>
      </c>
      <c r="AV410" s="55" t="s">
        <v>60</v>
      </c>
    </row>
    <row r="411" spans="1:48" x14ac:dyDescent="0.25">
      <c r="A411" s="55" t="s">
        <v>83</v>
      </c>
      <c r="B411" s="55">
        <v>10317</v>
      </c>
      <c r="C411" s="55">
        <v>17</v>
      </c>
      <c r="D411" s="55">
        <v>4140</v>
      </c>
      <c r="E411" s="55">
        <v>4729</v>
      </c>
      <c r="F411" s="55">
        <v>180</v>
      </c>
      <c r="G411" s="56">
        <v>9049</v>
      </c>
      <c r="H411" s="59">
        <v>8869</v>
      </c>
      <c r="I411" s="55">
        <v>532.29409999999996</v>
      </c>
      <c r="J411" s="59">
        <v>521.70000000000005</v>
      </c>
      <c r="K411" s="55">
        <v>46117</v>
      </c>
      <c r="L411" s="55">
        <v>5881.85</v>
      </c>
      <c r="M411" s="55">
        <v>0</v>
      </c>
      <c r="N411" s="55">
        <v>0</v>
      </c>
      <c r="O411" s="55">
        <v>180.98</v>
      </c>
      <c r="P411" s="55" t="s">
        <v>64</v>
      </c>
      <c r="Q411" s="55" t="s">
        <v>63</v>
      </c>
      <c r="R411" s="55">
        <v>6062.83</v>
      </c>
      <c r="S411" s="55">
        <v>40054.17</v>
      </c>
      <c r="T411" s="55">
        <v>40054.17</v>
      </c>
      <c r="U411" s="55">
        <v>0</v>
      </c>
      <c r="V411" s="55" t="s">
        <v>64</v>
      </c>
      <c r="W411" s="55" t="s">
        <v>551</v>
      </c>
      <c r="X411" s="55">
        <v>1</v>
      </c>
      <c r="Y411" s="55">
        <v>0</v>
      </c>
      <c r="Z411" s="55">
        <v>1</v>
      </c>
      <c r="AA411" s="55" t="s">
        <v>63</v>
      </c>
      <c r="AB411" s="55">
        <v>12</v>
      </c>
      <c r="AC411" s="55">
        <v>0</v>
      </c>
      <c r="AD411" s="55">
        <v>361</v>
      </c>
      <c r="AE411" s="55">
        <v>0</v>
      </c>
      <c r="AF411" s="55">
        <v>62</v>
      </c>
      <c r="AG411" s="56">
        <v>62</v>
      </c>
      <c r="AH411" s="55">
        <v>2162</v>
      </c>
      <c r="AI411" s="55">
        <v>215.41669999999999</v>
      </c>
      <c r="AJ411" s="55">
        <v>2585</v>
      </c>
      <c r="AK411" s="55">
        <v>13237</v>
      </c>
      <c r="AL411" s="55">
        <v>13237</v>
      </c>
      <c r="AN411" s="55" t="s">
        <v>64</v>
      </c>
      <c r="AO411" s="55">
        <v>17</v>
      </c>
      <c r="AP411" s="55">
        <v>15</v>
      </c>
      <c r="AQ411" s="55">
        <v>100</v>
      </c>
      <c r="AR411" s="55">
        <v>532.29409999999996</v>
      </c>
      <c r="AS411" s="55">
        <v>276</v>
      </c>
      <c r="AT411" s="68" t="str">
        <f>VLOOKUP(A411,'[2]SU List with Assignment Master'!$F$2:$G$128,2,FALSE)</f>
        <v>North 1</v>
      </c>
      <c r="AU411" s="55">
        <v>112</v>
      </c>
      <c r="AV411" s="55" t="s">
        <v>60</v>
      </c>
    </row>
    <row r="412" spans="1:48" x14ac:dyDescent="0.25">
      <c r="A412" s="55" t="s">
        <v>83</v>
      </c>
      <c r="B412" s="55">
        <v>10319</v>
      </c>
      <c r="C412" s="55">
        <v>4</v>
      </c>
      <c r="D412" s="55">
        <v>996</v>
      </c>
      <c r="E412" s="55">
        <v>1337</v>
      </c>
      <c r="F412" s="55">
        <v>29</v>
      </c>
      <c r="G412" s="56">
        <v>2362</v>
      </c>
      <c r="H412" s="59">
        <v>2333</v>
      </c>
      <c r="I412" s="55">
        <v>590.5</v>
      </c>
      <c r="J412" s="59">
        <v>583.29999999999995</v>
      </c>
      <c r="K412" s="55">
        <v>12029</v>
      </c>
      <c r="L412" s="55">
        <v>1535.3</v>
      </c>
      <c r="M412" s="55">
        <v>0</v>
      </c>
      <c r="N412" s="55">
        <v>0</v>
      </c>
      <c r="O412" s="55">
        <v>47.24</v>
      </c>
      <c r="P412" s="55" t="s">
        <v>64</v>
      </c>
      <c r="Q412" s="55" t="s">
        <v>63</v>
      </c>
      <c r="R412" s="55">
        <v>1582.54</v>
      </c>
      <c r="S412" s="55">
        <v>10446.459999999999</v>
      </c>
      <c r="T412" s="55">
        <v>10446.459999999999</v>
      </c>
      <c r="U412" s="55">
        <v>0</v>
      </c>
      <c r="V412" s="55" t="s">
        <v>64</v>
      </c>
      <c r="W412" s="55" t="s">
        <v>552</v>
      </c>
      <c r="X412" s="55">
        <v>1</v>
      </c>
      <c r="Y412" s="55">
        <v>0</v>
      </c>
      <c r="Z412" s="55">
        <v>1</v>
      </c>
      <c r="AA412" s="55" t="s">
        <v>63</v>
      </c>
      <c r="AB412" s="55">
        <v>3</v>
      </c>
      <c r="AC412" s="55">
        <v>0</v>
      </c>
      <c r="AD412" s="55">
        <v>246</v>
      </c>
      <c r="AE412" s="55">
        <v>0</v>
      </c>
      <c r="AF412" s="55">
        <v>20</v>
      </c>
      <c r="AG412" s="56">
        <v>20</v>
      </c>
      <c r="AH412" s="55">
        <v>313</v>
      </c>
      <c r="AI412" s="55">
        <v>193</v>
      </c>
      <c r="AJ412" s="55">
        <v>579</v>
      </c>
      <c r="AK412" s="55">
        <v>2946</v>
      </c>
      <c r="AL412" s="55">
        <v>2946</v>
      </c>
      <c r="AM412" s="55">
        <v>3000</v>
      </c>
      <c r="AN412" s="55" t="s">
        <v>64</v>
      </c>
      <c r="AO412" s="55">
        <v>12</v>
      </c>
      <c r="AP412" s="55">
        <v>3</v>
      </c>
      <c r="AQ412" s="55">
        <v>33.333333333333343</v>
      </c>
      <c r="AR412" s="55">
        <v>196.83330000000001</v>
      </c>
      <c r="AS412" s="55">
        <v>332</v>
      </c>
      <c r="AT412" s="68" t="str">
        <f>VLOOKUP(A412,'[2]SU List with Assignment Master'!$F$2:$G$128,2,FALSE)</f>
        <v>North 1</v>
      </c>
      <c r="AU412" s="55">
        <v>112</v>
      </c>
      <c r="AV412" s="55" t="s">
        <v>20</v>
      </c>
    </row>
    <row r="413" spans="1:48" x14ac:dyDescent="0.25">
      <c r="A413" s="55" t="s">
        <v>83</v>
      </c>
      <c r="B413" s="55">
        <v>10335</v>
      </c>
      <c r="C413" s="55">
        <v>8</v>
      </c>
      <c r="D413" s="55">
        <v>1056</v>
      </c>
      <c r="E413" s="55">
        <v>3751</v>
      </c>
      <c r="F413" s="55">
        <v>99</v>
      </c>
      <c r="G413" s="56">
        <v>4906</v>
      </c>
      <c r="H413" s="59">
        <v>4807</v>
      </c>
      <c r="I413" s="55">
        <v>613.25</v>
      </c>
      <c r="J413" s="59">
        <v>600.9</v>
      </c>
      <c r="K413" s="55">
        <v>25089</v>
      </c>
      <c r="L413" s="55">
        <v>3188.9</v>
      </c>
      <c r="M413" s="55">
        <v>0</v>
      </c>
      <c r="N413" s="55">
        <v>0</v>
      </c>
      <c r="O413" s="55">
        <v>0</v>
      </c>
      <c r="P413" s="55" t="s">
        <v>64</v>
      </c>
      <c r="Q413" s="55" t="s">
        <v>64</v>
      </c>
      <c r="R413" s="55">
        <v>3188.9</v>
      </c>
      <c r="S413" s="55">
        <v>21900.1</v>
      </c>
      <c r="T413" s="55">
        <v>21900.1</v>
      </c>
      <c r="U413" s="55">
        <v>0</v>
      </c>
      <c r="V413" s="55" t="s">
        <v>64</v>
      </c>
      <c r="W413" s="55" t="s">
        <v>536</v>
      </c>
      <c r="X413" s="55">
        <v>1</v>
      </c>
      <c r="Y413" s="55">
        <v>0</v>
      </c>
      <c r="Z413" s="55">
        <v>1</v>
      </c>
      <c r="AA413" s="55" t="s">
        <v>63</v>
      </c>
      <c r="AB413" s="55">
        <v>8</v>
      </c>
      <c r="AC413" s="55">
        <v>0</v>
      </c>
      <c r="AD413" s="55">
        <v>561</v>
      </c>
      <c r="AE413" s="55">
        <v>0</v>
      </c>
      <c r="AF413" s="55">
        <v>75</v>
      </c>
      <c r="AG413" s="56">
        <v>75</v>
      </c>
      <c r="AH413" s="55">
        <v>2392</v>
      </c>
      <c r="AI413" s="55">
        <v>378.5</v>
      </c>
      <c r="AJ413" s="55">
        <v>3028</v>
      </c>
      <c r="AK413" s="55">
        <v>15470</v>
      </c>
      <c r="AL413" s="55">
        <v>15470</v>
      </c>
      <c r="AN413" s="55" t="s">
        <v>64</v>
      </c>
      <c r="AO413" s="55">
        <v>8</v>
      </c>
      <c r="AP413" s="55">
        <v>0</v>
      </c>
      <c r="AQ413" s="55">
        <v>100</v>
      </c>
      <c r="AR413" s="55">
        <v>613.25</v>
      </c>
      <c r="AS413" s="55">
        <v>0</v>
      </c>
      <c r="AT413" s="68" t="str">
        <f>VLOOKUP(A413,'[2]SU List with Assignment Master'!$F$2:$G$128,2,FALSE)</f>
        <v>North 1</v>
      </c>
      <c r="AU413" s="55">
        <v>112</v>
      </c>
      <c r="AV413" s="55" t="s">
        <v>19</v>
      </c>
    </row>
    <row r="414" spans="1:48" x14ac:dyDescent="0.25">
      <c r="A414" s="55" t="s">
        <v>83</v>
      </c>
      <c r="B414" s="55">
        <v>10339</v>
      </c>
      <c r="C414" s="55">
        <v>9</v>
      </c>
      <c r="D414" s="55">
        <v>2268</v>
      </c>
      <c r="E414" s="55">
        <v>1727</v>
      </c>
      <c r="F414" s="55">
        <v>52</v>
      </c>
      <c r="G414" s="56">
        <v>4047</v>
      </c>
      <c r="H414" s="59">
        <v>3995</v>
      </c>
      <c r="I414" s="55">
        <v>449.66669999999999</v>
      </c>
      <c r="J414" s="59">
        <v>443.9</v>
      </c>
      <c r="K414" s="55">
        <v>20591</v>
      </c>
      <c r="L414" s="55">
        <v>2630.55</v>
      </c>
      <c r="M414" s="55">
        <v>0</v>
      </c>
      <c r="N414" s="55">
        <v>0</v>
      </c>
      <c r="O414" s="55">
        <v>80.94</v>
      </c>
      <c r="P414" s="55" t="s">
        <v>64</v>
      </c>
      <c r="Q414" s="55" t="s">
        <v>63</v>
      </c>
      <c r="R414" s="55">
        <v>2711.49</v>
      </c>
      <c r="S414" s="55">
        <v>17879.509999999998</v>
      </c>
      <c r="T414" s="55">
        <v>17879.509999999998</v>
      </c>
      <c r="U414" s="55">
        <v>0</v>
      </c>
      <c r="V414" s="55" t="s">
        <v>64</v>
      </c>
      <c r="W414" s="55" t="s">
        <v>553</v>
      </c>
      <c r="X414" s="55">
        <v>1</v>
      </c>
      <c r="Y414" s="55">
        <v>0</v>
      </c>
      <c r="Z414" s="55">
        <v>1</v>
      </c>
      <c r="AA414" s="55" t="s">
        <v>63</v>
      </c>
      <c r="AB414" s="55">
        <v>9</v>
      </c>
      <c r="AC414" s="55">
        <v>0</v>
      </c>
      <c r="AD414" s="55">
        <v>82</v>
      </c>
      <c r="AE414" s="55">
        <v>0</v>
      </c>
      <c r="AF414" s="55">
        <v>46</v>
      </c>
      <c r="AG414" s="56">
        <v>46</v>
      </c>
      <c r="AH414" s="55">
        <v>1084</v>
      </c>
      <c r="AI414" s="55">
        <v>134.66669999999999</v>
      </c>
      <c r="AJ414" s="55">
        <v>1212</v>
      </c>
      <c r="AK414" s="55">
        <v>6177</v>
      </c>
      <c r="AL414" s="55">
        <v>6177</v>
      </c>
      <c r="AN414" s="55" t="s">
        <v>64</v>
      </c>
      <c r="AO414" s="55">
        <v>13</v>
      </c>
      <c r="AP414" s="55">
        <v>8</v>
      </c>
      <c r="AQ414" s="55">
        <v>69.230769230769226</v>
      </c>
      <c r="AR414" s="55">
        <v>311.30770000000001</v>
      </c>
      <c r="AS414" s="55">
        <v>283.5</v>
      </c>
      <c r="AT414" s="68" t="str">
        <f>VLOOKUP(A414,'[2]SU List with Assignment Master'!$F$2:$G$128,2,FALSE)</f>
        <v>North 1</v>
      </c>
      <c r="AU414" s="55">
        <v>112</v>
      </c>
      <c r="AV414" s="55" t="s">
        <v>60</v>
      </c>
    </row>
    <row r="415" spans="1:48" x14ac:dyDescent="0.25">
      <c r="A415" s="55" t="s">
        <v>83</v>
      </c>
      <c r="B415" s="55">
        <v>10351</v>
      </c>
      <c r="C415" s="55">
        <v>10</v>
      </c>
      <c r="D415" s="55">
        <v>2640</v>
      </c>
      <c r="E415" s="55">
        <v>245</v>
      </c>
      <c r="F415" s="55">
        <v>18</v>
      </c>
      <c r="G415" s="56">
        <v>2903</v>
      </c>
      <c r="H415" s="59">
        <v>2885</v>
      </c>
      <c r="I415" s="55">
        <v>290.3</v>
      </c>
      <c r="J415" s="59">
        <v>288.5</v>
      </c>
      <c r="K415" s="55">
        <v>14836</v>
      </c>
      <c r="L415" s="55">
        <v>1886.95</v>
      </c>
      <c r="M415" s="55">
        <v>0</v>
      </c>
      <c r="N415" s="55">
        <v>0</v>
      </c>
      <c r="O415" s="55">
        <v>0</v>
      </c>
      <c r="P415" s="55" t="s">
        <v>64</v>
      </c>
      <c r="Q415" s="55" t="s">
        <v>64</v>
      </c>
      <c r="R415" s="55">
        <v>1886.95</v>
      </c>
      <c r="S415" s="55">
        <v>12949.05</v>
      </c>
      <c r="T415" s="55">
        <v>12949.05</v>
      </c>
      <c r="U415" s="55">
        <v>0</v>
      </c>
      <c r="V415" s="55" t="s">
        <v>64</v>
      </c>
      <c r="W415" s="55" t="s">
        <v>554</v>
      </c>
      <c r="X415" s="55">
        <v>1</v>
      </c>
      <c r="Y415" s="55">
        <v>0</v>
      </c>
      <c r="Z415" s="55">
        <v>1</v>
      </c>
      <c r="AA415" s="55" t="s">
        <v>63</v>
      </c>
      <c r="AB415" s="55">
        <v>8</v>
      </c>
      <c r="AC415" s="55">
        <v>0</v>
      </c>
      <c r="AD415" s="55">
        <v>100</v>
      </c>
      <c r="AE415" s="55">
        <v>0</v>
      </c>
      <c r="AF415" s="55">
        <v>1</v>
      </c>
      <c r="AG415" s="56">
        <v>1</v>
      </c>
      <c r="AH415" s="55">
        <v>382</v>
      </c>
      <c r="AI415" s="55">
        <v>60.375</v>
      </c>
      <c r="AJ415" s="55">
        <v>483</v>
      </c>
      <c r="AK415" s="55">
        <v>2476</v>
      </c>
      <c r="AL415" s="55">
        <v>2476</v>
      </c>
      <c r="AN415" s="55" t="s">
        <v>64</v>
      </c>
      <c r="AO415" s="55">
        <v>14</v>
      </c>
      <c r="AP415" s="55">
        <v>8</v>
      </c>
      <c r="AQ415" s="55">
        <v>71.428571428571431</v>
      </c>
      <c r="AR415" s="55">
        <v>207.3571</v>
      </c>
      <c r="AS415" s="55">
        <v>330</v>
      </c>
      <c r="AT415" s="68" t="str">
        <f>VLOOKUP(A415,'[2]SU List with Assignment Master'!$F$2:$G$128,2,FALSE)</f>
        <v>North 1</v>
      </c>
      <c r="AU415" s="55">
        <v>112</v>
      </c>
      <c r="AV415" s="55" t="s">
        <v>19</v>
      </c>
    </row>
    <row r="416" spans="1:48" x14ac:dyDescent="0.25">
      <c r="A416" s="55" t="s">
        <v>83</v>
      </c>
      <c r="B416" s="55">
        <v>10682</v>
      </c>
      <c r="C416" s="55">
        <v>0</v>
      </c>
      <c r="D416" s="55">
        <v>0</v>
      </c>
      <c r="E416" s="55">
        <v>0</v>
      </c>
      <c r="F416" s="55">
        <v>0</v>
      </c>
      <c r="G416" s="56">
        <v>0</v>
      </c>
      <c r="H416" s="59">
        <v>0</v>
      </c>
      <c r="I416" s="55">
        <v>0</v>
      </c>
      <c r="J416" s="59" t="e">
        <v>#DIV/0!</v>
      </c>
      <c r="K416" s="55">
        <v>0</v>
      </c>
      <c r="L416" s="55">
        <v>0</v>
      </c>
      <c r="M416" s="55">
        <v>0</v>
      </c>
      <c r="N416" s="55">
        <v>0</v>
      </c>
      <c r="O416" s="55">
        <v>0</v>
      </c>
      <c r="P416" s="55" t="s">
        <v>64</v>
      </c>
      <c r="Q416" s="55" t="s">
        <v>64</v>
      </c>
      <c r="R416" s="55">
        <v>0</v>
      </c>
      <c r="S416" s="55">
        <v>0</v>
      </c>
      <c r="T416" s="55">
        <v>0</v>
      </c>
      <c r="U416" s="55">
        <v>0</v>
      </c>
      <c r="V416" s="55" t="s">
        <v>64</v>
      </c>
      <c r="W416" s="55" t="s">
        <v>555</v>
      </c>
      <c r="X416" s="55">
        <v>0</v>
      </c>
      <c r="Y416" s="55">
        <v>1</v>
      </c>
      <c r="Z416" s="55">
        <v>1</v>
      </c>
      <c r="AA416" s="55" t="s">
        <v>63</v>
      </c>
      <c r="AB416" s="55">
        <v>0</v>
      </c>
      <c r="AC416" s="55">
        <v>0</v>
      </c>
      <c r="AD416" s="55">
        <v>0</v>
      </c>
      <c r="AE416" s="55">
        <v>0</v>
      </c>
      <c r="AF416" s="55">
        <v>0</v>
      </c>
      <c r="AG416" s="56">
        <v>0</v>
      </c>
      <c r="AH416" s="55">
        <v>0</v>
      </c>
      <c r="AI416" s="55">
        <v>0</v>
      </c>
      <c r="AJ416" s="55">
        <v>0</v>
      </c>
      <c r="AK416" s="55">
        <v>0</v>
      </c>
      <c r="AL416" s="55">
        <v>0</v>
      </c>
      <c r="AN416" s="55" t="s">
        <v>64</v>
      </c>
      <c r="AO416" s="55">
        <v>2</v>
      </c>
      <c r="AP416" s="55">
        <v>0</v>
      </c>
      <c r="AQ416" s="55">
        <v>0</v>
      </c>
      <c r="AR416" s="55">
        <v>0</v>
      </c>
      <c r="AS416" s="55">
        <v>0</v>
      </c>
      <c r="AT416" s="68" t="str">
        <f>VLOOKUP(A416,'[2]SU List with Assignment Master'!$F$2:$G$128,2,FALSE)</f>
        <v>North 1</v>
      </c>
      <c r="AU416" s="55">
        <v>112</v>
      </c>
      <c r="AV416" s="55" t="s">
        <v>18</v>
      </c>
    </row>
    <row r="417" spans="1:48" x14ac:dyDescent="0.25">
      <c r="A417" s="55" t="s">
        <v>83</v>
      </c>
      <c r="B417" s="55">
        <v>83840</v>
      </c>
      <c r="C417" s="55">
        <v>10</v>
      </c>
      <c r="D417" s="55">
        <v>1428</v>
      </c>
      <c r="E417" s="55">
        <v>256</v>
      </c>
      <c r="F417" s="55">
        <v>6</v>
      </c>
      <c r="G417" s="56">
        <v>1690</v>
      </c>
      <c r="H417" s="59">
        <v>1684</v>
      </c>
      <c r="I417" s="55">
        <v>169</v>
      </c>
      <c r="J417" s="59">
        <v>168.4</v>
      </c>
      <c r="K417" s="55">
        <v>8643</v>
      </c>
      <c r="L417" s="55">
        <v>1098.5</v>
      </c>
      <c r="M417" s="55">
        <v>0</v>
      </c>
      <c r="N417" s="55">
        <v>0</v>
      </c>
      <c r="O417" s="55">
        <v>33.799999999999997</v>
      </c>
      <c r="P417" s="55" t="s">
        <v>64</v>
      </c>
      <c r="Q417" s="55" t="s">
        <v>63</v>
      </c>
      <c r="R417" s="55">
        <v>1132.3</v>
      </c>
      <c r="S417" s="55">
        <v>7510.7</v>
      </c>
      <c r="T417" s="55">
        <v>7510.7</v>
      </c>
      <c r="U417" s="55">
        <v>0</v>
      </c>
      <c r="V417" s="55" t="s">
        <v>64</v>
      </c>
      <c r="W417" s="55" t="s">
        <v>556</v>
      </c>
      <c r="X417" s="55">
        <v>1</v>
      </c>
      <c r="Y417" s="55">
        <v>0</v>
      </c>
      <c r="Z417" s="55">
        <v>1</v>
      </c>
      <c r="AA417" s="55" t="s">
        <v>63</v>
      </c>
      <c r="AB417" s="55">
        <v>4</v>
      </c>
      <c r="AC417" s="55">
        <v>0</v>
      </c>
      <c r="AD417" s="55">
        <v>148</v>
      </c>
      <c r="AE417" s="55">
        <v>0</v>
      </c>
      <c r="AF417" s="55">
        <v>6</v>
      </c>
      <c r="AG417" s="56">
        <v>6</v>
      </c>
      <c r="AH417" s="55">
        <v>133</v>
      </c>
      <c r="AI417" s="55">
        <v>71.75</v>
      </c>
      <c r="AJ417" s="55">
        <v>287</v>
      </c>
      <c r="AK417" s="55">
        <v>1474</v>
      </c>
      <c r="AL417" s="55">
        <v>1474</v>
      </c>
      <c r="AN417" s="55" t="s">
        <v>64</v>
      </c>
      <c r="AO417" s="55">
        <v>11</v>
      </c>
      <c r="AP417" s="55">
        <v>9</v>
      </c>
      <c r="AQ417" s="55">
        <v>90.909090909090907</v>
      </c>
      <c r="AR417" s="55">
        <v>153.63640000000001</v>
      </c>
      <c r="AS417" s="55">
        <v>158.66669999999999</v>
      </c>
      <c r="AT417" s="68" t="str">
        <f>VLOOKUP(A417,'[2]SU List with Assignment Master'!$F$2:$G$128,2,FALSE)</f>
        <v>North 1</v>
      </c>
      <c r="AU417" s="55">
        <v>112</v>
      </c>
      <c r="AV417" s="55" t="s">
        <v>60</v>
      </c>
    </row>
    <row r="418" spans="1:48" x14ac:dyDescent="0.25">
      <c r="A418" s="55" t="s">
        <v>83</v>
      </c>
      <c r="B418" s="55">
        <v>90112</v>
      </c>
      <c r="C418" s="55">
        <v>3</v>
      </c>
      <c r="D418" s="55">
        <v>552</v>
      </c>
      <c r="E418" s="55">
        <v>256</v>
      </c>
      <c r="F418" s="55">
        <v>14</v>
      </c>
      <c r="G418" s="56">
        <v>822</v>
      </c>
      <c r="H418" s="59">
        <v>808</v>
      </c>
      <c r="I418" s="55">
        <v>274</v>
      </c>
      <c r="J418" s="59">
        <v>269.3</v>
      </c>
      <c r="K418" s="55">
        <v>4220</v>
      </c>
      <c r="L418" s="55">
        <v>534.29999999999995</v>
      </c>
      <c r="M418" s="55">
        <v>0</v>
      </c>
      <c r="N418" s="55">
        <v>0</v>
      </c>
      <c r="O418" s="55">
        <v>-534.29999999999995</v>
      </c>
      <c r="P418" s="55" t="s">
        <v>63</v>
      </c>
      <c r="Q418" s="55" t="s">
        <v>64</v>
      </c>
      <c r="R418" s="55">
        <v>0</v>
      </c>
      <c r="S418" s="55">
        <v>4220</v>
      </c>
      <c r="T418" s="55">
        <v>4160</v>
      </c>
      <c r="U418" s="55">
        <v>60</v>
      </c>
      <c r="V418" s="55" t="s">
        <v>63</v>
      </c>
      <c r="W418" s="55" t="s">
        <v>557</v>
      </c>
      <c r="X418" s="55">
        <v>1</v>
      </c>
      <c r="Y418" s="55">
        <v>0</v>
      </c>
      <c r="Z418" s="55">
        <v>1</v>
      </c>
      <c r="AA418" s="55" t="s">
        <v>63</v>
      </c>
      <c r="AB418" s="55">
        <v>3</v>
      </c>
      <c r="AC418" s="55">
        <v>0</v>
      </c>
      <c r="AD418" s="55">
        <v>27</v>
      </c>
      <c r="AE418" s="55">
        <v>0</v>
      </c>
      <c r="AF418" s="55">
        <v>14</v>
      </c>
      <c r="AG418" s="56">
        <v>14</v>
      </c>
      <c r="AH418" s="55">
        <v>76</v>
      </c>
      <c r="AI418" s="55">
        <v>39</v>
      </c>
      <c r="AJ418" s="55">
        <v>117</v>
      </c>
      <c r="AK418" s="55">
        <v>603</v>
      </c>
      <c r="AL418" s="55">
        <v>603</v>
      </c>
      <c r="AN418" s="55" t="s">
        <v>64</v>
      </c>
      <c r="AO418" s="55">
        <v>36</v>
      </c>
      <c r="AP418" s="55">
        <v>2</v>
      </c>
      <c r="AQ418" s="55">
        <v>8.3333333333333339</v>
      </c>
      <c r="AR418" s="55">
        <v>22.833300000000001</v>
      </c>
      <c r="AS418" s="55">
        <v>276</v>
      </c>
      <c r="AT418" s="68" t="str">
        <f>VLOOKUP(A418,'[2]SU List with Assignment Master'!$F$2:$G$128,2,FALSE)</f>
        <v>North 1</v>
      </c>
      <c r="AU418" s="55">
        <v>112</v>
      </c>
      <c r="AV418" s="55" t="s">
        <v>202</v>
      </c>
    </row>
    <row r="419" spans="1:48" x14ac:dyDescent="0.25">
      <c r="A419" s="55" t="s">
        <v>82</v>
      </c>
      <c r="B419" s="55">
        <v>40702</v>
      </c>
      <c r="C419" s="55">
        <v>6</v>
      </c>
      <c r="D419" s="55">
        <v>1404</v>
      </c>
      <c r="E419" s="55">
        <v>171</v>
      </c>
      <c r="F419" s="55">
        <v>0</v>
      </c>
      <c r="G419" s="56">
        <v>1575</v>
      </c>
      <c r="H419" s="59">
        <v>1575</v>
      </c>
      <c r="I419" s="55">
        <v>262.5</v>
      </c>
      <c r="J419" s="59">
        <v>262.5</v>
      </c>
      <c r="K419" s="55">
        <v>8069</v>
      </c>
      <c r="L419" s="55">
        <v>1023.75</v>
      </c>
      <c r="M419" s="55">
        <v>0</v>
      </c>
      <c r="N419" s="55">
        <v>0</v>
      </c>
      <c r="O419" s="55">
        <v>0</v>
      </c>
      <c r="P419" s="55" t="s">
        <v>64</v>
      </c>
      <c r="Q419" s="55" t="s">
        <v>64</v>
      </c>
      <c r="R419" s="55">
        <v>1023.75</v>
      </c>
      <c r="S419" s="55">
        <v>7045.25</v>
      </c>
      <c r="T419" s="55">
        <v>7045.25</v>
      </c>
      <c r="U419" s="55">
        <v>0</v>
      </c>
      <c r="V419" s="55" t="s">
        <v>64</v>
      </c>
      <c r="W419" s="55" t="s">
        <v>558</v>
      </c>
      <c r="X419" s="55">
        <v>1</v>
      </c>
      <c r="Y419" s="55">
        <v>0</v>
      </c>
      <c r="Z419" s="55">
        <v>1</v>
      </c>
      <c r="AA419" s="55" t="s">
        <v>63</v>
      </c>
      <c r="AB419" s="55">
        <v>2</v>
      </c>
      <c r="AC419" s="55">
        <v>0</v>
      </c>
      <c r="AD419" s="55">
        <v>28</v>
      </c>
      <c r="AE419" s="55">
        <v>0</v>
      </c>
      <c r="AF419" s="55">
        <v>0</v>
      </c>
      <c r="AG419" s="56">
        <v>0</v>
      </c>
      <c r="AH419" s="55">
        <v>25</v>
      </c>
      <c r="AI419" s="55">
        <v>26.5</v>
      </c>
      <c r="AJ419" s="55">
        <v>53</v>
      </c>
      <c r="AK419" s="55">
        <v>265</v>
      </c>
      <c r="AL419" s="55">
        <v>265</v>
      </c>
      <c r="AN419" s="55" t="s">
        <v>64</v>
      </c>
      <c r="AO419" s="55">
        <v>6</v>
      </c>
      <c r="AP419" s="55">
        <v>5</v>
      </c>
      <c r="AQ419" s="55">
        <v>100</v>
      </c>
      <c r="AR419" s="55">
        <v>262.5</v>
      </c>
      <c r="AS419" s="55">
        <v>280.8</v>
      </c>
      <c r="AT419" s="68" t="str">
        <f>VLOOKUP(A419,'[2]SU List with Assignment Master'!$F$2:$G$128,2,FALSE)</f>
        <v>South 5</v>
      </c>
      <c r="AU419" s="55">
        <v>491</v>
      </c>
      <c r="AV419" s="55" t="s">
        <v>60</v>
      </c>
    </row>
    <row r="420" spans="1:48" x14ac:dyDescent="0.25">
      <c r="A420" s="55" t="s">
        <v>82</v>
      </c>
      <c r="B420" s="55">
        <v>41205</v>
      </c>
      <c r="C420" s="55">
        <v>9</v>
      </c>
      <c r="D420" s="55">
        <v>1848</v>
      </c>
      <c r="E420" s="55">
        <v>597</v>
      </c>
      <c r="F420" s="55">
        <v>23</v>
      </c>
      <c r="G420" s="56">
        <v>2468</v>
      </c>
      <c r="H420" s="59">
        <v>2445</v>
      </c>
      <c r="I420" s="55">
        <v>274.22219999999999</v>
      </c>
      <c r="J420" s="59">
        <v>271.7</v>
      </c>
      <c r="K420" s="55">
        <v>12622</v>
      </c>
      <c r="L420" s="55">
        <v>1604.2</v>
      </c>
      <c r="M420" s="55">
        <v>0</v>
      </c>
      <c r="N420" s="55">
        <v>0</v>
      </c>
      <c r="O420" s="55">
        <v>49.36</v>
      </c>
      <c r="P420" s="55" t="s">
        <v>64</v>
      </c>
      <c r="Q420" s="55" t="s">
        <v>63</v>
      </c>
      <c r="R420" s="55">
        <v>1653.56</v>
      </c>
      <c r="S420" s="55">
        <v>10968.44</v>
      </c>
      <c r="T420" s="55">
        <v>10968.44</v>
      </c>
      <c r="U420" s="55">
        <v>0</v>
      </c>
      <c r="V420" s="55" t="s">
        <v>64</v>
      </c>
      <c r="W420" s="55" t="s">
        <v>559</v>
      </c>
      <c r="X420" s="55">
        <v>1</v>
      </c>
      <c r="Y420" s="55">
        <v>0</v>
      </c>
      <c r="Z420" s="55">
        <v>1</v>
      </c>
      <c r="AA420" s="55" t="s">
        <v>63</v>
      </c>
      <c r="AB420" s="55">
        <v>5</v>
      </c>
      <c r="AC420" s="55">
        <v>0</v>
      </c>
      <c r="AD420" s="55">
        <v>31</v>
      </c>
      <c r="AE420" s="55">
        <v>0</v>
      </c>
      <c r="AF420" s="55">
        <v>23</v>
      </c>
      <c r="AG420" s="56">
        <v>23</v>
      </c>
      <c r="AH420" s="55">
        <v>417</v>
      </c>
      <c r="AI420" s="55">
        <v>94.2</v>
      </c>
      <c r="AJ420" s="55">
        <v>471</v>
      </c>
      <c r="AK420" s="55">
        <v>2411</v>
      </c>
      <c r="AL420" s="55">
        <v>2411</v>
      </c>
      <c r="AN420" s="55" t="s">
        <v>64</v>
      </c>
      <c r="AO420" s="55">
        <v>9</v>
      </c>
      <c r="AP420" s="55">
        <v>8</v>
      </c>
      <c r="AQ420" s="55">
        <v>100</v>
      </c>
      <c r="AR420" s="55">
        <v>274.22219999999999</v>
      </c>
      <c r="AS420" s="55">
        <v>231</v>
      </c>
      <c r="AT420" s="68" t="str">
        <f>VLOOKUP(A420,'[2]SU List with Assignment Master'!$F$2:$G$128,2,FALSE)</f>
        <v>South 5</v>
      </c>
      <c r="AU420" s="55">
        <v>491</v>
      </c>
      <c r="AV420" s="55" t="s">
        <v>60</v>
      </c>
    </row>
    <row r="421" spans="1:48" x14ac:dyDescent="0.25">
      <c r="A421" s="55" t="s">
        <v>82</v>
      </c>
      <c r="B421" s="55">
        <v>44224</v>
      </c>
      <c r="C421" s="55">
        <v>5</v>
      </c>
      <c r="D421" s="55">
        <v>1656</v>
      </c>
      <c r="E421" s="55">
        <v>-160</v>
      </c>
      <c r="F421" s="55">
        <v>0</v>
      </c>
      <c r="G421" s="56">
        <v>1496</v>
      </c>
      <c r="H421" s="59">
        <v>1496</v>
      </c>
      <c r="I421" s="55">
        <v>299.2</v>
      </c>
      <c r="J421" s="59">
        <v>299.2</v>
      </c>
      <c r="K421" s="55">
        <v>7653</v>
      </c>
      <c r="L421" s="55">
        <v>972.4</v>
      </c>
      <c r="M421" s="55">
        <v>0</v>
      </c>
      <c r="N421" s="55">
        <v>0</v>
      </c>
      <c r="O421" s="55">
        <v>29.92</v>
      </c>
      <c r="P421" s="55" t="s">
        <v>64</v>
      </c>
      <c r="Q421" s="55" t="s">
        <v>63</v>
      </c>
      <c r="R421" s="55">
        <v>1002.32</v>
      </c>
      <c r="S421" s="55">
        <v>6650.68</v>
      </c>
      <c r="T421" s="55">
        <v>6650.68</v>
      </c>
      <c r="U421" s="55">
        <v>0</v>
      </c>
      <c r="V421" s="55" t="s">
        <v>64</v>
      </c>
      <c r="W421" s="55" t="s">
        <v>560</v>
      </c>
      <c r="X421" s="55">
        <v>1</v>
      </c>
      <c r="Y421" s="55">
        <v>0</v>
      </c>
      <c r="Z421" s="55">
        <v>1</v>
      </c>
      <c r="AA421" s="55" t="s">
        <v>63</v>
      </c>
      <c r="AB421" s="55">
        <v>1</v>
      </c>
      <c r="AC421" s="55">
        <v>0</v>
      </c>
      <c r="AD421" s="55">
        <v>6</v>
      </c>
      <c r="AE421" s="55">
        <v>0</v>
      </c>
      <c r="AF421" s="55">
        <v>0</v>
      </c>
      <c r="AG421" s="56">
        <v>0</v>
      </c>
      <c r="AH421" s="55">
        <v>69</v>
      </c>
      <c r="AI421" s="55">
        <v>75</v>
      </c>
      <c r="AJ421" s="55">
        <v>75</v>
      </c>
      <c r="AK421" s="55">
        <v>389</v>
      </c>
      <c r="AL421" s="55">
        <v>389</v>
      </c>
      <c r="AN421" s="55" t="s">
        <v>64</v>
      </c>
      <c r="AO421" s="55">
        <v>6</v>
      </c>
      <c r="AP421" s="55">
        <v>5</v>
      </c>
      <c r="AQ421" s="55">
        <v>83.333333333333329</v>
      </c>
      <c r="AR421" s="55">
        <v>249.33330000000001</v>
      </c>
      <c r="AS421" s="55">
        <v>331.2</v>
      </c>
      <c r="AT421" s="68" t="str">
        <f>VLOOKUP(A421,'[2]SU List with Assignment Master'!$F$2:$G$128,2,FALSE)</f>
        <v>South 5</v>
      </c>
      <c r="AU421" s="55">
        <v>491</v>
      </c>
      <c r="AV421" s="55" t="s">
        <v>60</v>
      </c>
    </row>
    <row r="422" spans="1:48" x14ac:dyDescent="0.25">
      <c r="A422" s="55" t="s">
        <v>82</v>
      </c>
      <c r="B422" s="55">
        <v>50728</v>
      </c>
      <c r="C422" s="55">
        <v>0</v>
      </c>
      <c r="D422" s="55">
        <v>0</v>
      </c>
      <c r="E422" s="55">
        <v>0</v>
      </c>
      <c r="F422" s="55">
        <v>0</v>
      </c>
      <c r="G422" s="56">
        <v>0</v>
      </c>
      <c r="H422" s="59">
        <v>0</v>
      </c>
      <c r="I422" s="55">
        <v>0</v>
      </c>
      <c r="J422" s="59" t="e">
        <v>#DIV/0!</v>
      </c>
      <c r="K422" s="55">
        <v>0</v>
      </c>
      <c r="L422" s="55">
        <v>0</v>
      </c>
      <c r="M422" s="55">
        <v>0</v>
      </c>
      <c r="N422" s="55">
        <v>0</v>
      </c>
      <c r="O422" s="55">
        <v>0</v>
      </c>
      <c r="P422" s="55" t="s">
        <v>64</v>
      </c>
      <c r="Q422" s="55" t="s">
        <v>64</v>
      </c>
      <c r="R422" s="55">
        <v>0</v>
      </c>
      <c r="S422" s="55">
        <v>0</v>
      </c>
      <c r="T422" s="55">
        <v>0</v>
      </c>
      <c r="U422" s="55">
        <v>0</v>
      </c>
      <c r="V422" s="55" t="s">
        <v>64</v>
      </c>
      <c r="X422" s="55">
        <v>0</v>
      </c>
      <c r="Y422" s="55">
        <v>1</v>
      </c>
      <c r="Z422" s="55">
        <v>1</v>
      </c>
      <c r="AA422" s="55" t="s">
        <v>63</v>
      </c>
      <c r="AB422" s="55">
        <v>0</v>
      </c>
      <c r="AC422" s="55">
        <v>0</v>
      </c>
      <c r="AD422" s="55">
        <v>0</v>
      </c>
      <c r="AE422" s="55">
        <v>0</v>
      </c>
      <c r="AF422" s="55">
        <v>0</v>
      </c>
      <c r="AG422" s="56">
        <v>0</v>
      </c>
      <c r="AH422" s="55">
        <v>0</v>
      </c>
      <c r="AI422" s="55">
        <v>0</v>
      </c>
      <c r="AJ422" s="55">
        <v>0</v>
      </c>
      <c r="AK422" s="55">
        <v>0</v>
      </c>
      <c r="AL422" s="55">
        <v>0</v>
      </c>
      <c r="AN422" s="55" t="s">
        <v>64</v>
      </c>
      <c r="AO422" s="55">
        <v>1</v>
      </c>
      <c r="AP422" s="55">
        <v>0</v>
      </c>
      <c r="AQ422" s="55">
        <v>0</v>
      </c>
      <c r="AR422" s="55">
        <v>0</v>
      </c>
      <c r="AS422" s="55">
        <v>0</v>
      </c>
      <c r="AT422" s="68" t="str">
        <f>VLOOKUP(A422,'[2]SU List with Assignment Master'!$F$2:$G$128,2,FALSE)</f>
        <v>South 5</v>
      </c>
      <c r="AU422" s="55">
        <v>491</v>
      </c>
      <c r="AV422" s="55" t="s">
        <v>60</v>
      </c>
    </row>
    <row r="423" spans="1:48" x14ac:dyDescent="0.25">
      <c r="A423" s="55" t="s">
        <v>82</v>
      </c>
      <c r="B423" s="55">
        <v>50733</v>
      </c>
      <c r="C423" s="55">
        <v>0</v>
      </c>
      <c r="D423" s="55">
        <v>0</v>
      </c>
      <c r="E423" s="55">
        <v>0</v>
      </c>
      <c r="F423" s="55">
        <v>0</v>
      </c>
      <c r="G423" s="56">
        <v>0</v>
      </c>
      <c r="H423" s="59">
        <v>0</v>
      </c>
      <c r="I423" s="55">
        <v>0</v>
      </c>
      <c r="J423" s="59" t="e">
        <v>#DIV/0!</v>
      </c>
      <c r="K423" s="55">
        <v>0</v>
      </c>
      <c r="L423" s="55">
        <v>0</v>
      </c>
      <c r="M423" s="55">
        <v>0</v>
      </c>
      <c r="N423" s="55">
        <v>0</v>
      </c>
      <c r="O423" s="55">
        <v>0</v>
      </c>
      <c r="P423" s="55" t="s">
        <v>64</v>
      </c>
      <c r="Q423" s="55" t="s">
        <v>64</v>
      </c>
      <c r="R423" s="55">
        <v>0</v>
      </c>
      <c r="S423" s="55">
        <v>0</v>
      </c>
      <c r="T423" s="55">
        <v>0</v>
      </c>
      <c r="U423" s="55">
        <v>0</v>
      </c>
      <c r="V423" s="55" t="s">
        <v>64</v>
      </c>
      <c r="X423" s="55">
        <v>0</v>
      </c>
      <c r="Y423" s="55">
        <v>1</v>
      </c>
      <c r="Z423" s="55">
        <v>1</v>
      </c>
      <c r="AA423" s="55" t="s">
        <v>63</v>
      </c>
      <c r="AB423" s="55">
        <v>1</v>
      </c>
      <c r="AC423" s="55">
        <v>0</v>
      </c>
      <c r="AD423" s="55">
        <v>0</v>
      </c>
      <c r="AE423" s="55">
        <v>0</v>
      </c>
      <c r="AF423" s="55">
        <v>0</v>
      </c>
      <c r="AG423" s="56">
        <v>0</v>
      </c>
      <c r="AH423" s="55">
        <v>73</v>
      </c>
      <c r="AI423" s="55">
        <v>73</v>
      </c>
      <c r="AJ423" s="55">
        <v>73</v>
      </c>
      <c r="AK423" s="55">
        <v>379</v>
      </c>
      <c r="AL423" s="55">
        <v>379</v>
      </c>
      <c r="AN423" s="55" t="s">
        <v>64</v>
      </c>
      <c r="AO423" s="55">
        <v>11</v>
      </c>
      <c r="AP423" s="55">
        <v>0</v>
      </c>
      <c r="AQ423" s="55">
        <v>0</v>
      </c>
      <c r="AR423" s="55">
        <v>0</v>
      </c>
      <c r="AS423" s="55">
        <v>0</v>
      </c>
      <c r="AT423" s="68" t="str">
        <f>VLOOKUP(A423,'[2]SU List with Assignment Master'!$F$2:$G$128,2,FALSE)</f>
        <v>South 5</v>
      </c>
      <c r="AU423" s="55">
        <v>491</v>
      </c>
      <c r="AV423" s="55" t="s">
        <v>23</v>
      </c>
    </row>
    <row r="424" spans="1:48" x14ac:dyDescent="0.25">
      <c r="A424" s="55" t="s">
        <v>82</v>
      </c>
      <c r="B424" s="55">
        <v>65693</v>
      </c>
      <c r="C424" s="55">
        <v>2</v>
      </c>
      <c r="D424" s="55">
        <v>228</v>
      </c>
      <c r="E424" s="55">
        <v>70</v>
      </c>
      <c r="F424" s="55">
        <v>1</v>
      </c>
      <c r="G424" s="56">
        <v>299</v>
      </c>
      <c r="H424" s="59">
        <v>298</v>
      </c>
      <c r="I424" s="55">
        <v>149.5</v>
      </c>
      <c r="J424" s="59">
        <v>149</v>
      </c>
      <c r="K424" s="55">
        <v>1532</v>
      </c>
      <c r="L424" s="55">
        <v>194.35</v>
      </c>
      <c r="M424" s="55">
        <v>0</v>
      </c>
      <c r="N424" s="55">
        <v>0</v>
      </c>
      <c r="O424" s="55">
        <v>5.98</v>
      </c>
      <c r="P424" s="55" t="s">
        <v>64</v>
      </c>
      <c r="Q424" s="55" t="s">
        <v>63</v>
      </c>
      <c r="R424" s="55">
        <v>200.33</v>
      </c>
      <c r="S424" s="55">
        <v>1331.67</v>
      </c>
      <c r="T424" s="55">
        <v>1331.67</v>
      </c>
      <c r="U424" s="55">
        <v>0</v>
      </c>
      <c r="V424" s="55" t="s">
        <v>64</v>
      </c>
      <c r="W424" s="55" t="s">
        <v>561</v>
      </c>
      <c r="X424" s="55">
        <v>1</v>
      </c>
      <c r="Y424" s="55">
        <v>0</v>
      </c>
      <c r="Z424" s="55">
        <v>1</v>
      </c>
      <c r="AA424" s="55" t="s">
        <v>63</v>
      </c>
      <c r="AB424" s="55">
        <v>1</v>
      </c>
      <c r="AC424" s="55">
        <v>0</v>
      </c>
      <c r="AD424" s="55">
        <v>15</v>
      </c>
      <c r="AE424" s="55">
        <v>0</v>
      </c>
      <c r="AF424" s="55">
        <v>1</v>
      </c>
      <c r="AG424" s="56">
        <v>1</v>
      </c>
      <c r="AH424" s="55">
        <v>15</v>
      </c>
      <c r="AI424" s="55">
        <v>31</v>
      </c>
      <c r="AJ424" s="55">
        <v>31</v>
      </c>
      <c r="AK424" s="55">
        <v>157</v>
      </c>
      <c r="AL424" s="55">
        <v>157</v>
      </c>
      <c r="AN424" s="55" t="s">
        <v>64</v>
      </c>
      <c r="AO424" s="55">
        <v>3</v>
      </c>
      <c r="AP424" s="55">
        <v>2</v>
      </c>
      <c r="AQ424" s="55">
        <v>66.666666666666671</v>
      </c>
      <c r="AR424" s="55">
        <v>99.666700000000006</v>
      </c>
      <c r="AS424" s="55">
        <v>114</v>
      </c>
      <c r="AT424" s="68" t="str">
        <f>VLOOKUP(A424,'[2]SU List with Assignment Master'!$F$2:$G$128,2,FALSE)</f>
        <v>South 5</v>
      </c>
      <c r="AU424" s="55">
        <v>491</v>
      </c>
      <c r="AV424" s="55" t="s">
        <v>60</v>
      </c>
    </row>
    <row r="425" spans="1:48" x14ac:dyDescent="0.25">
      <c r="A425" s="55" t="s">
        <v>82</v>
      </c>
      <c r="B425" s="55">
        <v>90491</v>
      </c>
      <c r="C425" s="55">
        <v>4</v>
      </c>
      <c r="D425" s="55">
        <v>1428</v>
      </c>
      <c r="E425" s="55">
        <v>1741</v>
      </c>
      <c r="F425" s="55">
        <v>8</v>
      </c>
      <c r="G425" s="56">
        <v>3177</v>
      </c>
      <c r="H425" s="59">
        <v>3169</v>
      </c>
      <c r="I425" s="55">
        <v>794.25</v>
      </c>
      <c r="J425" s="59">
        <v>792.3</v>
      </c>
      <c r="K425" s="55">
        <v>16218</v>
      </c>
      <c r="L425" s="55">
        <v>2065.0500000000002</v>
      </c>
      <c r="M425" s="55">
        <v>0</v>
      </c>
      <c r="N425" s="55">
        <v>0</v>
      </c>
      <c r="O425" s="55">
        <v>-2065.0500000000002</v>
      </c>
      <c r="P425" s="55" t="s">
        <v>63</v>
      </c>
      <c r="Q425" s="55" t="s">
        <v>64</v>
      </c>
      <c r="R425" s="55">
        <v>0</v>
      </c>
      <c r="S425" s="55">
        <v>16218</v>
      </c>
      <c r="T425" s="55">
        <v>16218</v>
      </c>
      <c r="U425" s="55">
        <v>0</v>
      </c>
      <c r="V425" s="55" t="s">
        <v>64</v>
      </c>
      <c r="W425" s="55" t="s">
        <v>560</v>
      </c>
      <c r="X425" s="55">
        <v>1</v>
      </c>
      <c r="Y425" s="55">
        <v>0</v>
      </c>
      <c r="Z425" s="55">
        <v>1</v>
      </c>
      <c r="AA425" s="55" t="s">
        <v>63</v>
      </c>
      <c r="AB425" s="55">
        <v>2</v>
      </c>
      <c r="AC425" s="55">
        <v>0</v>
      </c>
      <c r="AD425" s="55">
        <v>38</v>
      </c>
      <c r="AE425" s="55">
        <v>0</v>
      </c>
      <c r="AF425" s="55">
        <v>2</v>
      </c>
      <c r="AG425" s="56">
        <v>2</v>
      </c>
      <c r="AH425" s="55">
        <v>924</v>
      </c>
      <c r="AI425" s="55">
        <v>482</v>
      </c>
      <c r="AJ425" s="55">
        <v>964</v>
      </c>
      <c r="AK425" s="55">
        <v>4911</v>
      </c>
      <c r="AL425" s="55">
        <v>4911</v>
      </c>
      <c r="AN425" s="55" t="s">
        <v>64</v>
      </c>
      <c r="AO425" s="55">
        <v>4</v>
      </c>
      <c r="AP425" s="55">
        <v>2</v>
      </c>
      <c r="AQ425" s="55">
        <v>100</v>
      </c>
      <c r="AR425" s="55">
        <v>794.25</v>
      </c>
      <c r="AS425" s="55">
        <v>714</v>
      </c>
      <c r="AT425" s="68" t="str">
        <f>VLOOKUP(A425,'[2]SU List with Assignment Master'!$F$2:$G$128,2,FALSE)</f>
        <v>South 5</v>
      </c>
      <c r="AU425" s="55">
        <v>491</v>
      </c>
      <c r="AV425" s="55" t="s">
        <v>202</v>
      </c>
    </row>
    <row r="426" spans="1:48" x14ac:dyDescent="0.25">
      <c r="A426" s="55" t="s">
        <v>81</v>
      </c>
      <c r="B426" s="55">
        <v>46114</v>
      </c>
      <c r="C426" s="55">
        <v>8</v>
      </c>
      <c r="D426" s="55">
        <v>1212</v>
      </c>
      <c r="E426" s="55">
        <v>345</v>
      </c>
      <c r="F426" s="55">
        <v>1</v>
      </c>
      <c r="G426" s="56">
        <v>1558</v>
      </c>
      <c r="H426" s="59">
        <v>1557</v>
      </c>
      <c r="I426" s="55">
        <v>194.75</v>
      </c>
      <c r="J426" s="59">
        <v>194.6</v>
      </c>
      <c r="K426" s="55">
        <v>7932</v>
      </c>
      <c r="L426" s="55">
        <v>1012.7</v>
      </c>
      <c r="M426" s="55">
        <v>0</v>
      </c>
      <c r="N426" s="55">
        <v>0</v>
      </c>
      <c r="O426" s="55">
        <v>31.16</v>
      </c>
      <c r="P426" s="55" t="s">
        <v>64</v>
      </c>
      <c r="Q426" s="55" t="s">
        <v>63</v>
      </c>
      <c r="R426" s="55">
        <v>1043.8599999999999</v>
      </c>
      <c r="S426" s="55">
        <v>6888.14</v>
      </c>
      <c r="T426" s="55">
        <v>6888.14</v>
      </c>
      <c r="U426" s="55">
        <v>0</v>
      </c>
      <c r="V426" s="55" t="s">
        <v>64</v>
      </c>
      <c r="W426" s="55" t="s">
        <v>562</v>
      </c>
      <c r="X426" s="55">
        <v>1</v>
      </c>
      <c r="Y426" s="55">
        <v>0</v>
      </c>
      <c r="Z426" s="55">
        <v>1</v>
      </c>
      <c r="AA426" s="55" t="s">
        <v>63</v>
      </c>
      <c r="AB426" s="55">
        <v>5</v>
      </c>
      <c r="AC426" s="55">
        <v>0</v>
      </c>
      <c r="AD426" s="55">
        <v>27</v>
      </c>
      <c r="AE426" s="55">
        <v>0</v>
      </c>
      <c r="AF426" s="55">
        <v>1</v>
      </c>
      <c r="AG426" s="56">
        <v>1</v>
      </c>
      <c r="AH426" s="55">
        <v>186</v>
      </c>
      <c r="AI426" s="55">
        <v>42.8</v>
      </c>
      <c r="AJ426" s="55">
        <v>214</v>
      </c>
      <c r="AK426" s="55">
        <v>1082</v>
      </c>
      <c r="AL426" s="55">
        <v>1082</v>
      </c>
      <c r="AN426" s="55" t="s">
        <v>64</v>
      </c>
      <c r="AO426" s="55">
        <v>8</v>
      </c>
      <c r="AP426" s="55">
        <v>8</v>
      </c>
      <c r="AQ426" s="55">
        <v>100</v>
      </c>
      <c r="AR426" s="55">
        <v>194.75</v>
      </c>
      <c r="AS426" s="55">
        <v>151.5</v>
      </c>
      <c r="AT426" s="68" t="str">
        <f>VLOOKUP(A426,'[2]SU List with Assignment Master'!$F$2:$G$128,2,FALSE)</f>
        <v>South 5</v>
      </c>
      <c r="AU426" s="55">
        <v>413</v>
      </c>
      <c r="AV426" s="55" t="s">
        <v>60</v>
      </c>
    </row>
    <row r="427" spans="1:48" x14ac:dyDescent="0.25">
      <c r="A427" s="55" t="s">
        <v>81</v>
      </c>
      <c r="B427" s="55">
        <v>46141</v>
      </c>
      <c r="C427" s="55">
        <v>10</v>
      </c>
      <c r="D427" s="55">
        <v>1872</v>
      </c>
      <c r="E427" s="55">
        <v>292</v>
      </c>
      <c r="F427" s="55">
        <v>0</v>
      </c>
      <c r="G427" s="56">
        <v>2164</v>
      </c>
      <c r="H427" s="59">
        <v>2164</v>
      </c>
      <c r="I427" s="55">
        <v>216.4</v>
      </c>
      <c r="J427" s="59">
        <v>216.4</v>
      </c>
      <c r="K427" s="55">
        <v>11069</v>
      </c>
      <c r="L427" s="55">
        <v>1406.6</v>
      </c>
      <c r="M427" s="55">
        <v>0</v>
      </c>
      <c r="N427" s="55">
        <v>0</v>
      </c>
      <c r="O427" s="55">
        <v>43.28</v>
      </c>
      <c r="P427" s="55" t="s">
        <v>64</v>
      </c>
      <c r="Q427" s="55" t="s">
        <v>63</v>
      </c>
      <c r="R427" s="55">
        <v>1449.88</v>
      </c>
      <c r="S427" s="55">
        <v>9619.1200000000008</v>
      </c>
      <c r="T427" s="55">
        <v>9619.1200000000008</v>
      </c>
      <c r="U427" s="55">
        <v>0</v>
      </c>
      <c r="V427" s="55" t="s">
        <v>64</v>
      </c>
      <c r="W427" s="55" t="s">
        <v>563</v>
      </c>
      <c r="X427" s="55">
        <v>1</v>
      </c>
      <c r="Y427" s="55">
        <v>0</v>
      </c>
      <c r="Z427" s="55">
        <v>1</v>
      </c>
      <c r="AA427" s="55" t="s">
        <v>63</v>
      </c>
      <c r="AB427" s="55">
        <v>1</v>
      </c>
      <c r="AC427" s="55">
        <v>0</v>
      </c>
      <c r="AD427" s="55">
        <v>22</v>
      </c>
      <c r="AE427" s="55">
        <v>0</v>
      </c>
      <c r="AF427" s="55">
        <v>0</v>
      </c>
      <c r="AG427" s="56">
        <v>0</v>
      </c>
      <c r="AH427" s="55">
        <v>13</v>
      </c>
      <c r="AI427" s="55">
        <v>35</v>
      </c>
      <c r="AJ427" s="55">
        <v>35</v>
      </c>
      <c r="AK427" s="55">
        <v>176</v>
      </c>
      <c r="AL427" s="55">
        <v>176</v>
      </c>
      <c r="AN427" s="55" t="s">
        <v>64</v>
      </c>
      <c r="AO427" s="55">
        <v>17</v>
      </c>
      <c r="AP427" s="55">
        <v>9</v>
      </c>
      <c r="AQ427" s="55">
        <v>58.823529411764703</v>
      </c>
      <c r="AR427" s="55">
        <v>127.2941</v>
      </c>
      <c r="AS427" s="55">
        <v>208</v>
      </c>
      <c r="AT427" s="68" t="str">
        <f>VLOOKUP(A427,'[2]SU List with Assignment Master'!$F$2:$G$128,2,FALSE)</f>
        <v>South 5</v>
      </c>
      <c r="AU427" s="55">
        <v>413</v>
      </c>
      <c r="AV427" s="55" t="s">
        <v>60</v>
      </c>
    </row>
    <row r="428" spans="1:48" x14ac:dyDescent="0.25">
      <c r="A428" s="55" t="s">
        <v>81</v>
      </c>
      <c r="B428" s="55">
        <v>46411</v>
      </c>
      <c r="C428" s="55">
        <v>4</v>
      </c>
      <c r="D428" s="55">
        <v>0</v>
      </c>
      <c r="E428" s="55">
        <v>192</v>
      </c>
      <c r="F428" s="55">
        <v>0</v>
      </c>
      <c r="G428" s="56">
        <v>192</v>
      </c>
      <c r="H428" s="59">
        <v>192</v>
      </c>
      <c r="I428" s="55">
        <v>48</v>
      </c>
      <c r="J428" s="59">
        <v>48</v>
      </c>
      <c r="K428" s="55">
        <v>971</v>
      </c>
      <c r="L428" s="55">
        <v>124.8</v>
      </c>
      <c r="M428" s="55">
        <v>0</v>
      </c>
      <c r="N428" s="55">
        <v>0</v>
      </c>
      <c r="O428" s="55">
        <v>3.84</v>
      </c>
      <c r="P428" s="55" t="s">
        <v>64</v>
      </c>
      <c r="Q428" s="55" t="s">
        <v>63</v>
      </c>
      <c r="R428" s="55">
        <v>128.63999999999999</v>
      </c>
      <c r="S428" s="55">
        <v>842.36</v>
      </c>
      <c r="T428" s="55">
        <v>842.36</v>
      </c>
      <c r="U428" s="55">
        <v>0</v>
      </c>
      <c r="V428" s="55" t="s">
        <v>64</v>
      </c>
      <c r="W428" s="55" t="s">
        <v>564</v>
      </c>
      <c r="X428" s="55">
        <v>1</v>
      </c>
      <c r="Y428" s="55">
        <v>0</v>
      </c>
      <c r="Z428" s="55">
        <v>1</v>
      </c>
      <c r="AA428" s="55" t="s">
        <v>63</v>
      </c>
      <c r="AB428" s="55">
        <v>0</v>
      </c>
      <c r="AC428" s="55">
        <v>0</v>
      </c>
      <c r="AD428" s="55">
        <v>0</v>
      </c>
      <c r="AE428" s="55">
        <v>0</v>
      </c>
      <c r="AF428" s="55">
        <v>0</v>
      </c>
      <c r="AG428" s="56">
        <v>0</v>
      </c>
      <c r="AH428" s="55">
        <v>0</v>
      </c>
      <c r="AI428" s="55">
        <v>0</v>
      </c>
      <c r="AJ428" s="55">
        <v>0</v>
      </c>
      <c r="AK428" s="55">
        <v>0</v>
      </c>
      <c r="AL428" s="55">
        <v>0</v>
      </c>
      <c r="AN428" s="55" t="s">
        <v>64</v>
      </c>
      <c r="AO428" s="55">
        <v>4</v>
      </c>
      <c r="AP428" s="55">
        <v>0</v>
      </c>
      <c r="AQ428" s="55">
        <v>100</v>
      </c>
      <c r="AR428" s="55">
        <v>48</v>
      </c>
      <c r="AS428" s="55">
        <v>0</v>
      </c>
      <c r="AT428" s="68" t="str">
        <f>VLOOKUP(A428,'[2]SU List with Assignment Master'!$F$2:$G$128,2,FALSE)</f>
        <v>South 5</v>
      </c>
      <c r="AU428" s="55">
        <v>413</v>
      </c>
      <c r="AV428" s="55" t="s">
        <v>60</v>
      </c>
    </row>
    <row r="429" spans="1:48" x14ac:dyDescent="0.25">
      <c r="A429" s="55" t="s">
        <v>81</v>
      </c>
      <c r="B429" s="55">
        <v>90413</v>
      </c>
      <c r="C429" s="55">
        <v>0</v>
      </c>
      <c r="D429" s="55">
        <v>0</v>
      </c>
      <c r="E429" s="55">
        <v>0</v>
      </c>
      <c r="F429" s="55">
        <v>0</v>
      </c>
      <c r="G429" s="56">
        <v>0</v>
      </c>
      <c r="H429" s="59">
        <v>0</v>
      </c>
      <c r="I429" s="55">
        <v>0</v>
      </c>
      <c r="J429" s="59" t="e">
        <v>#DIV/0!</v>
      </c>
      <c r="K429" s="55">
        <v>0</v>
      </c>
      <c r="L429" s="55">
        <v>0</v>
      </c>
      <c r="M429" s="55">
        <v>0</v>
      </c>
      <c r="N429" s="55">
        <v>0</v>
      </c>
      <c r="O429" s="55">
        <v>0</v>
      </c>
      <c r="P429" s="55" t="s">
        <v>63</v>
      </c>
      <c r="Q429" s="55" t="s">
        <v>64</v>
      </c>
      <c r="R429" s="55">
        <v>0</v>
      </c>
      <c r="S429" s="55">
        <v>0</v>
      </c>
      <c r="T429" s="55">
        <v>0</v>
      </c>
      <c r="U429" s="55">
        <v>0</v>
      </c>
      <c r="V429" s="55" t="s">
        <v>64</v>
      </c>
      <c r="W429" s="55" t="s">
        <v>564</v>
      </c>
      <c r="X429" s="55">
        <v>0</v>
      </c>
      <c r="Y429" s="55">
        <v>1</v>
      </c>
      <c r="Z429" s="55">
        <v>1</v>
      </c>
      <c r="AA429" s="55" t="s">
        <v>63</v>
      </c>
      <c r="AB429" s="55">
        <v>0</v>
      </c>
      <c r="AC429" s="55">
        <v>0</v>
      </c>
      <c r="AD429" s="55">
        <v>0</v>
      </c>
      <c r="AE429" s="55">
        <v>0</v>
      </c>
      <c r="AF429" s="55">
        <v>0</v>
      </c>
      <c r="AG429" s="56">
        <v>0</v>
      </c>
      <c r="AH429" s="55">
        <v>0</v>
      </c>
      <c r="AI429" s="55">
        <v>0</v>
      </c>
      <c r="AJ429" s="55">
        <v>0</v>
      </c>
      <c r="AK429" s="55">
        <v>0</v>
      </c>
      <c r="AL429" s="55">
        <v>0</v>
      </c>
      <c r="AN429" s="55" t="s">
        <v>64</v>
      </c>
      <c r="AO429" s="55">
        <v>0</v>
      </c>
      <c r="AP429" s="55">
        <v>0</v>
      </c>
      <c r="AQ429" s="55">
        <v>0</v>
      </c>
      <c r="AR429" s="55">
        <v>0</v>
      </c>
      <c r="AS429" s="55">
        <v>0</v>
      </c>
      <c r="AT429" s="68" t="str">
        <f>VLOOKUP(A429,'[2]SU List with Assignment Master'!$F$2:$G$128,2,FALSE)</f>
        <v>South 5</v>
      </c>
      <c r="AU429" s="55">
        <v>413</v>
      </c>
      <c r="AV429" s="55" t="s">
        <v>202</v>
      </c>
    </row>
    <row r="430" spans="1:48" x14ac:dyDescent="0.25">
      <c r="A430" s="55" t="s">
        <v>80</v>
      </c>
      <c r="B430" s="55">
        <v>20713</v>
      </c>
      <c r="C430" s="55">
        <v>1</v>
      </c>
      <c r="D430" s="55">
        <v>132</v>
      </c>
      <c r="E430" s="55">
        <v>-42</v>
      </c>
      <c r="F430" s="55">
        <v>0</v>
      </c>
      <c r="G430" s="56">
        <v>90</v>
      </c>
      <c r="H430" s="59">
        <v>90</v>
      </c>
      <c r="I430" s="55">
        <v>90</v>
      </c>
      <c r="J430" s="59">
        <v>90</v>
      </c>
      <c r="K430" s="55">
        <v>450</v>
      </c>
      <c r="L430" s="55">
        <v>58.5</v>
      </c>
      <c r="M430" s="55">
        <v>0</v>
      </c>
      <c r="N430" s="55">
        <v>0</v>
      </c>
      <c r="O430" s="55">
        <v>1.8</v>
      </c>
      <c r="P430" s="55" t="s">
        <v>64</v>
      </c>
      <c r="Q430" s="55" t="s">
        <v>63</v>
      </c>
      <c r="R430" s="55">
        <v>60.3</v>
      </c>
      <c r="S430" s="55">
        <v>389.7</v>
      </c>
      <c r="T430" s="55">
        <v>389.7</v>
      </c>
      <c r="U430" s="55">
        <v>0</v>
      </c>
      <c r="V430" s="55" t="s">
        <v>64</v>
      </c>
      <c r="W430" s="55" t="s">
        <v>565</v>
      </c>
      <c r="X430" s="55">
        <v>1</v>
      </c>
      <c r="Y430" s="55">
        <v>0</v>
      </c>
      <c r="Z430" s="55">
        <v>1</v>
      </c>
      <c r="AA430" s="55" t="s">
        <v>63</v>
      </c>
      <c r="AB430" s="55">
        <v>0</v>
      </c>
      <c r="AC430" s="55">
        <v>0</v>
      </c>
      <c r="AD430" s="55">
        <v>0</v>
      </c>
      <c r="AE430" s="55">
        <v>0</v>
      </c>
      <c r="AF430" s="55">
        <v>0</v>
      </c>
      <c r="AG430" s="56">
        <v>0</v>
      </c>
      <c r="AH430" s="55">
        <v>0</v>
      </c>
      <c r="AI430" s="55">
        <v>0</v>
      </c>
      <c r="AJ430" s="55">
        <v>0</v>
      </c>
      <c r="AK430" s="55">
        <v>0</v>
      </c>
      <c r="AL430" s="55">
        <v>0</v>
      </c>
      <c r="AM430" s="55">
        <v>0</v>
      </c>
      <c r="AN430" s="55" t="s">
        <v>64</v>
      </c>
      <c r="AO430" s="55">
        <v>3</v>
      </c>
      <c r="AP430" s="55">
        <v>1</v>
      </c>
      <c r="AQ430" s="55">
        <v>33.333333333333343</v>
      </c>
      <c r="AR430" s="55">
        <v>30</v>
      </c>
      <c r="AS430" s="55">
        <v>132</v>
      </c>
      <c r="AT430" s="68" t="str">
        <f>VLOOKUP(A430,'[2]SU List with Assignment Master'!$F$2:$G$128,2,FALSE)</f>
        <v>North 2</v>
      </c>
      <c r="AU430" s="55">
        <v>264</v>
      </c>
      <c r="AV430" s="55" t="s">
        <v>60</v>
      </c>
    </row>
    <row r="431" spans="1:48" x14ac:dyDescent="0.25">
      <c r="A431" s="55" t="s">
        <v>80</v>
      </c>
      <c r="B431" s="55">
        <v>20906</v>
      </c>
      <c r="C431" s="55">
        <v>3</v>
      </c>
      <c r="D431" s="55">
        <v>408</v>
      </c>
      <c r="E431" s="55">
        <v>274</v>
      </c>
      <c r="F431" s="55">
        <v>0</v>
      </c>
      <c r="G431" s="56">
        <v>682</v>
      </c>
      <c r="H431" s="59">
        <v>682</v>
      </c>
      <c r="I431" s="55">
        <v>227.33330000000001</v>
      </c>
      <c r="J431" s="59">
        <v>227.3</v>
      </c>
      <c r="K431" s="55">
        <v>3467</v>
      </c>
      <c r="L431" s="55">
        <v>443.3</v>
      </c>
      <c r="M431" s="55">
        <v>0</v>
      </c>
      <c r="N431" s="55">
        <v>0</v>
      </c>
      <c r="O431" s="55">
        <v>13.64</v>
      </c>
      <c r="P431" s="55" t="s">
        <v>64</v>
      </c>
      <c r="Q431" s="55" t="s">
        <v>63</v>
      </c>
      <c r="R431" s="55">
        <v>456.94</v>
      </c>
      <c r="S431" s="55">
        <v>3010.06</v>
      </c>
      <c r="T431" s="55">
        <v>3010.06</v>
      </c>
      <c r="U431" s="55">
        <v>0</v>
      </c>
      <c r="V431" s="55" t="s">
        <v>64</v>
      </c>
      <c r="W431" s="55" t="s">
        <v>565</v>
      </c>
      <c r="X431" s="55">
        <v>1</v>
      </c>
      <c r="Y431" s="55">
        <v>0</v>
      </c>
      <c r="Z431" s="55">
        <v>1</v>
      </c>
      <c r="AA431" s="55" t="s">
        <v>63</v>
      </c>
      <c r="AB431" s="55">
        <v>3</v>
      </c>
      <c r="AC431" s="55">
        <v>0</v>
      </c>
      <c r="AD431" s="55">
        <v>15</v>
      </c>
      <c r="AE431" s="55">
        <v>0</v>
      </c>
      <c r="AF431" s="55">
        <v>0</v>
      </c>
      <c r="AG431" s="56">
        <v>0</v>
      </c>
      <c r="AH431" s="55">
        <v>24</v>
      </c>
      <c r="AI431" s="55">
        <v>13</v>
      </c>
      <c r="AJ431" s="55">
        <v>39</v>
      </c>
      <c r="AK431" s="55">
        <v>195</v>
      </c>
      <c r="AL431" s="55">
        <v>195</v>
      </c>
      <c r="AN431" s="55" t="s">
        <v>64</v>
      </c>
      <c r="AO431" s="55">
        <v>3</v>
      </c>
      <c r="AP431" s="55">
        <v>3</v>
      </c>
      <c r="AQ431" s="55">
        <v>100</v>
      </c>
      <c r="AR431" s="55">
        <v>227.33330000000001</v>
      </c>
      <c r="AS431" s="55">
        <v>136</v>
      </c>
      <c r="AT431" s="68" t="str">
        <f>VLOOKUP(A431,'[2]SU List with Assignment Master'!$F$2:$G$128,2,FALSE)</f>
        <v>North 2</v>
      </c>
      <c r="AU431" s="55">
        <v>264</v>
      </c>
      <c r="AV431" s="55" t="s">
        <v>60</v>
      </c>
    </row>
    <row r="432" spans="1:48" x14ac:dyDescent="0.25">
      <c r="A432" s="55" t="s">
        <v>80</v>
      </c>
      <c r="B432" s="55">
        <v>30705</v>
      </c>
      <c r="C432" s="55">
        <v>2</v>
      </c>
      <c r="D432" s="55">
        <v>216</v>
      </c>
      <c r="E432" s="55">
        <v>34</v>
      </c>
      <c r="F432" s="55">
        <v>2</v>
      </c>
      <c r="G432" s="56">
        <v>252</v>
      </c>
      <c r="H432" s="59">
        <v>250</v>
      </c>
      <c r="I432" s="55">
        <v>126</v>
      </c>
      <c r="J432" s="59">
        <v>125</v>
      </c>
      <c r="K432" s="55">
        <v>1282</v>
      </c>
      <c r="L432" s="55">
        <v>163.80000000000001</v>
      </c>
      <c r="M432" s="55">
        <v>0</v>
      </c>
      <c r="N432" s="55">
        <v>0</v>
      </c>
      <c r="O432" s="55">
        <v>5.04</v>
      </c>
      <c r="P432" s="55" t="s">
        <v>64</v>
      </c>
      <c r="Q432" s="55" t="s">
        <v>63</v>
      </c>
      <c r="R432" s="55">
        <v>168.84</v>
      </c>
      <c r="S432" s="55">
        <v>1113.1600000000001</v>
      </c>
      <c r="T432" s="55">
        <v>1113.1600000000001</v>
      </c>
      <c r="U432" s="55">
        <v>0</v>
      </c>
      <c r="V432" s="55" t="s">
        <v>64</v>
      </c>
      <c r="W432" s="55" t="s">
        <v>565</v>
      </c>
      <c r="X432" s="55">
        <v>1</v>
      </c>
      <c r="Y432" s="55">
        <v>0</v>
      </c>
      <c r="Z432" s="55">
        <v>1</v>
      </c>
      <c r="AA432" s="55" t="s">
        <v>63</v>
      </c>
      <c r="AB432" s="55">
        <v>1</v>
      </c>
      <c r="AC432" s="55">
        <v>0</v>
      </c>
      <c r="AD432" s="55">
        <v>23</v>
      </c>
      <c r="AE432" s="55">
        <v>0</v>
      </c>
      <c r="AF432" s="55">
        <v>2</v>
      </c>
      <c r="AG432" s="56">
        <v>2</v>
      </c>
      <c r="AH432" s="55">
        <v>25</v>
      </c>
      <c r="AI432" s="55">
        <v>50</v>
      </c>
      <c r="AJ432" s="55">
        <v>50</v>
      </c>
      <c r="AK432" s="55">
        <v>253</v>
      </c>
      <c r="AL432" s="55">
        <v>253</v>
      </c>
      <c r="AN432" s="55" t="s">
        <v>64</v>
      </c>
      <c r="AO432" s="55">
        <v>6</v>
      </c>
      <c r="AP432" s="55">
        <v>2</v>
      </c>
      <c r="AQ432" s="55">
        <v>33.333333333333343</v>
      </c>
      <c r="AR432" s="55">
        <v>42</v>
      </c>
      <c r="AS432" s="55">
        <v>108</v>
      </c>
      <c r="AT432" s="68" t="str">
        <f>VLOOKUP(A432,'[2]SU List with Assignment Master'!$F$2:$G$128,2,FALSE)</f>
        <v>North 2</v>
      </c>
      <c r="AU432" s="55">
        <v>264</v>
      </c>
      <c r="AV432" s="55" t="s">
        <v>60</v>
      </c>
    </row>
    <row r="433" spans="1:48" x14ac:dyDescent="0.25">
      <c r="A433" s="55" t="s">
        <v>80</v>
      </c>
      <c r="B433" s="55">
        <v>90264</v>
      </c>
      <c r="C433" s="55">
        <v>0</v>
      </c>
      <c r="D433" s="55">
        <v>0</v>
      </c>
      <c r="E433" s="55">
        <v>0</v>
      </c>
      <c r="F433" s="55">
        <v>0</v>
      </c>
      <c r="G433" s="56">
        <v>0</v>
      </c>
      <c r="H433" s="59">
        <v>0</v>
      </c>
      <c r="I433" s="55">
        <v>0</v>
      </c>
      <c r="J433" s="59" t="e">
        <v>#DIV/0!</v>
      </c>
      <c r="K433" s="55">
        <v>0</v>
      </c>
      <c r="L433" s="55">
        <v>0</v>
      </c>
      <c r="M433" s="55">
        <v>0</v>
      </c>
      <c r="N433" s="55">
        <v>0</v>
      </c>
      <c r="O433" s="55">
        <v>0</v>
      </c>
      <c r="P433" s="55" t="s">
        <v>63</v>
      </c>
      <c r="Q433" s="55" t="s">
        <v>64</v>
      </c>
      <c r="R433" s="55">
        <v>0</v>
      </c>
      <c r="S433" s="55">
        <v>0</v>
      </c>
      <c r="T433" s="55">
        <v>0</v>
      </c>
      <c r="U433" s="55">
        <v>0</v>
      </c>
      <c r="V433" s="55" t="s">
        <v>64</v>
      </c>
      <c r="W433" s="55" t="s">
        <v>566</v>
      </c>
      <c r="X433" s="55">
        <v>0</v>
      </c>
      <c r="Y433" s="55">
        <v>1</v>
      </c>
      <c r="Z433" s="55">
        <v>1</v>
      </c>
      <c r="AA433" s="55" t="s">
        <v>63</v>
      </c>
      <c r="AB433" s="55">
        <v>0</v>
      </c>
      <c r="AC433" s="55">
        <v>0</v>
      </c>
      <c r="AD433" s="55">
        <v>0</v>
      </c>
      <c r="AE433" s="55">
        <v>0</v>
      </c>
      <c r="AF433" s="55">
        <v>0</v>
      </c>
      <c r="AG433" s="56">
        <v>0</v>
      </c>
      <c r="AH433" s="55">
        <v>0</v>
      </c>
      <c r="AI433" s="55">
        <v>0</v>
      </c>
      <c r="AJ433" s="55">
        <v>0</v>
      </c>
      <c r="AK433" s="55">
        <v>0</v>
      </c>
      <c r="AL433" s="55">
        <v>0</v>
      </c>
      <c r="AN433" s="55" t="s">
        <v>64</v>
      </c>
      <c r="AO433" s="55">
        <v>2</v>
      </c>
      <c r="AP433" s="55">
        <v>0</v>
      </c>
      <c r="AQ433" s="55">
        <v>0</v>
      </c>
      <c r="AR433" s="55">
        <v>0</v>
      </c>
      <c r="AS433" s="55">
        <v>0</v>
      </c>
      <c r="AT433" s="68" t="str">
        <f>VLOOKUP(A433,'[2]SU List with Assignment Master'!$F$2:$G$128,2,FALSE)</f>
        <v>North 2</v>
      </c>
      <c r="AU433" s="55">
        <v>264</v>
      </c>
      <c r="AV433" s="55" t="s">
        <v>202</v>
      </c>
    </row>
    <row r="434" spans="1:48" x14ac:dyDescent="0.25">
      <c r="A434" s="55" t="s">
        <v>196</v>
      </c>
      <c r="B434" s="55">
        <v>30017</v>
      </c>
      <c r="C434" s="55">
        <v>4</v>
      </c>
      <c r="D434" s="55">
        <v>1740</v>
      </c>
      <c r="E434" s="55">
        <v>-278</v>
      </c>
      <c r="F434" s="55">
        <v>16</v>
      </c>
      <c r="G434" s="56">
        <v>1478</v>
      </c>
      <c r="H434" s="59">
        <v>1462</v>
      </c>
      <c r="I434" s="55">
        <v>369.5</v>
      </c>
      <c r="J434" s="59">
        <v>365.5</v>
      </c>
      <c r="K434" s="55">
        <v>7561</v>
      </c>
      <c r="L434" s="55">
        <v>960.7</v>
      </c>
      <c r="M434" s="55">
        <v>0</v>
      </c>
      <c r="N434" s="55">
        <v>0</v>
      </c>
      <c r="O434" s="55">
        <v>29.56</v>
      </c>
      <c r="P434" s="55" t="s">
        <v>64</v>
      </c>
      <c r="Q434" s="55" t="s">
        <v>63</v>
      </c>
      <c r="R434" s="55">
        <v>990.26</v>
      </c>
      <c r="S434" s="55">
        <v>6570.74</v>
      </c>
      <c r="T434" s="55">
        <v>6570.74</v>
      </c>
      <c r="U434" s="55">
        <v>0</v>
      </c>
      <c r="V434" s="55" t="s">
        <v>64</v>
      </c>
      <c r="W434" s="55" t="s">
        <v>567</v>
      </c>
      <c r="X434" s="55">
        <v>1</v>
      </c>
      <c r="Y434" s="55">
        <v>0</v>
      </c>
      <c r="Z434" s="55">
        <v>1</v>
      </c>
      <c r="AA434" s="55" t="s">
        <v>63</v>
      </c>
      <c r="AB434" s="55">
        <v>4</v>
      </c>
      <c r="AC434" s="55">
        <v>0</v>
      </c>
      <c r="AD434" s="55">
        <v>15</v>
      </c>
      <c r="AE434" s="55">
        <v>0</v>
      </c>
      <c r="AF434" s="55">
        <v>16</v>
      </c>
      <c r="AG434" s="56">
        <v>16</v>
      </c>
      <c r="AH434" s="55">
        <v>258</v>
      </c>
      <c r="AI434" s="55">
        <v>72.25</v>
      </c>
      <c r="AJ434" s="55">
        <v>289</v>
      </c>
      <c r="AK434" s="55">
        <v>1481</v>
      </c>
      <c r="AL434" s="55">
        <v>1481</v>
      </c>
      <c r="AN434" s="55" t="s">
        <v>64</v>
      </c>
      <c r="AO434" s="55">
        <v>6</v>
      </c>
      <c r="AP434" s="55">
        <v>6</v>
      </c>
      <c r="AQ434" s="55">
        <v>66.666666666666671</v>
      </c>
      <c r="AR434" s="55">
        <v>246.33330000000001</v>
      </c>
      <c r="AS434" s="55">
        <v>290</v>
      </c>
      <c r="AT434" s="68" t="str">
        <f>VLOOKUP(A434,'[2]SU List with Assignment Master'!$F$2:$G$128,2,FALSE)</f>
        <v>North 3</v>
      </c>
      <c r="AU434" s="55">
        <v>295</v>
      </c>
      <c r="AV434" s="55" t="s">
        <v>60</v>
      </c>
    </row>
    <row r="435" spans="1:48" x14ac:dyDescent="0.25">
      <c r="A435" s="55" t="s">
        <v>196</v>
      </c>
      <c r="B435" s="55">
        <v>30056</v>
      </c>
      <c r="C435" s="55">
        <v>2</v>
      </c>
      <c r="D435" s="55">
        <v>372</v>
      </c>
      <c r="E435" s="55">
        <v>14</v>
      </c>
      <c r="F435" s="55">
        <v>0</v>
      </c>
      <c r="G435" s="56">
        <v>386</v>
      </c>
      <c r="H435" s="59">
        <v>386</v>
      </c>
      <c r="I435" s="55">
        <v>193</v>
      </c>
      <c r="J435" s="59">
        <v>193</v>
      </c>
      <c r="K435" s="55">
        <v>1967</v>
      </c>
      <c r="L435" s="55">
        <v>250.9</v>
      </c>
      <c r="M435" s="55">
        <v>0</v>
      </c>
      <c r="N435" s="55">
        <v>0</v>
      </c>
      <c r="O435" s="55">
        <v>7.72</v>
      </c>
      <c r="P435" s="55" t="s">
        <v>64</v>
      </c>
      <c r="Q435" s="55" t="s">
        <v>63</v>
      </c>
      <c r="R435" s="55">
        <v>258.62</v>
      </c>
      <c r="S435" s="55">
        <v>1708.38</v>
      </c>
      <c r="T435" s="55">
        <v>1708.38</v>
      </c>
      <c r="U435" s="55">
        <v>0</v>
      </c>
      <c r="V435" s="55" t="s">
        <v>64</v>
      </c>
      <c r="W435" s="55" t="s">
        <v>568</v>
      </c>
      <c r="X435" s="55">
        <v>1</v>
      </c>
      <c r="Y435" s="55">
        <v>0</v>
      </c>
      <c r="Z435" s="55">
        <v>1</v>
      </c>
      <c r="AA435" s="55" t="s">
        <v>63</v>
      </c>
      <c r="AB435" s="55">
        <v>2</v>
      </c>
      <c r="AC435" s="55">
        <v>0</v>
      </c>
      <c r="AD435" s="55">
        <v>90</v>
      </c>
      <c r="AE435" s="55">
        <v>0</v>
      </c>
      <c r="AF435" s="55">
        <v>0</v>
      </c>
      <c r="AG435" s="56">
        <v>0</v>
      </c>
      <c r="AH435" s="55">
        <v>98</v>
      </c>
      <c r="AI435" s="55">
        <v>94</v>
      </c>
      <c r="AJ435" s="55">
        <v>188</v>
      </c>
      <c r="AK435" s="55">
        <v>969</v>
      </c>
      <c r="AL435" s="55">
        <v>969</v>
      </c>
      <c r="AM435" s="55">
        <v>0</v>
      </c>
      <c r="AN435" s="55" t="s">
        <v>64</v>
      </c>
      <c r="AO435" s="55">
        <v>4</v>
      </c>
      <c r="AP435" s="55">
        <v>4</v>
      </c>
      <c r="AQ435" s="55">
        <v>50</v>
      </c>
      <c r="AR435" s="55">
        <v>96.5</v>
      </c>
      <c r="AS435" s="55">
        <v>93</v>
      </c>
      <c r="AT435" s="68" t="str">
        <f>VLOOKUP(A435,'[2]SU List with Assignment Master'!$F$2:$G$128,2,FALSE)</f>
        <v>North 3</v>
      </c>
      <c r="AU435" s="55">
        <v>295</v>
      </c>
      <c r="AV435" s="55" t="s">
        <v>21</v>
      </c>
    </row>
    <row r="436" spans="1:48" x14ac:dyDescent="0.25">
      <c r="A436" s="55" t="s">
        <v>196</v>
      </c>
      <c r="B436" s="55">
        <v>30133</v>
      </c>
      <c r="C436" s="55">
        <v>9</v>
      </c>
      <c r="D436" s="55">
        <v>1176</v>
      </c>
      <c r="E436" s="55">
        <v>652</v>
      </c>
      <c r="F436" s="55">
        <v>14</v>
      </c>
      <c r="G436" s="56">
        <v>1842</v>
      </c>
      <c r="H436" s="59">
        <v>1828</v>
      </c>
      <c r="I436" s="55">
        <v>204.66669999999999</v>
      </c>
      <c r="J436" s="59">
        <v>203.1</v>
      </c>
      <c r="K436" s="55">
        <v>9432</v>
      </c>
      <c r="L436" s="55">
        <v>1197.3</v>
      </c>
      <c r="M436" s="55">
        <v>0</v>
      </c>
      <c r="N436" s="55">
        <v>0</v>
      </c>
      <c r="O436" s="55">
        <v>36.840000000000003</v>
      </c>
      <c r="P436" s="55" t="s">
        <v>64</v>
      </c>
      <c r="Q436" s="55" t="s">
        <v>63</v>
      </c>
      <c r="R436" s="55">
        <v>1234.1400000000001</v>
      </c>
      <c r="S436" s="55">
        <v>8197.86</v>
      </c>
      <c r="T436" s="55">
        <v>8197.86</v>
      </c>
      <c r="U436" s="55">
        <v>0</v>
      </c>
      <c r="V436" s="55" t="s">
        <v>64</v>
      </c>
      <c r="W436" s="55" t="s">
        <v>569</v>
      </c>
      <c r="X436" s="55">
        <v>1</v>
      </c>
      <c r="Y436" s="55">
        <v>0</v>
      </c>
      <c r="Z436" s="55">
        <v>1</v>
      </c>
      <c r="AA436" s="55" t="s">
        <v>63</v>
      </c>
      <c r="AB436" s="55">
        <v>7</v>
      </c>
      <c r="AC436" s="55">
        <v>0</v>
      </c>
      <c r="AD436" s="55">
        <v>16</v>
      </c>
      <c r="AE436" s="55">
        <v>0</v>
      </c>
      <c r="AF436" s="55">
        <v>14</v>
      </c>
      <c r="AG436" s="56">
        <v>14</v>
      </c>
      <c r="AH436" s="55">
        <v>888</v>
      </c>
      <c r="AI436" s="55">
        <v>131.1429</v>
      </c>
      <c r="AJ436" s="55">
        <v>918</v>
      </c>
      <c r="AK436" s="55">
        <v>4712</v>
      </c>
      <c r="AL436" s="55">
        <v>4712</v>
      </c>
      <c r="AN436" s="55" t="s">
        <v>64</v>
      </c>
      <c r="AO436" s="55">
        <v>13</v>
      </c>
      <c r="AP436" s="55">
        <v>6</v>
      </c>
      <c r="AQ436" s="55">
        <v>69.230769230769226</v>
      </c>
      <c r="AR436" s="55">
        <v>141.69229999999999</v>
      </c>
      <c r="AS436" s="55">
        <v>196</v>
      </c>
      <c r="AT436" s="68" t="str">
        <f>VLOOKUP(A436,'[2]SU List with Assignment Master'!$F$2:$G$128,2,FALSE)</f>
        <v>North 3</v>
      </c>
      <c r="AU436" s="55">
        <v>295</v>
      </c>
      <c r="AV436" s="55" t="s">
        <v>60</v>
      </c>
    </row>
    <row r="437" spans="1:48" x14ac:dyDescent="0.25">
      <c r="A437" s="55" t="s">
        <v>196</v>
      </c>
      <c r="B437" s="55">
        <v>30305</v>
      </c>
      <c r="C437" s="55">
        <v>5</v>
      </c>
      <c r="D437" s="55">
        <v>228</v>
      </c>
      <c r="E437" s="55">
        <v>354</v>
      </c>
      <c r="F437" s="55">
        <v>2</v>
      </c>
      <c r="G437" s="56">
        <v>584</v>
      </c>
      <c r="H437" s="59">
        <v>582</v>
      </c>
      <c r="I437" s="55">
        <v>116.8</v>
      </c>
      <c r="J437" s="59">
        <v>116.4</v>
      </c>
      <c r="K437" s="55">
        <v>3004</v>
      </c>
      <c r="L437" s="55">
        <v>379.6</v>
      </c>
      <c r="M437" s="55">
        <v>0</v>
      </c>
      <c r="N437" s="55">
        <v>0</v>
      </c>
      <c r="O437" s="55">
        <v>0</v>
      </c>
      <c r="P437" s="55" t="s">
        <v>64</v>
      </c>
      <c r="Q437" s="55" t="s">
        <v>64</v>
      </c>
      <c r="R437" s="55">
        <v>379.6</v>
      </c>
      <c r="S437" s="55">
        <v>2624.4</v>
      </c>
      <c r="T437" s="55">
        <v>3113</v>
      </c>
      <c r="U437" s="55">
        <v>-488.6</v>
      </c>
      <c r="V437" s="55" t="s">
        <v>64</v>
      </c>
      <c r="W437" s="55" t="s">
        <v>570</v>
      </c>
      <c r="X437" s="55">
        <v>1</v>
      </c>
      <c r="Y437" s="55">
        <v>0</v>
      </c>
      <c r="Z437" s="55">
        <v>1</v>
      </c>
      <c r="AA437" s="55" t="s">
        <v>63</v>
      </c>
      <c r="AB437" s="55">
        <v>4</v>
      </c>
      <c r="AC437" s="55">
        <v>0</v>
      </c>
      <c r="AD437" s="55">
        <v>21</v>
      </c>
      <c r="AE437" s="55">
        <v>0</v>
      </c>
      <c r="AF437" s="55">
        <v>2</v>
      </c>
      <c r="AG437" s="56">
        <v>2</v>
      </c>
      <c r="AH437" s="55">
        <v>556</v>
      </c>
      <c r="AI437" s="55">
        <v>144.75</v>
      </c>
      <c r="AJ437" s="55">
        <v>579</v>
      </c>
      <c r="AK437" s="55">
        <v>2985</v>
      </c>
      <c r="AL437" s="55">
        <v>2985</v>
      </c>
      <c r="AN437" s="55" t="s">
        <v>64</v>
      </c>
      <c r="AO437" s="55">
        <v>6</v>
      </c>
      <c r="AP437" s="55">
        <v>1</v>
      </c>
      <c r="AQ437" s="55">
        <v>83.333333333333329</v>
      </c>
      <c r="AR437" s="55">
        <v>97.333299999999994</v>
      </c>
      <c r="AS437" s="55">
        <v>228</v>
      </c>
      <c r="AT437" s="68" t="str">
        <f>VLOOKUP(A437,'[2]SU List with Assignment Master'!$F$2:$G$128,2,FALSE)</f>
        <v>North 3</v>
      </c>
      <c r="AU437" s="55">
        <v>295</v>
      </c>
      <c r="AV437" s="55" t="s">
        <v>60</v>
      </c>
    </row>
    <row r="438" spans="1:48" x14ac:dyDescent="0.25">
      <c r="A438" s="55" t="s">
        <v>196</v>
      </c>
      <c r="B438" s="55">
        <v>30315</v>
      </c>
      <c r="C438" s="55">
        <v>4</v>
      </c>
      <c r="D438" s="55">
        <v>2808</v>
      </c>
      <c r="E438" s="55">
        <v>564</v>
      </c>
      <c r="F438" s="55">
        <v>2</v>
      </c>
      <c r="G438" s="56">
        <v>3374</v>
      </c>
      <c r="H438" s="59">
        <v>3372</v>
      </c>
      <c r="I438" s="55">
        <v>843.5</v>
      </c>
      <c r="J438" s="59">
        <v>843</v>
      </c>
      <c r="K438" s="55">
        <v>17288</v>
      </c>
      <c r="L438" s="55">
        <v>2193.1</v>
      </c>
      <c r="M438" s="55">
        <v>0</v>
      </c>
      <c r="N438" s="55">
        <v>0</v>
      </c>
      <c r="O438" s="55">
        <v>67.48</v>
      </c>
      <c r="P438" s="55" t="s">
        <v>64</v>
      </c>
      <c r="Q438" s="55" t="s">
        <v>63</v>
      </c>
      <c r="R438" s="55">
        <v>2260.58</v>
      </c>
      <c r="S438" s="55">
        <v>15027.42</v>
      </c>
      <c r="T438" s="55">
        <v>15027.42</v>
      </c>
      <c r="U438" s="55">
        <v>0</v>
      </c>
      <c r="V438" s="55" t="s">
        <v>64</v>
      </c>
      <c r="W438" s="55" t="s">
        <v>571</v>
      </c>
      <c r="X438" s="55">
        <v>1</v>
      </c>
      <c r="Y438" s="55">
        <v>0</v>
      </c>
      <c r="Z438" s="55">
        <v>1</v>
      </c>
      <c r="AA438" s="55" t="s">
        <v>63</v>
      </c>
      <c r="AB438" s="55">
        <v>3</v>
      </c>
      <c r="AC438" s="55">
        <v>0</v>
      </c>
      <c r="AD438" s="55">
        <v>66</v>
      </c>
      <c r="AE438" s="55">
        <v>0</v>
      </c>
      <c r="AF438" s="55">
        <v>2</v>
      </c>
      <c r="AG438" s="56">
        <v>2</v>
      </c>
      <c r="AH438" s="55">
        <v>208</v>
      </c>
      <c r="AI438" s="55">
        <v>92</v>
      </c>
      <c r="AJ438" s="55">
        <v>276</v>
      </c>
      <c r="AK438" s="55">
        <v>1400</v>
      </c>
      <c r="AL438" s="55">
        <v>1400</v>
      </c>
      <c r="AM438" s="55">
        <v>0</v>
      </c>
      <c r="AN438" s="55" t="s">
        <v>64</v>
      </c>
      <c r="AO438" s="55">
        <v>5</v>
      </c>
      <c r="AP438" s="55">
        <v>5</v>
      </c>
      <c r="AQ438" s="55">
        <v>80</v>
      </c>
      <c r="AR438" s="55">
        <v>674.8</v>
      </c>
      <c r="AS438" s="55">
        <v>561.6</v>
      </c>
      <c r="AT438" s="68" t="str">
        <f>VLOOKUP(A438,'[2]SU List with Assignment Master'!$F$2:$G$128,2,FALSE)</f>
        <v>North 3</v>
      </c>
      <c r="AU438" s="55">
        <v>295</v>
      </c>
      <c r="AV438" s="55" t="s">
        <v>60</v>
      </c>
    </row>
    <row r="439" spans="1:48" x14ac:dyDescent="0.25">
      <c r="A439" s="55" t="s">
        <v>196</v>
      </c>
      <c r="B439" s="55">
        <v>30320</v>
      </c>
      <c r="C439" s="55">
        <v>4</v>
      </c>
      <c r="D439" s="55">
        <v>2100</v>
      </c>
      <c r="E439" s="55">
        <v>527</v>
      </c>
      <c r="F439" s="55">
        <v>1</v>
      </c>
      <c r="G439" s="56">
        <v>2628</v>
      </c>
      <c r="H439" s="59">
        <v>2627</v>
      </c>
      <c r="I439" s="55">
        <v>657</v>
      </c>
      <c r="J439" s="59">
        <v>656.8</v>
      </c>
      <c r="K439" s="55">
        <v>13386</v>
      </c>
      <c r="L439" s="55">
        <v>1708.2</v>
      </c>
      <c r="M439" s="55">
        <v>0</v>
      </c>
      <c r="N439" s="55">
        <v>0</v>
      </c>
      <c r="O439" s="55">
        <v>52.56</v>
      </c>
      <c r="P439" s="55" t="s">
        <v>64</v>
      </c>
      <c r="Q439" s="55" t="s">
        <v>63</v>
      </c>
      <c r="R439" s="55">
        <v>1760.76</v>
      </c>
      <c r="S439" s="55">
        <v>11625.24</v>
      </c>
      <c r="T439" s="55">
        <v>11625.24</v>
      </c>
      <c r="U439" s="55">
        <v>0</v>
      </c>
      <c r="V439" s="55" t="s">
        <v>64</v>
      </c>
      <c r="W439" s="55" t="s">
        <v>572</v>
      </c>
      <c r="X439" s="55">
        <v>1</v>
      </c>
      <c r="Y439" s="55">
        <v>0</v>
      </c>
      <c r="Z439" s="55">
        <v>1</v>
      </c>
      <c r="AA439" s="55" t="s">
        <v>63</v>
      </c>
      <c r="AB439" s="55">
        <v>4</v>
      </c>
      <c r="AC439" s="55">
        <v>0</v>
      </c>
      <c r="AD439" s="55">
        <v>90</v>
      </c>
      <c r="AE439" s="55">
        <v>0</v>
      </c>
      <c r="AF439" s="55">
        <v>1</v>
      </c>
      <c r="AG439" s="56">
        <v>1</v>
      </c>
      <c r="AH439" s="55">
        <v>694</v>
      </c>
      <c r="AI439" s="55">
        <v>196.25</v>
      </c>
      <c r="AJ439" s="55">
        <v>785</v>
      </c>
      <c r="AK439" s="55">
        <v>4006</v>
      </c>
      <c r="AL439" s="55">
        <v>4006</v>
      </c>
      <c r="AN439" s="55" t="s">
        <v>64</v>
      </c>
      <c r="AO439" s="55">
        <v>4</v>
      </c>
      <c r="AP439" s="55">
        <v>4</v>
      </c>
      <c r="AQ439" s="55">
        <v>100</v>
      </c>
      <c r="AR439" s="55">
        <v>657</v>
      </c>
      <c r="AS439" s="55">
        <v>525</v>
      </c>
      <c r="AT439" s="68" t="str">
        <f>VLOOKUP(A439,'[2]SU List with Assignment Master'!$F$2:$G$128,2,FALSE)</f>
        <v>North 3</v>
      </c>
      <c r="AU439" s="55">
        <v>295</v>
      </c>
      <c r="AV439" s="55" t="s">
        <v>24</v>
      </c>
    </row>
    <row r="440" spans="1:48" x14ac:dyDescent="0.25">
      <c r="A440" s="55" t="s">
        <v>196</v>
      </c>
      <c r="B440" s="55">
        <v>30416</v>
      </c>
      <c r="C440" s="55">
        <v>15</v>
      </c>
      <c r="D440" s="55">
        <v>7476</v>
      </c>
      <c r="E440" s="55">
        <v>891</v>
      </c>
      <c r="F440" s="55">
        <v>90</v>
      </c>
      <c r="G440" s="56">
        <v>8457</v>
      </c>
      <c r="H440" s="59">
        <v>8367</v>
      </c>
      <c r="I440" s="55">
        <v>563.79999999999995</v>
      </c>
      <c r="J440" s="59">
        <v>557.79999999999995</v>
      </c>
      <c r="K440" s="55">
        <v>43401</v>
      </c>
      <c r="L440" s="55">
        <v>5497.05</v>
      </c>
      <c r="M440" s="55">
        <v>0</v>
      </c>
      <c r="N440" s="55">
        <v>0</v>
      </c>
      <c r="O440" s="55">
        <v>169.14</v>
      </c>
      <c r="P440" s="55" t="s">
        <v>64</v>
      </c>
      <c r="Q440" s="55" t="s">
        <v>63</v>
      </c>
      <c r="R440" s="55">
        <v>5666.19</v>
      </c>
      <c r="S440" s="55">
        <v>37734.81</v>
      </c>
      <c r="T440" s="55">
        <v>37734.81</v>
      </c>
      <c r="U440" s="55">
        <v>0</v>
      </c>
      <c r="V440" s="55" t="s">
        <v>64</v>
      </c>
      <c r="W440" s="55" t="s">
        <v>573</v>
      </c>
      <c r="X440" s="55">
        <v>1</v>
      </c>
      <c r="Y440" s="55">
        <v>0</v>
      </c>
      <c r="Z440" s="55">
        <v>1</v>
      </c>
      <c r="AA440" s="55" t="s">
        <v>63</v>
      </c>
      <c r="AB440" s="55">
        <v>14</v>
      </c>
      <c r="AC440" s="55">
        <v>0</v>
      </c>
      <c r="AD440" s="55">
        <v>364</v>
      </c>
      <c r="AE440" s="55">
        <v>0</v>
      </c>
      <c r="AF440" s="55">
        <v>90</v>
      </c>
      <c r="AG440" s="56">
        <v>90</v>
      </c>
      <c r="AH440" s="55">
        <v>3303</v>
      </c>
      <c r="AI440" s="55">
        <v>268.3571</v>
      </c>
      <c r="AJ440" s="55">
        <v>3757</v>
      </c>
      <c r="AK440" s="55">
        <v>19306</v>
      </c>
      <c r="AL440" s="55">
        <v>19306</v>
      </c>
      <c r="AN440" s="55" t="s">
        <v>64</v>
      </c>
      <c r="AO440" s="55">
        <v>19</v>
      </c>
      <c r="AP440" s="55">
        <v>19</v>
      </c>
      <c r="AQ440" s="55">
        <v>78.94736842105263</v>
      </c>
      <c r="AR440" s="55">
        <v>445.1053</v>
      </c>
      <c r="AS440" s="55">
        <v>393.47370000000001</v>
      </c>
      <c r="AT440" s="68" t="str">
        <f>VLOOKUP(A440,'[2]SU List with Assignment Master'!$F$2:$G$128,2,FALSE)</f>
        <v>North 3</v>
      </c>
      <c r="AU440" s="55">
        <v>295</v>
      </c>
      <c r="AV440" s="55" t="s">
        <v>19</v>
      </c>
    </row>
    <row r="441" spans="1:48" x14ac:dyDescent="0.25">
      <c r="A441" s="55" t="s">
        <v>196</v>
      </c>
      <c r="B441" s="55">
        <v>30555</v>
      </c>
      <c r="C441" s="55">
        <v>8</v>
      </c>
      <c r="D441" s="55">
        <v>2352</v>
      </c>
      <c r="E441" s="55">
        <v>2656</v>
      </c>
      <c r="F441" s="55">
        <v>19</v>
      </c>
      <c r="G441" s="56">
        <v>5027</v>
      </c>
      <c r="H441" s="59">
        <v>5008</v>
      </c>
      <c r="I441" s="55">
        <v>628.375</v>
      </c>
      <c r="J441" s="59">
        <v>626</v>
      </c>
      <c r="K441" s="55">
        <v>25645</v>
      </c>
      <c r="L441" s="55">
        <v>3267.55</v>
      </c>
      <c r="M441" s="55">
        <v>0</v>
      </c>
      <c r="N441" s="55">
        <v>0</v>
      </c>
      <c r="O441" s="55">
        <v>100.54</v>
      </c>
      <c r="P441" s="55" t="s">
        <v>64</v>
      </c>
      <c r="Q441" s="55" t="s">
        <v>63</v>
      </c>
      <c r="R441" s="55">
        <v>3368.09</v>
      </c>
      <c r="S441" s="55">
        <v>22276.91</v>
      </c>
      <c r="T441" s="55">
        <v>22276.91</v>
      </c>
      <c r="U441" s="55">
        <v>0</v>
      </c>
      <c r="V441" s="55" t="s">
        <v>64</v>
      </c>
      <c r="W441" s="55" t="s">
        <v>574</v>
      </c>
      <c r="X441" s="55">
        <v>1</v>
      </c>
      <c r="Y441" s="55">
        <v>0</v>
      </c>
      <c r="Z441" s="55">
        <v>1</v>
      </c>
      <c r="AA441" s="55" t="s">
        <v>63</v>
      </c>
      <c r="AB441" s="55">
        <v>7</v>
      </c>
      <c r="AC441" s="55">
        <v>0</v>
      </c>
      <c r="AD441" s="55">
        <v>100</v>
      </c>
      <c r="AE441" s="55">
        <v>0</v>
      </c>
      <c r="AF441" s="55">
        <v>19</v>
      </c>
      <c r="AG441" s="56">
        <v>19</v>
      </c>
      <c r="AH441" s="55">
        <v>2120</v>
      </c>
      <c r="AI441" s="55">
        <v>319.8571</v>
      </c>
      <c r="AJ441" s="55">
        <v>2239</v>
      </c>
      <c r="AK441" s="55">
        <v>11443</v>
      </c>
      <c r="AL441" s="55">
        <v>11443</v>
      </c>
      <c r="AN441" s="55" t="s">
        <v>64</v>
      </c>
      <c r="AO441" s="55">
        <v>8</v>
      </c>
      <c r="AP441" s="55">
        <v>8</v>
      </c>
      <c r="AQ441" s="55">
        <v>100</v>
      </c>
      <c r="AR441" s="55">
        <v>628.375</v>
      </c>
      <c r="AS441" s="55">
        <v>294</v>
      </c>
      <c r="AT441" s="68" t="str">
        <f>VLOOKUP(A441,'[2]SU List with Assignment Master'!$F$2:$G$128,2,FALSE)</f>
        <v>North 3</v>
      </c>
      <c r="AU441" s="55">
        <v>295</v>
      </c>
      <c r="AV441" s="55" t="s">
        <v>18</v>
      </c>
    </row>
    <row r="442" spans="1:48" x14ac:dyDescent="0.25">
      <c r="A442" s="55" t="s">
        <v>196</v>
      </c>
      <c r="B442" s="55">
        <v>30682</v>
      </c>
      <c r="C442" s="55">
        <v>2</v>
      </c>
      <c r="D442" s="55">
        <v>312</v>
      </c>
      <c r="E442" s="55">
        <v>273</v>
      </c>
      <c r="F442" s="55">
        <v>1</v>
      </c>
      <c r="G442" s="56">
        <v>586</v>
      </c>
      <c r="H442" s="59">
        <v>585</v>
      </c>
      <c r="I442" s="55">
        <v>293</v>
      </c>
      <c r="J442" s="59">
        <v>292.5</v>
      </c>
      <c r="K442" s="55">
        <v>2992</v>
      </c>
      <c r="L442" s="55">
        <v>380.9</v>
      </c>
      <c r="M442" s="55">
        <v>0</v>
      </c>
      <c r="N442" s="55">
        <v>0</v>
      </c>
      <c r="O442" s="55">
        <v>11.72</v>
      </c>
      <c r="P442" s="55" t="s">
        <v>64</v>
      </c>
      <c r="Q442" s="55" t="s">
        <v>63</v>
      </c>
      <c r="R442" s="55">
        <v>392.62</v>
      </c>
      <c r="S442" s="55">
        <v>2599.38</v>
      </c>
      <c r="T442" s="55">
        <v>2599.38</v>
      </c>
      <c r="U442" s="55">
        <v>0</v>
      </c>
      <c r="V442" s="55" t="s">
        <v>64</v>
      </c>
      <c r="W442" s="55" t="s">
        <v>575</v>
      </c>
      <c r="X442" s="55">
        <v>1</v>
      </c>
      <c r="Y442" s="55">
        <v>0</v>
      </c>
      <c r="Z442" s="55">
        <v>1</v>
      </c>
      <c r="AA442" s="55" t="s">
        <v>63</v>
      </c>
      <c r="AB442" s="55">
        <v>2</v>
      </c>
      <c r="AC442" s="55">
        <v>0</v>
      </c>
      <c r="AD442" s="55">
        <v>86</v>
      </c>
      <c r="AE442" s="55">
        <v>0</v>
      </c>
      <c r="AF442" s="55">
        <v>1</v>
      </c>
      <c r="AG442" s="56">
        <v>1</v>
      </c>
      <c r="AH442" s="55">
        <v>243</v>
      </c>
      <c r="AI442" s="55">
        <v>165</v>
      </c>
      <c r="AJ442" s="55">
        <v>330</v>
      </c>
      <c r="AK442" s="55">
        <v>1692</v>
      </c>
      <c r="AL442" s="55">
        <v>1692</v>
      </c>
      <c r="AM442" s="55">
        <v>0</v>
      </c>
      <c r="AN442" s="55" t="s">
        <v>64</v>
      </c>
      <c r="AO442" s="55">
        <v>7</v>
      </c>
      <c r="AP442" s="55">
        <v>1</v>
      </c>
      <c r="AQ442" s="55">
        <v>28.571428571428569</v>
      </c>
      <c r="AR442" s="55">
        <v>83.714299999999994</v>
      </c>
      <c r="AS442" s="55">
        <v>312</v>
      </c>
      <c r="AT442" s="68" t="str">
        <f>VLOOKUP(A442,'[2]SU List with Assignment Master'!$F$2:$G$128,2,FALSE)</f>
        <v>North 3</v>
      </c>
      <c r="AU442" s="55">
        <v>295</v>
      </c>
      <c r="AV442" s="55" t="s">
        <v>20</v>
      </c>
    </row>
    <row r="443" spans="1:48" x14ac:dyDescent="0.25">
      <c r="A443" s="55" t="s">
        <v>196</v>
      </c>
      <c r="B443" s="55">
        <v>30880</v>
      </c>
      <c r="C443" s="55">
        <v>8</v>
      </c>
      <c r="D443" s="55">
        <v>3624</v>
      </c>
      <c r="E443" s="55">
        <v>1516</v>
      </c>
      <c r="F443" s="55">
        <v>36</v>
      </c>
      <c r="G443" s="56">
        <v>5176</v>
      </c>
      <c r="H443" s="59">
        <v>5140</v>
      </c>
      <c r="I443" s="55">
        <v>647</v>
      </c>
      <c r="J443" s="59">
        <v>642.5</v>
      </c>
      <c r="K443" s="55">
        <v>26424</v>
      </c>
      <c r="L443" s="55">
        <v>3364.4</v>
      </c>
      <c r="M443" s="55">
        <v>0</v>
      </c>
      <c r="N443" s="55">
        <v>0</v>
      </c>
      <c r="O443" s="55">
        <v>103.52</v>
      </c>
      <c r="P443" s="55" t="s">
        <v>64</v>
      </c>
      <c r="Q443" s="55" t="s">
        <v>63</v>
      </c>
      <c r="R443" s="55">
        <v>3467.92</v>
      </c>
      <c r="S443" s="55">
        <v>22956.080000000002</v>
      </c>
      <c r="T443" s="55">
        <v>22956.080000000002</v>
      </c>
      <c r="U443" s="55">
        <v>0</v>
      </c>
      <c r="V443" s="55" t="s">
        <v>64</v>
      </c>
      <c r="W443" s="55" t="s">
        <v>567</v>
      </c>
      <c r="X443" s="55">
        <v>1</v>
      </c>
      <c r="Y443" s="55">
        <v>0</v>
      </c>
      <c r="Z443" s="55">
        <v>1</v>
      </c>
      <c r="AA443" s="55" t="s">
        <v>63</v>
      </c>
      <c r="AB443" s="55">
        <v>7</v>
      </c>
      <c r="AC443" s="55">
        <v>0</v>
      </c>
      <c r="AD443" s="55">
        <v>76</v>
      </c>
      <c r="AE443" s="55">
        <v>0</v>
      </c>
      <c r="AF443" s="55">
        <v>15</v>
      </c>
      <c r="AG443" s="56">
        <v>15</v>
      </c>
      <c r="AH443" s="55">
        <v>922</v>
      </c>
      <c r="AI443" s="55">
        <v>144.71430000000001</v>
      </c>
      <c r="AJ443" s="55">
        <v>1013</v>
      </c>
      <c r="AK443" s="55">
        <v>5191</v>
      </c>
      <c r="AL443" s="55">
        <v>5191</v>
      </c>
      <c r="AN443" s="55" t="s">
        <v>64</v>
      </c>
      <c r="AO443" s="55">
        <v>8</v>
      </c>
      <c r="AP443" s="55">
        <v>7</v>
      </c>
      <c r="AQ443" s="55">
        <v>100</v>
      </c>
      <c r="AR443" s="55">
        <v>647</v>
      </c>
      <c r="AS443" s="55">
        <v>517.71429999999998</v>
      </c>
      <c r="AT443" s="68" t="str">
        <f>VLOOKUP(A443,'[2]SU List with Assignment Master'!$F$2:$G$128,2,FALSE)</f>
        <v>North 3</v>
      </c>
      <c r="AU443" s="55">
        <v>295</v>
      </c>
      <c r="AV443" s="55" t="s">
        <v>18</v>
      </c>
    </row>
    <row r="444" spans="1:48" x14ac:dyDescent="0.25">
      <c r="A444" s="55" t="s">
        <v>196</v>
      </c>
      <c r="B444" s="55">
        <v>30892</v>
      </c>
      <c r="C444" s="55">
        <v>9</v>
      </c>
      <c r="D444" s="55">
        <v>3036</v>
      </c>
      <c r="E444" s="55">
        <v>1044</v>
      </c>
      <c r="F444" s="55">
        <v>30</v>
      </c>
      <c r="G444" s="56">
        <v>4110</v>
      </c>
      <c r="H444" s="59">
        <v>4080</v>
      </c>
      <c r="I444" s="55">
        <v>456.66669999999999</v>
      </c>
      <c r="J444" s="59">
        <v>453.3</v>
      </c>
      <c r="K444" s="55">
        <v>20905</v>
      </c>
      <c r="L444" s="55">
        <v>2671.5</v>
      </c>
      <c r="M444" s="55">
        <v>0</v>
      </c>
      <c r="N444" s="55">
        <v>0</v>
      </c>
      <c r="O444" s="55">
        <v>82.2</v>
      </c>
      <c r="P444" s="55" t="s">
        <v>64</v>
      </c>
      <c r="Q444" s="55" t="s">
        <v>63</v>
      </c>
      <c r="R444" s="55">
        <v>2753.7</v>
      </c>
      <c r="S444" s="55">
        <v>18151.3</v>
      </c>
      <c r="T444" s="55">
        <v>18151.3</v>
      </c>
      <c r="U444" s="55">
        <v>0</v>
      </c>
      <c r="V444" s="55" t="s">
        <v>64</v>
      </c>
      <c r="W444" s="55" t="s">
        <v>567</v>
      </c>
      <c r="X444" s="55">
        <v>1</v>
      </c>
      <c r="Y444" s="55">
        <v>0</v>
      </c>
      <c r="Z444" s="55">
        <v>1</v>
      </c>
      <c r="AA444" s="55" t="s">
        <v>63</v>
      </c>
      <c r="AB444" s="55">
        <v>6</v>
      </c>
      <c r="AC444" s="55">
        <v>0</v>
      </c>
      <c r="AD444" s="55">
        <v>56</v>
      </c>
      <c r="AE444" s="55">
        <v>0</v>
      </c>
      <c r="AF444" s="55">
        <v>30</v>
      </c>
      <c r="AG444" s="56">
        <v>30</v>
      </c>
      <c r="AH444" s="55">
        <v>923</v>
      </c>
      <c r="AI444" s="55">
        <v>168.16669999999999</v>
      </c>
      <c r="AJ444" s="55">
        <v>1009</v>
      </c>
      <c r="AK444" s="55">
        <v>5143</v>
      </c>
      <c r="AL444" s="55">
        <v>5143</v>
      </c>
      <c r="AN444" s="55" t="s">
        <v>64</v>
      </c>
      <c r="AO444" s="55">
        <v>11</v>
      </c>
      <c r="AP444" s="55">
        <v>10</v>
      </c>
      <c r="AQ444" s="55">
        <v>81.818181818181813</v>
      </c>
      <c r="AR444" s="55">
        <v>373.63639999999998</v>
      </c>
      <c r="AS444" s="55">
        <v>303.60000000000002</v>
      </c>
      <c r="AT444" s="68" t="str">
        <f>VLOOKUP(A444,'[2]SU List with Assignment Master'!$F$2:$G$128,2,FALSE)</f>
        <v>North 3</v>
      </c>
      <c r="AU444" s="55">
        <v>295</v>
      </c>
      <c r="AV444" s="55" t="s">
        <v>60</v>
      </c>
    </row>
    <row r="445" spans="1:48" x14ac:dyDescent="0.25">
      <c r="A445" s="55" t="s">
        <v>196</v>
      </c>
      <c r="B445" s="55">
        <v>30970</v>
      </c>
      <c r="C445" s="55">
        <v>10</v>
      </c>
      <c r="D445" s="55">
        <v>4500</v>
      </c>
      <c r="E445" s="55">
        <v>1746</v>
      </c>
      <c r="F445" s="55">
        <v>55</v>
      </c>
      <c r="G445" s="56">
        <v>6301</v>
      </c>
      <c r="H445" s="59">
        <v>6246</v>
      </c>
      <c r="I445" s="55">
        <v>630.1</v>
      </c>
      <c r="J445" s="59">
        <v>624.6</v>
      </c>
      <c r="K445" s="55">
        <v>32141</v>
      </c>
      <c r="L445" s="55">
        <v>4095.65</v>
      </c>
      <c r="M445" s="55">
        <v>0</v>
      </c>
      <c r="N445" s="55">
        <v>0</v>
      </c>
      <c r="O445" s="55">
        <v>126.02</v>
      </c>
      <c r="P445" s="55" t="s">
        <v>64</v>
      </c>
      <c r="Q445" s="55" t="s">
        <v>63</v>
      </c>
      <c r="R445" s="55">
        <v>4221.67</v>
      </c>
      <c r="S445" s="55">
        <v>27919.33</v>
      </c>
      <c r="T445" s="55">
        <v>27919.33</v>
      </c>
      <c r="U445" s="55">
        <v>0</v>
      </c>
      <c r="V445" s="55" t="s">
        <v>64</v>
      </c>
      <c r="W445" s="55" t="s">
        <v>576</v>
      </c>
      <c r="X445" s="55">
        <v>1</v>
      </c>
      <c r="Y445" s="55">
        <v>0</v>
      </c>
      <c r="Z445" s="55">
        <v>1</v>
      </c>
      <c r="AA445" s="55" t="s">
        <v>63</v>
      </c>
      <c r="AB445" s="55">
        <v>9</v>
      </c>
      <c r="AC445" s="55">
        <v>0</v>
      </c>
      <c r="AD445" s="55">
        <v>117</v>
      </c>
      <c r="AE445" s="55">
        <v>0</v>
      </c>
      <c r="AF445" s="55">
        <v>13</v>
      </c>
      <c r="AG445" s="56">
        <v>13</v>
      </c>
      <c r="AH445" s="55">
        <v>1643</v>
      </c>
      <c r="AI445" s="55">
        <v>197</v>
      </c>
      <c r="AJ445" s="55">
        <v>1773</v>
      </c>
      <c r="AK445" s="55">
        <v>9069</v>
      </c>
      <c r="AL445" s="55">
        <v>9069</v>
      </c>
      <c r="AN445" s="55" t="s">
        <v>64</v>
      </c>
      <c r="AO445" s="55">
        <v>10</v>
      </c>
      <c r="AP445" s="55">
        <v>10</v>
      </c>
      <c r="AQ445" s="55">
        <v>100</v>
      </c>
      <c r="AR445" s="55">
        <v>630.1</v>
      </c>
      <c r="AS445" s="55">
        <v>450</v>
      </c>
      <c r="AT445" s="68" t="str">
        <f>VLOOKUP(A445,'[2]SU List with Assignment Master'!$F$2:$G$128,2,FALSE)</f>
        <v>North 3</v>
      </c>
      <c r="AU445" s="55">
        <v>295</v>
      </c>
      <c r="AV445" s="55" t="s">
        <v>60</v>
      </c>
    </row>
    <row r="446" spans="1:48" x14ac:dyDescent="0.25">
      <c r="A446" s="55" t="s">
        <v>196</v>
      </c>
      <c r="B446" s="55">
        <v>31026</v>
      </c>
      <c r="C446" s="55">
        <v>4</v>
      </c>
      <c r="D446" s="55">
        <v>3696</v>
      </c>
      <c r="E446" s="55">
        <v>1421</v>
      </c>
      <c r="F446" s="55">
        <v>30</v>
      </c>
      <c r="G446" s="56">
        <v>5147</v>
      </c>
      <c r="H446" s="59">
        <v>5117</v>
      </c>
      <c r="I446" s="55">
        <v>1286.75</v>
      </c>
      <c r="J446" s="59">
        <v>1279.3</v>
      </c>
      <c r="K446" s="55">
        <v>26410</v>
      </c>
      <c r="L446" s="55">
        <v>3345.55</v>
      </c>
      <c r="M446" s="55">
        <v>0</v>
      </c>
      <c r="N446" s="55">
        <v>0</v>
      </c>
      <c r="O446" s="55">
        <v>102.94</v>
      </c>
      <c r="P446" s="55" t="s">
        <v>64</v>
      </c>
      <c r="Q446" s="55" t="s">
        <v>63</v>
      </c>
      <c r="R446" s="55">
        <v>3448.49</v>
      </c>
      <c r="S446" s="55">
        <v>22961.51</v>
      </c>
      <c r="T446" s="55">
        <v>22961.51</v>
      </c>
      <c r="U446" s="55">
        <v>0</v>
      </c>
      <c r="V446" s="55" t="s">
        <v>64</v>
      </c>
      <c r="W446" s="55" t="s">
        <v>577</v>
      </c>
      <c r="X446" s="55">
        <v>1</v>
      </c>
      <c r="Y446" s="55">
        <v>0</v>
      </c>
      <c r="Z446" s="55">
        <v>1</v>
      </c>
      <c r="AA446" s="55" t="s">
        <v>63</v>
      </c>
      <c r="AB446" s="55">
        <v>4</v>
      </c>
      <c r="AC446" s="55">
        <v>0</v>
      </c>
      <c r="AD446" s="55">
        <v>172</v>
      </c>
      <c r="AE446" s="55">
        <v>0</v>
      </c>
      <c r="AF446" s="55">
        <v>30</v>
      </c>
      <c r="AG446" s="56">
        <v>30</v>
      </c>
      <c r="AH446" s="55">
        <v>1979</v>
      </c>
      <c r="AI446" s="55">
        <v>545.25</v>
      </c>
      <c r="AJ446" s="55">
        <v>2181</v>
      </c>
      <c r="AK446" s="55">
        <v>11216</v>
      </c>
      <c r="AL446" s="55">
        <v>11216</v>
      </c>
      <c r="AN446" s="55" t="s">
        <v>64</v>
      </c>
      <c r="AO446" s="55">
        <v>5</v>
      </c>
      <c r="AP446" s="55">
        <v>4</v>
      </c>
      <c r="AQ446" s="55">
        <v>80</v>
      </c>
      <c r="AR446" s="55">
        <v>1029.4000000000001</v>
      </c>
      <c r="AS446" s="55">
        <v>924</v>
      </c>
      <c r="AT446" s="68" t="str">
        <f>VLOOKUP(A446,'[2]SU List with Assignment Master'!$F$2:$G$128,2,FALSE)</f>
        <v>North 3</v>
      </c>
      <c r="AU446" s="55">
        <v>295</v>
      </c>
      <c r="AV446" s="55" t="s">
        <v>20</v>
      </c>
    </row>
    <row r="447" spans="1:48" x14ac:dyDescent="0.25">
      <c r="A447" s="55" t="s">
        <v>196</v>
      </c>
      <c r="B447" s="55">
        <v>33001</v>
      </c>
      <c r="C447" s="55">
        <v>8</v>
      </c>
      <c r="D447" s="55">
        <v>1176</v>
      </c>
      <c r="E447" s="55">
        <v>1569</v>
      </c>
      <c r="F447" s="55">
        <v>24</v>
      </c>
      <c r="G447" s="56">
        <v>2769</v>
      </c>
      <c r="H447" s="59">
        <v>2745</v>
      </c>
      <c r="I447" s="55">
        <v>346.125</v>
      </c>
      <c r="J447" s="59">
        <v>343.1</v>
      </c>
      <c r="K447" s="55">
        <v>14191</v>
      </c>
      <c r="L447" s="55">
        <v>1799.85</v>
      </c>
      <c r="M447" s="55">
        <v>0</v>
      </c>
      <c r="N447" s="55">
        <v>0</v>
      </c>
      <c r="O447" s="55">
        <v>55.38</v>
      </c>
      <c r="P447" s="55" t="s">
        <v>64</v>
      </c>
      <c r="Q447" s="55" t="s">
        <v>63</v>
      </c>
      <c r="R447" s="55">
        <v>1855.23</v>
      </c>
      <c r="S447" s="55">
        <v>12335.77</v>
      </c>
      <c r="T447" s="55">
        <v>12335.77</v>
      </c>
      <c r="U447" s="55">
        <v>0</v>
      </c>
      <c r="V447" s="55" t="s">
        <v>64</v>
      </c>
      <c r="W447" s="55" t="s">
        <v>573</v>
      </c>
      <c r="X447" s="55">
        <v>1</v>
      </c>
      <c r="Y447" s="55">
        <v>0</v>
      </c>
      <c r="Z447" s="55">
        <v>1</v>
      </c>
      <c r="AA447" s="55" t="s">
        <v>63</v>
      </c>
      <c r="AB447" s="55">
        <v>7</v>
      </c>
      <c r="AC447" s="55">
        <v>0</v>
      </c>
      <c r="AD447" s="55">
        <v>160</v>
      </c>
      <c r="AE447" s="55">
        <v>0</v>
      </c>
      <c r="AF447" s="55">
        <v>24</v>
      </c>
      <c r="AG447" s="56">
        <v>24</v>
      </c>
      <c r="AH447" s="55">
        <v>836</v>
      </c>
      <c r="AI447" s="55">
        <v>145.71430000000001</v>
      </c>
      <c r="AJ447" s="55">
        <v>1020</v>
      </c>
      <c r="AK447" s="55">
        <v>5231</v>
      </c>
      <c r="AL447" s="55">
        <v>5231</v>
      </c>
      <c r="AN447" s="55" t="s">
        <v>64</v>
      </c>
      <c r="AO447" s="55">
        <v>9</v>
      </c>
      <c r="AP447" s="55">
        <v>7</v>
      </c>
      <c r="AQ447" s="55">
        <v>88.888888888888886</v>
      </c>
      <c r="AR447" s="55">
        <v>307.66669999999999</v>
      </c>
      <c r="AS447" s="55">
        <v>168</v>
      </c>
      <c r="AT447" s="68" t="str">
        <f>VLOOKUP(A447,'[2]SU List with Assignment Master'!$F$2:$G$128,2,FALSE)</f>
        <v>North 3</v>
      </c>
      <c r="AU447" s="55">
        <v>295</v>
      </c>
      <c r="AV447" s="55" t="s">
        <v>20</v>
      </c>
    </row>
    <row r="448" spans="1:48" x14ac:dyDescent="0.25">
      <c r="A448" s="55" t="s">
        <v>196</v>
      </c>
      <c r="B448" s="55">
        <v>33003</v>
      </c>
      <c r="C448" s="55">
        <v>11</v>
      </c>
      <c r="D448" s="55">
        <v>2916</v>
      </c>
      <c r="E448" s="55">
        <v>46</v>
      </c>
      <c r="F448" s="55">
        <v>78</v>
      </c>
      <c r="G448" s="56">
        <v>3040</v>
      </c>
      <c r="H448" s="59">
        <v>2962</v>
      </c>
      <c r="I448" s="55">
        <v>276.36360000000002</v>
      </c>
      <c r="J448" s="59">
        <v>269.3</v>
      </c>
      <c r="K448" s="55">
        <v>15575</v>
      </c>
      <c r="L448" s="55">
        <v>1976</v>
      </c>
      <c r="M448" s="55">
        <v>0</v>
      </c>
      <c r="N448" s="55">
        <v>0</v>
      </c>
      <c r="O448" s="55">
        <v>0</v>
      </c>
      <c r="P448" s="55" t="s">
        <v>64</v>
      </c>
      <c r="Q448" s="55" t="s">
        <v>64</v>
      </c>
      <c r="R448" s="55">
        <v>1976</v>
      </c>
      <c r="S448" s="55">
        <v>13599</v>
      </c>
      <c r="T448" s="55">
        <v>13599</v>
      </c>
      <c r="U448" s="55">
        <v>0</v>
      </c>
      <c r="V448" s="55" t="s">
        <v>64</v>
      </c>
      <c r="W448" s="55" t="s">
        <v>578</v>
      </c>
      <c r="X448" s="55">
        <v>1</v>
      </c>
      <c r="Y448" s="55">
        <v>0</v>
      </c>
      <c r="Z448" s="55">
        <v>1</v>
      </c>
      <c r="AA448" s="55" t="s">
        <v>63</v>
      </c>
      <c r="AB448" s="55">
        <v>9</v>
      </c>
      <c r="AC448" s="55">
        <v>0</v>
      </c>
      <c r="AD448" s="55">
        <v>70</v>
      </c>
      <c r="AE448" s="55">
        <v>0</v>
      </c>
      <c r="AF448" s="55">
        <v>46</v>
      </c>
      <c r="AG448" s="56">
        <v>46</v>
      </c>
      <c r="AH448" s="55">
        <v>966</v>
      </c>
      <c r="AI448" s="55">
        <v>120.2222</v>
      </c>
      <c r="AJ448" s="55">
        <v>1082</v>
      </c>
      <c r="AK448" s="55">
        <v>5553</v>
      </c>
      <c r="AL448" s="55">
        <v>5553</v>
      </c>
      <c r="AN448" s="55" t="s">
        <v>64</v>
      </c>
      <c r="AO448" s="55">
        <v>12</v>
      </c>
      <c r="AP448" s="55">
        <v>11</v>
      </c>
      <c r="AQ448" s="55">
        <v>91.666666666666671</v>
      </c>
      <c r="AR448" s="55">
        <v>253.33330000000001</v>
      </c>
      <c r="AS448" s="55">
        <v>265.09089999999998</v>
      </c>
      <c r="AT448" s="68" t="str">
        <f>VLOOKUP(A448,'[2]SU List with Assignment Master'!$F$2:$G$128,2,FALSE)</f>
        <v>North 3</v>
      </c>
      <c r="AU448" s="55">
        <v>295</v>
      </c>
      <c r="AV448" s="55" t="s">
        <v>60</v>
      </c>
    </row>
    <row r="449" spans="1:48" x14ac:dyDescent="0.25">
      <c r="A449" s="55" t="s">
        <v>196</v>
      </c>
      <c r="B449" s="55">
        <v>33009</v>
      </c>
      <c r="C449" s="55">
        <v>7</v>
      </c>
      <c r="D449" s="55">
        <v>1620</v>
      </c>
      <c r="E449" s="55">
        <v>2115</v>
      </c>
      <c r="F449" s="55">
        <v>24</v>
      </c>
      <c r="G449" s="56">
        <v>3759</v>
      </c>
      <c r="H449" s="59">
        <v>3735</v>
      </c>
      <c r="I449" s="55">
        <v>537</v>
      </c>
      <c r="J449" s="59">
        <v>533.6</v>
      </c>
      <c r="K449" s="55">
        <v>19271</v>
      </c>
      <c r="L449" s="55">
        <v>2443.35</v>
      </c>
      <c r="M449" s="55">
        <v>0</v>
      </c>
      <c r="N449" s="55">
        <v>0</v>
      </c>
      <c r="O449" s="55">
        <v>0</v>
      </c>
      <c r="P449" s="55" t="s">
        <v>64</v>
      </c>
      <c r="Q449" s="55" t="s">
        <v>64</v>
      </c>
      <c r="R449" s="55">
        <v>2443.35</v>
      </c>
      <c r="S449" s="55">
        <v>16827.650000000001</v>
      </c>
      <c r="T449" s="55">
        <v>16827.650000000001</v>
      </c>
      <c r="U449" s="55">
        <v>0</v>
      </c>
      <c r="V449" s="55" t="s">
        <v>64</v>
      </c>
      <c r="W449" s="55" t="s">
        <v>579</v>
      </c>
      <c r="X449" s="55">
        <v>1</v>
      </c>
      <c r="Y449" s="55">
        <v>0</v>
      </c>
      <c r="Z449" s="55">
        <v>1</v>
      </c>
      <c r="AA449" s="55" t="s">
        <v>63</v>
      </c>
      <c r="AB449" s="55">
        <v>7</v>
      </c>
      <c r="AC449" s="55">
        <v>0</v>
      </c>
      <c r="AD449" s="55">
        <v>191</v>
      </c>
      <c r="AE449" s="55">
        <v>0</v>
      </c>
      <c r="AF449" s="55">
        <v>24</v>
      </c>
      <c r="AG449" s="56">
        <v>24</v>
      </c>
      <c r="AH449" s="55">
        <v>1882</v>
      </c>
      <c r="AI449" s="55">
        <v>299.57139999999998</v>
      </c>
      <c r="AJ449" s="55">
        <v>2097</v>
      </c>
      <c r="AK449" s="55">
        <v>10756</v>
      </c>
      <c r="AL449" s="55">
        <v>10756</v>
      </c>
      <c r="AN449" s="55" t="s">
        <v>64</v>
      </c>
      <c r="AO449" s="55">
        <v>7</v>
      </c>
      <c r="AP449" s="55">
        <v>4</v>
      </c>
      <c r="AQ449" s="55">
        <v>100</v>
      </c>
      <c r="AR449" s="55">
        <v>537</v>
      </c>
      <c r="AS449" s="55">
        <v>405</v>
      </c>
      <c r="AT449" s="68" t="str">
        <f>VLOOKUP(A449,'[2]SU List with Assignment Master'!$F$2:$G$128,2,FALSE)</f>
        <v>North 3</v>
      </c>
      <c r="AU449" s="55">
        <v>295</v>
      </c>
      <c r="AV449" s="55" t="s">
        <v>19</v>
      </c>
    </row>
    <row r="450" spans="1:48" x14ac:dyDescent="0.25">
      <c r="A450" s="55" t="s">
        <v>196</v>
      </c>
      <c r="B450" s="55">
        <v>33020</v>
      </c>
      <c r="C450" s="55">
        <v>5</v>
      </c>
      <c r="D450" s="55">
        <v>708</v>
      </c>
      <c r="E450" s="55">
        <v>1613</v>
      </c>
      <c r="F450" s="55">
        <v>32</v>
      </c>
      <c r="G450" s="56">
        <v>2353</v>
      </c>
      <c r="H450" s="59">
        <v>2321</v>
      </c>
      <c r="I450" s="55">
        <v>470.6</v>
      </c>
      <c r="J450" s="59">
        <v>464.2</v>
      </c>
      <c r="K450" s="55">
        <v>11990</v>
      </c>
      <c r="L450" s="55">
        <v>1529.45</v>
      </c>
      <c r="M450" s="55">
        <v>0</v>
      </c>
      <c r="N450" s="55">
        <v>0</v>
      </c>
      <c r="O450" s="55">
        <v>47.06</v>
      </c>
      <c r="P450" s="55" t="s">
        <v>64</v>
      </c>
      <c r="Q450" s="55" t="s">
        <v>63</v>
      </c>
      <c r="R450" s="55">
        <v>1576.51</v>
      </c>
      <c r="S450" s="55">
        <v>10413.49</v>
      </c>
      <c r="T450" s="55">
        <v>10413.49</v>
      </c>
      <c r="U450" s="55">
        <v>0</v>
      </c>
      <c r="V450" s="55" t="s">
        <v>64</v>
      </c>
      <c r="W450" s="55" t="s">
        <v>574</v>
      </c>
      <c r="X450" s="55">
        <v>1</v>
      </c>
      <c r="Y450" s="55">
        <v>0</v>
      </c>
      <c r="Z450" s="55">
        <v>1</v>
      </c>
      <c r="AA450" s="55" t="s">
        <v>63</v>
      </c>
      <c r="AB450" s="55">
        <v>5</v>
      </c>
      <c r="AC450" s="55">
        <v>0</v>
      </c>
      <c r="AD450" s="55">
        <v>134</v>
      </c>
      <c r="AE450" s="55">
        <v>0</v>
      </c>
      <c r="AF450" s="55">
        <v>30</v>
      </c>
      <c r="AG450" s="56">
        <v>30</v>
      </c>
      <c r="AH450" s="55">
        <v>1508</v>
      </c>
      <c r="AI450" s="55">
        <v>334.4</v>
      </c>
      <c r="AJ450" s="55">
        <v>1672</v>
      </c>
      <c r="AK450" s="55">
        <v>8509</v>
      </c>
      <c r="AL450" s="55">
        <v>8509</v>
      </c>
      <c r="AM450" s="55">
        <v>0</v>
      </c>
      <c r="AN450" s="55" t="s">
        <v>64</v>
      </c>
      <c r="AO450" s="55">
        <v>5</v>
      </c>
      <c r="AP450" s="55">
        <v>5</v>
      </c>
      <c r="AQ450" s="55">
        <v>100</v>
      </c>
      <c r="AR450" s="55">
        <v>470.6</v>
      </c>
      <c r="AS450" s="55">
        <v>141.6</v>
      </c>
      <c r="AT450" s="68" t="str">
        <f>VLOOKUP(A450,'[2]SU List with Assignment Master'!$F$2:$G$128,2,FALSE)</f>
        <v>North 3</v>
      </c>
      <c r="AU450" s="55">
        <v>295</v>
      </c>
      <c r="AV450" s="55" t="s">
        <v>22</v>
      </c>
    </row>
    <row r="451" spans="1:48" x14ac:dyDescent="0.25">
      <c r="A451" s="55" t="s">
        <v>196</v>
      </c>
      <c r="B451" s="55">
        <v>33023</v>
      </c>
      <c r="C451" s="55">
        <v>13</v>
      </c>
      <c r="D451" s="55">
        <v>2784</v>
      </c>
      <c r="E451" s="55">
        <v>469</v>
      </c>
      <c r="F451" s="55">
        <v>37</v>
      </c>
      <c r="G451" s="56">
        <v>3290</v>
      </c>
      <c r="H451" s="59">
        <v>3253</v>
      </c>
      <c r="I451" s="55">
        <v>253.07689999999999</v>
      </c>
      <c r="J451" s="59">
        <v>250.2</v>
      </c>
      <c r="K451" s="55">
        <v>16836</v>
      </c>
      <c r="L451" s="55">
        <v>2138.5</v>
      </c>
      <c r="M451" s="55">
        <v>0</v>
      </c>
      <c r="N451" s="55">
        <v>0</v>
      </c>
      <c r="O451" s="55">
        <v>0</v>
      </c>
      <c r="P451" s="55" t="s">
        <v>64</v>
      </c>
      <c r="Q451" s="55" t="s">
        <v>64</v>
      </c>
      <c r="R451" s="55">
        <v>2138.5</v>
      </c>
      <c r="S451" s="55">
        <v>14697.5</v>
      </c>
      <c r="T451" s="55">
        <v>11616</v>
      </c>
      <c r="U451" s="55">
        <v>3081.5</v>
      </c>
      <c r="V451" s="55" t="s">
        <v>63</v>
      </c>
      <c r="W451" s="55" t="s">
        <v>580</v>
      </c>
      <c r="X451" s="55">
        <v>1</v>
      </c>
      <c r="Y451" s="55">
        <v>0</v>
      </c>
      <c r="Z451" s="55">
        <v>1</v>
      </c>
      <c r="AA451" s="55" t="s">
        <v>63</v>
      </c>
      <c r="AB451" s="55">
        <v>10</v>
      </c>
      <c r="AC451" s="55">
        <v>0</v>
      </c>
      <c r="AD451" s="55">
        <v>122</v>
      </c>
      <c r="AE451" s="55">
        <v>0</v>
      </c>
      <c r="AF451" s="55">
        <v>22</v>
      </c>
      <c r="AG451" s="56">
        <v>22</v>
      </c>
      <c r="AH451" s="55">
        <v>935</v>
      </c>
      <c r="AI451" s="55">
        <v>107.9</v>
      </c>
      <c r="AJ451" s="55">
        <v>1079</v>
      </c>
      <c r="AK451" s="55">
        <v>5493</v>
      </c>
      <c r="AL451" s="55">
        <v>5493</v>
      </c>
      <c r="AM451" s="55">
        <v>0</v>
      </c>
      <c r="AN451" s="55" t="s">
        <v>64</v>
      </c>
      <c r="AO451" s="55">
        <v>16</v>
      </c>
      <c r="AP451" s="55">
        <v>10</v>
      </c>
      <c r="AQ451" s="55">
        <v>81.25</v>
      </c>
      <c r="AR451" s="55">
        <v>205.625</v>
      </c>
      <c r="AS451" s="55">
        <v>278.39999999999998</v>
      </c>
      <c r="AT451" s="68" t="str">
        <f>VLOOKUP(A451,'[2]SU List with Assignment Master'!$F$2:$G$128,2,FALSE)</f>
        <v>North 3</v>
      </c>
      <c r="AU451" s="55">
        <v>295</v>
      </c>
      <c r="AV451" s="55" t="s">
        <v>60</v>
      </c>
    </row>
    <row r="452" spans="1:48" x14ac:dyDescent="0.25">
      <c r="A452" s="55" t="s">
        <v>196</v>
      </c>
      <c r="B452" s="55">
        <v>33028</v>
      </c>
      <c r="C452" s="55">
        <v>13</v>
      </c>
      <c r="D452" s="55">
        <v>4176</v>
      </c>
      <c r="E452" s="55">
        <v>1988</v>
      </c>
      <c r="F452" s="55">
        <v>41</v>
      </c>
      <c r="G452" s="56">
        <v>6205</v>
      </c>
      <c r="H452" s="59">
        <v>6164</v>
      </c>
      <c r="I452" s="55">
        <v>477.30770000000001</v>
      </c>
      <c r="J452" s="59">
        <v>474.2</v>
      </c>
      <c r="K452" s="55">
        <v>31711</v>
      </c>
      <c r="L452" s="55">
        <v>4033.25</v>
      </c>
      <c r="M452" s="55">
        <v>0</v>
      </c>
      <c r="N452" s="55">
        <v>0</v>
      </c>
      <c r="O452" s="55">
        <v>124.1</v>
      </c>
      <c r="P452" s="55" t="s">
        <v>64</v>
      </c>
      <c r="Q452" s="55" t="s">
        <v>63</v>
      </c>
      <c r="R452" s="55">
        <v>4157.3500000000004</v>
      </c>
      <c r="S452" s="55">
        <v>27553.65</v>
      </c>
      <c r="T452" s="55">
        <v>27553.65</v>
      </c>
      <c r="U452" s="55">
        <v>0</v>
      </c>
      <c r="V452" s="55" t="s">
        <v>64</v>
      </c>
      <c r="W452" s="55" t="s">
        <v>581</v>
      </c>
      <c r="X452" s="55">
        <v>1</v>
      </c>
      <c r="Y452" s="55">
        <v>0</v>
      </c>
      <c r="Z452" s="55">
        <v>1</v>
      </c>
      <c r="AA452" s="55" t="s">
        <v>63</v>
      </c>
      <c r="AB452" s="55">
        <v>10</v>
      </c>
      <c r="AC452" s="55">
        <v>0</v>
      </c>
      <c r="AD452" s="55">
        <v>177</v>
      </c>
      <c r="AE452" s="55">
        <v>0</v>
      </c>
      <c r="AF452" s="55">
        <v>35</v>
      </c>
      <c r="AG452" s="56">
        <v>35</v>
      </c>
      <c r="AH452" s="55">
        <v>1816</v>
      </c>
      <c r="AI452" s="55">
        <v>202.8</v>
      </c>
      <c r="AJ452" s="55">
        <v>2028</v>
      </c>
      <c r="AK452" s="55">
        <v>10387</v>
      </c>
      <c r="AL452" s="55">
        <v>10387</v>
      </c>
      <c r="AM452" s="55">
        <v>5555</v>
      </c>
      <c r="AN452" s="55" t="s">
        <v>64</v>
      </c>
      <c r="AO452" s="55">
        <v>18</v>
      </c>
      <c r="AP452" s="55">
        <v>13</v>
      </c>
      <c r="AQ452" s="55">
        <v>72.222222222222229</v>
      </c>
      <c r="AR452" s="55">
        <v>344.72219999999999</v>
      </c>
      <c r="AS452" s="55">
        <v>321.23079999999999</v>
      </c>
      <c r="AT452" s="68" t="str">
        <f>VLOOKUP(A452,'[2]SU List with Assignment Master'!$F$2:$G$128,2,FALSE)</f>
        <v>North 3</v>
      </c>
      <c r="AU452" s="55">
        <v>295</v>
      </c>
      <c r="AV452" s="55" t="s">
        <v>60</v>
      </c>
    </row>
    <row r="453" spans="1:48" x14ac:dyDescent="0.25">
      <c r="A453" s="55" t="s">
        <v>196</v>
      </c>
      <c r="B453" s="55">
        <v>33032</v>
      </c>
      <c r="C453" s="55">
        <v>8</v>
      </c>
      <c r="D453" s="55">
        <v>4524</v>
      </c>
      <c r="E453" s="55">
        <v>-685</v>
      </c>
      <c r="F453" s="55">
        <v>5</v>
      </c>
      <c r="G453" s="56">
        <v>3844</v>
      </c>
      <c r="H453" s="59">
        <v>3839</v>
      </c>
      <c r="I453" s="55">
        <v>480.5</v>
      </c>
      <c r="J453" s="59">
        <v>479.9</v>
      </c>
      <c r="K453" s="55">
        <v>19688</v>
      </c>
      <c r="L453" s="55">
        <v>2498.6</v>
      </c>
      <c r="M453" s="55">
        <v>0</v>
      </c>
      <c r="N453" s="55">
        <v>0</v>
      </c>
      <c r="O453" s="55">
        <v>0</v>
      </c>
      <c r="P453" s="55" t="s">
        <v>64</v>
      </c>
      <c r="Q453" s="55" t="s">
        <v>64</v>
      </c>
      <c r="R453" s="55">
        <v>2498.6</v>
      </c>
      <c r="S453" s="55">
        <v>17189.400000000001</v>
      </c>
      <c r="T453" s="55">
        <v>17189.400000000001</v>
      </c>
      <c r="U453" s="55">
        <v>0</v>
      </c>
      <c r="V453" s="55" t="s">
        <v>64</v>
      </c>
      <c r="W453" s="55" t="s">
        <v>582</v>
      </c>
      <c r="X453" s="55">
        <v>1</v>
      </c>
      <c r="Y453" s="55">
        <v>0</v>
      </c>
      <c r="Z453" s="55">
        <v>1</v>
      </c>
      <c r="AA453" s="55" t="s">
        <v>63</v>
      </c>
      <c r="AB453" s="55">
        <v>6</v>
      </c>
      <c r="AC453" s="55">
        <v>0</v>
      </c>
      <c r="AD453" s="55">
        <v>197</v>
      </c>
      <c r="AE453" s="55">
        <v>0</v>
      </c>
      <c r="AF453" s="55">
        <v>5</v>
      </c>
      <c r="AG453" s="56">
        <v>5</v>
      </c>
      <c r="AH453" s="55">
        <v>788</v>
      </c>
      <c r="AI453" s="55">
        <v>165</v>
      </c>
      <c r="AJ453" s="55">
        <v>990</v>
      </c>
      <c r="AK453" s="55">
        <v>5051</v>
      </c>
      <c r="AL453" s="55">
        <v>5051</v>
      </c>
      <c r="AN453" s="55" t="s">
        <v>64</v>
      </c>
      <c r="AO453" s="55">
        <v>8</v>
      </c>
      <c r="AP453" s="55">
        <v>8</v>
      </c>
      <c r="AQ453" s="55">
        <v>100</v>
      </c>
      <c r="AR453" s="55">
        <v>480.5</v>
      </c>
      <c r="AS453" s="55">
        <v>565.5</v>
      </c>
      <c r="AT453" s="68" t="str">
        <f>VLOOKUP(A453,'[2]SU List with Assignment Master'!$F$2:$G$128,2,FALSE)</f>
        <v>North 3</v>
      </c>
      <c r="AU453" s="55">
        <v>295</v>
      </c>
      <c r="AV453" s="55" t="s">
        <v>19</v>
      </c>
    </row>
    <row r="454" spans="1:48" x14ac:dyDescent="0.25">
      <c r="A454" s="55" t="s">
        <v>196</v>
      </c>
      <c r="B454" s="55">
        <v>33034</v>
      </c>
      <c r="C454" s="55">
        <v>4</v>
      </c>
      <c r="D454" s="55">
        <v>588</v>
      </c>
      <c r="E454" s="55">
        <v>338</v>
      </c>
      <c r="F454" s="55">
        <v>1</v>
      </c>
      <c r="G454" s="56">
        <v>927</v>
      </c>
      <c r="H454" s="59">
        <v>926</v>
      </c>
      <c r="I454" s="55">
        <v>231.75</v>
      </c>
      <c r="J454" s="59">
        <v>231.5</v>
      </c>
      <c r="K454" s="55">
        <v>4734</v>
      </c>
      <c r="L454" s="55">
        <v>602.54999999999995</v>
      </c>
      <c r="M454" s="55">
        <v>0</v>
      </c>
      <c r="N454" s="55">
        <v>0</v>
      </c>
      <c r="O454" s="55">
        <v>0</v>
      </c>
      <c r="P454" s="55" t="s">
        <v>64</v>
      </c>
      <c r="Q454" s="55" t="s">
        <v>64</v>
      </c>
      <c r="R454" s="55">
        <v>602.54999999999995</v>
      </c>
      <c r="S454" s="55">
        <v>4131.45</v>
      </c>
      <c r="T454" s="55">
        <v>4131.45</v>
      </c>
      <c r="U454" s="55">
        <v>0</v>
      </c>
      <c r="V454" s="55" t="s">
        <v>64</v>
      </c>
      <c r="W454" s="55" t="s">
        <v>573</v>
      </c>
      <c r="X454" s="55">
        <v>1</v>
      </c>
      <c r="Y454" s="55">
        <v>0</v>
      </c>
      <c r="Z454" s="55">
        <v>1</v>
      </c>
      <c r="AA454" s="55" t="s">
        <v>63</v>
      </c>
      <c r="AB454" s="55">
        <v>4</v>
      </c>
      <c r="AC454" s="55">
        <v>0</v>
      </c>
      <c r="AD454" s="55">
        <v>46</v>
      </c>
      <c r="AE454" s="55">
        <v>0</v>
      </c>
      <c r="AF454" s="55">
        <v>0</v>
      </c>
      <c r="AG454" s="56">
        <v>0</v>
      </c>
      <c r="AH454" s="55">
        <v>261</v>
      </c>
      <c r="AI454" s="55">
        <v>76.75</v>
      </c>
      <c r="AJ454" s="55">
        <v>307</v>
      </c>
      <c r="AK454" s="55">
        <v>1573</v>
      </c>
      <c r="AL454" s="55">
        <v>1573</v>
      </c>
      <c r="AN454" s="55" t="s">
        <v>64</v>
      </c>
      <c r="AO454" s="55">
        <v>6</v>
      </c>
      <c r="AP454" s="55">
        <v>2</v>
      </c>
      <c r="AQ454" s="55">
        <v>66.666666666666671</v>
      </c>
      <c r="AR454" s="55">
        <v>154.5</v>
      </c>
      <c r="AS454" s="55">
        <v>294</v>
      </c>
      <c r="AT454" s="68" t="str">
        <f>VLOOKUP(A454,'[2]SU List with Assignment Master'!$F$2:$G$128,2,FALSE)</f>
        <v>North 3</v>
      </c>
      <c r="AU454" s="55">
        <v>295</v>
      </c>
      <c r="AV454" s="55" t="s">
        <v>60</v>
      </c>
    </row>
    <row r="455" spans="1:48" x14ac:dyDescent="0.25">
      <c r="A455" s="55" t="s">
        <v>196</v>
      </c>
      <c r="B455" s="55">
        <v>33035</v>
      </c>
      <c r="C455" s="55">
        <v>7</v>
      </c>
      <c r="D455" s="55">
        <v>732</v>
      </c>
      <c r="E455" s="55">
        <v>1840</v>
      </c>
      <c r="F455" s="55">
        <v>21</v>
      </c>
      <c r="G455" s="56">
        <v>2593</v>
      </c>
      <c r="H455" s="59">
        <v>2572</v>
      </c>
      <c r="I455" s="55">
        <v>370.42860000000002</v>
      </c>
      <c r="J455" s="59">
        <v>367.4</v>
      </c>
      <c r="K455" s="55">
        <v>13305</v>
      </c>
      <c r="L455" s="55">
        <v>1685.45</v>
      </c>
      <c r="M455" s="55">
        <v>0</v>
      </c>
      <c r="N455" s="55">
        <v>0</v>
      </c>
      <c r="O455" s="55">
        <v>0</v>
      </c>
      <c r="P455" s="55" t="s">
        <v>64</v>
      </c>
      <c r="Q455" s="55" t="s">
        <v>64</v>
      </c>
      <c r="R455" s="55">
        <v>1685.45</v>
      </c>
      <c r="S455" s="55">
        <v>11619.55</v>
      </c>
      <c r="T455" s="55">
        <v>11619.55</v>
      </c>
      <c r="U455" s="55">
        <v>0</v>
      </c>
      <c r="V455" s="55" t="s">
        <v>64</v>
      </c>
      <c r="W455" s="55" t="s">
        <v>574</v>
      </c>
      <c r="X455" s="55">
        <v>1</v>
      </c>
      <c r="Y455" s="55">
        <v>0</v>
      </c>
      <c r="Z455" s="55">
        <v>1</v>
      </c>
      <c r="AA455" s="55" t="s">
        <v>63</v>
      </c>
      <c r="AB455" s="55">
        <v>7</v>
      </c>
      <c r="AC455" s="55">
        <v>0</v>
      </c>
      <c r="AD455" s="55">
        <v>160</v>
      </c>
      <c r="AE455" s="55">
        <v>0</v>
      </c>
      <c r="AF455" s="55">
        <v>21</v>
      </c>
      <c r="AG455" s="56">
        <v>21</v>
      </c>
      <c r="AH455" s="55">
        <v>1093</v>
      </c>
      <c r="AI455" s="55">
        <v>182</v>
      </c>
      <c r="AJ455" s="55">
        <v>1274</v>
      </c>
      <c r="AK455" s="55">
        <v>6532</v>
      </c>
      <c r="AL455" s="55">
        <v>6532</v>
      </c>
      <c r="AN455" s="55" t="s">
        <v>64</v>
      </c>
      <c r="AO455" s="55">
        <v>9</v>
      </c>
      <c r="AP455" s="55">
        <v>4</v>
      </c>
      <c r="AQ455" s="55">
        <v>77.777777777777771</v>
      </c>
      <c r="AR455" s="55">
        <v>288.11110000000002</v>
      </c>
      <c r="AS455" s="55">
        <v>183</v>
      </c>
      <c r="AT455" s="68" t="str">
        <f>VLOOKUP(A455,'[2]SU List with Assignment Master'!$F$2:$G$128,2,FALSE)</f>
        <v>North 3</v>
      </c>
      <c r="AU455" s="55">
        <v>295</v>
      </c>
      <c r="AV455" s="55" t="s">
        <v>22</v>
      </c>
    </row>
    <row r="456" spans="1:48" x14ac:dyDescent="0.25">
      <c r="A456" s="55" t="s">
        <v>196</v>
      </c>
      <c r="B456" s="55">
        <v>33042</v>
      </c>
      <c r="C456" s="55">
        <v>3</v>
      </c>
      <c r="D456" s="55">
        <v>3780</v>
      </c>
      <c r="E456" s="55">
        <v>-1084</v>
      </c>
      <c r="F456" s="55">
        <v>54</v>
      </c>
      <c r="G456" s="56">
        <v>2750</v>
      </c>
      <c r="H456" s="59">
        <v>2696</v>
      </c>
      <c r="I456" s="55">
        <v>916.66669999999999</v>
      </c>
      <c r="J456" s="59">
        <v>898.7</v>
      </c>
      <c r="K456" s="55">
        <v>14023</v>
      </c>
      <c r="L456" s="55">
        <v>1787.5</v>
      </c>
      <c r="M456" s="55">
        <v>0</v>
      </c>
      <c r="N456" s="55">
        <v>0</v>
      </c>
      <c r="O456" s="55">
        <v>0</v>
      </c>
      <c r="P456" s="55" t="s">
        <v>64</v>
      </c>
      <c r="Q456" s="55" t="s">
        <v>64</v>
      </c>
      <c r="R456" s="55">
        <v>1787.5</v>
      </c>
      <c r="S456" s="55">
        <v>12235.5</v>
      </c>
      <c r="T456" s="55">
        <v>12235.5</v>
      </c>
      <c r="U456" s="55">
        <v>0</v>
      </c>
      <c r="V456" s="55" t="s">
        <v>64</v>
      </c>
      <c r="W456" s="55" t="s">
        <v>583</v>
      </c>
      <c r="X456" s="55">
        <v>1</v>
      </c>
      <c r="Y456" s="55">
        <v>0</v>
      </c>
      <c r="Z456" s="55">
        <v>1</v>
      </c>
      <c r="AA456" s="55" t="s">
        <v>63</v>
      </c>
      <c r="AB456" s="55">
        <v>3</v>
      </c>
      <c r="AC456" s="55">
        <v>0</v>
      </c>
      <c r="AD456" s="55">
        <v>76</v>
      </c>
      <c r="AE456" s="55">
        <v>0</v>
      </c>
      <c r="AF456" s="55">
        <v>50</v>
      </c>
      <c r="AG456" s="56">
        <v>50</v>
      </c>
      <c r="AH456" s="55">
        <v>1054</v>
      </c>
      <c r="AI456" s="55">
        <v>393.33330000000001</v>
      </c>
      <c r="AJ456" s="55">
        <v>1180</v>
      </c>
      <c r="AK456" s="55">
        <v>6014</v>
      </c>
      <c r="AL456" s="55">
        <v>6014</v>
      </c>
      <c r="AN456" s="55" t="s">
        <v>64</v>
      </c>
      <c r="AO456" s="55">
        <v>3</v>
      </c>
      <c r="AP456" s="55">
        <v>3</v>
      </c>
      <c r="AQ456" s="55">
        <v>100</v>
      </c>
      <c r="AR456" s="55">
        <v>916.66669999999999</v>
      </c>
      <c r="AS456" s="55">
        <v>1260</v>
      </c>
      <c r="AT456" s="68" t="str">
        <f>VLOOKUP(A456,'[2]SU List with Assignment Master'!$F$2:$G$128,2,FALSE)</f>
        <v>North 3</v>
      </c>
      <c r="AU456" s="55">
        <v>295</v>
      </c>
      <c r="AV456" s="55" t="s">
        <v>20</v>
      </c>
    </row>
    <row r="457" spans="1:48" x14ac:dyDescent="0.25">
      <c r="A457" s="55" t="s">
        <v>196</v>
      </c>
      <c r="B457" s="55">
        <v>34020</v>
      </c>
      <c r="C457" s="55">
        <v>5</v>
      </c>
      <c r="D457" s="55">
        <v>1536</v>
      </c>
      <c r="E457" s="55">
        <v>192</v>
      </c>
      <c r="F457" s="55">
        <v>8</v>
      </c>
      <c r="G457" s="56">
        <v>1736</v>
      </c>
      <c r="H457" s="59">
        <v>1728</v>
      </c>
      <c r="I457" s="55">
        <v>347.2</v>
      </c>
      <c r="J457" s="59">
        <v>345.6</v>
      </c>
      <c r="K457" s="55">
        <v>8965</v>
      </c>
      <c r="L457" s="55">
        <v>1128.4000000000001</v>
      </c>
      <c r="M457" s="55">
        <v>0</v>
      </c>
      <c r="N457" s="55">
        <v>0</v>
      </c>
      <c r="O457" s="55">
        <v>0</v>
      </c>
      <c r="P457" s="55" t="s">
        <v>64</v>
      </c>
      <c r="Q457" s="55" t="s">
        <v>64</v>
      </c>
      <c r="R457" s="55">
        <v>1128.4000000000001</v>
      </c>
      <c r="S457" s="55">
        <v>7836.6</v>
      </c>
      <c r="T457" s="55">
        <v>7836.6</v>
      </c>
      <c r="U457" s="55">
        <v>0</v>
      </c>
      <c r="V457" s="55" t="s">
        <v>64</v>
      </c>
      <c r="W457" s="55" t="s">
        <v>584</v>
      </c>
      <c r="X457" s="55">
        <v>1</v>
      </c>
      <c r="Y457" s="55">
        <v>0</v>
      </c>
      <c r="Z457" s="55">
        <v>1</v>
      </c>
      <c r="AA457" s="55" t="s">
        <v>63</v>
      </c>
      <c r="AB457" s="55">
        <v>5</v>
      </c>
      <c r="AC457" s="55">
        <v>0</v>
      </c>
      <c r="AD457" s="55">
        <v>84</v>
      </c>
      <c r="AE457" s="55">
        <v>0</v>
      </c>
      <c r="AF457" s="55">
        <v>8</v>
      </c>
      <c r="AG457" s="56">
        <v>8</v>
      </c>
      <c r="AH457" s="55">
        <v>840</v>
      </c>
      <c r="AI457" s="55">
        <v>186.4</v>
      </c>
      <c r="AJ457" s="55">
        <v>932</v>
      </c>
      <c r="AK457" s="55">
        <v>4786</v>
      </c>
      <c r="AL457" s="55">
        <v>4786</v>
      </c>
      <c r="AM457" s="55">
        <v>1000</v>
      </c>
      <c r="AN457" s="55" t="s">
        <v>64</v>
      </c>
      <c r="AO457" s="55">
        <v>6</v>
      </c>
      <c r="AP457" s="55">
        <v>5</v>
      </c>
      <c r="AQ457" s="55">
        <v>83.333333333333329</v>
      </c>
      <c r="AR457" s="55">
        <v>289.33330000000001</v>
      </c>
      <c r="AS457" s="55">
        <v>307.2</v>
      </c>
      <c r="AT457" s="68" t="str">
        <f>VLOOKUP(A457,'[2]SU List with Assignment Master'!$F$2:$G$128,2,FALSE)</f>
        <v>North 3</v>
      </c>
      <c r="AU457" s="55">
        <v>295</v>
      </c>
      <c r="AV457" s="55" t="s">
        <v>22</v>
      </c>
    </row>
    <row r="458" spans="1:48" x14ac:dyDescent="0.25">
      <c r="A458" s="55" t="s">
        <v>196</v>
      </c>
      <c r="B458" s="55">
        <v>90295</v>
      </c>
      <c r="C458" s="55">
        <v>1</v>
      </c>
      <c r="D458" s="55">
        <v>0</v>
      </c>
      <c r="E458" s="55">
        <v>15</v>
      </c>
      <c r="F458" s="55">
        <v>0</v>
      </c>
      <c r="G458" s="56">
        <v>15</v>
      </c>
      <c r="H458" s="59">
        <v>15</v>
      </c>
      <c r="I458" s="55">
        <v>15</v>
      </c>
      <c r="J458" s="59">
        <v>15</v>
      </c>
      <c r="K458" s="55">
        <v>77</v>
      </c>
      <c r="L458" s="55">
        <v>9.75</v>
      </c>
      <c r="M458" s="55">
        <v>0</v>
      </c>
      <c r="N458" s="55">
        <v>0</v>
      </c>
      <c r="O458" s="55">
        <v>-9.75</v>
      </c>
      <c r="P458" s="55" t="s">
        <v>63</v>
      </c>
      <c r="Q458" s="55" t="s">
        <v>64</v>
      </c>
      <c r="R458" s="55">
        <v>0</v>
      </c>
      <c r="S458" s="55">
        <v>77</v>
      </c>
      <c r="T458" s="55">
        <v>77</v>
      </c>
      <c r="U458" s="55">
        <v>0</v>
      </c>
      <c r="V458" s="55" t="s">
        <v>64</v>
      </c>
      <c r="X458" s="55">
        <v>1</v>
      </c>
      <c r="Y458" s="55">
        <v>0</v>
      </c>
      <c r="Z458" s="55">
        <v>1</v>
      </c>
      <c r="AA458" s="55" t="s">
        <v>63</v>
      </c>
      <c r="AB458" s="55">
        <v>1</v>
      </c>
      <c r="AC458" s="55">
        <v>0</v>
      </c>
      <c r="AD458" s="55">
        <v>15</v>
      </c>
      <c r="AE458" s="55">
        <v>0</v>
      </c>
      <c r="AF458" s="55">
        <v>0</v>
      </c>
      <c r="AG458" s="56">
        <v>0</v>
      </c>
      <c r="AH458" s="55">
        <v>0</v>
      </c>
      <c r="AI458" s="55">
        <v>15</v>
      </c>
      <c r="AJ458" s="55">
        <v>15</v>
      </c>
      <c r="AK458" s="55">
        <v>77</v>
      </c>
      <c r="AL458" s="55">
        <v>77</v>
      </c>
      <c r="AN458" s="55" t="s">
        <v>64</v>
      </c>
      <c r="AO458" s="55">
        <v>3</v>
      </c>
      <c r="AP458" s="55">
        <v>0</v>
      </c>
      <c r="AQ458" s="55">
        <v>33.333333333333343</v>
      </c>
      <c r="AR458" s="55">
        <v>5</v>
      </c>
      <c r="AS458" s="55">
        <v>0</v>
      </c>
      <c r="AT458" s="68" t="str">
        <f>VLOOKUP(A458,'[2]SU List with Assignment Master'!$F$2:$G$128,2,FALSE)</f>
        <v>North 3</v>
      </c>
      <c r="AU458" s="55">
        <v>295</v>
      </c>
      <c r="AV458" s="55" t="s">
        <v>202</v>
      </c>
    </row>
    <row r="459" spans="1:48" x14ac:dyDescent="0.25">
      <c r="A459" s="55" t="s">
        <v>187</v>
      </c>
      <c r="B459" s="55">
        <v>40259</v>
      </c>
      <c r="C459" s="55">
        <v>0</v>
      </c>
      <c r="D459" s="55">
        <v>0</v>
      </c>
      <c r="E459" s="55">
        <v>0</v>
      </c>
      <c r="F459" s="55">
        <v>0</v>
      </c>
      <c r="G459" s="56">
        <v>0</v>
      </c>
      <c r="H459" s="59">
        <v>0</v>
      </c>
      <c r="I459" s="55">
        <v>0</v>
      </c>
      <c r="J459" s="59" t="e">
        <v>#DIV/0!</v>
      </c>
      <c r="K459" s="55">
        <v>0</v>
      </c>
      <c r="L459" s="55">
        <v>0</v>
      </c>
      <c r="M459" s="55">
        <v>0</v>
      </c>
      <c r="N459" s="55">
        <v>0</v>
      </c>
      <c r="O459" s="55">
        <v>0</v>
      </c>
      <c r="P459" s="55" t="s">
        <v>64</v>
      </c>
      <c r="Q459" s="55" t="s">
        <v>64</v>
      </c>
      <c r="R459" s="55">
        <v>0</v>
      </c>
      <c r="S459" s="55">
        <v>0</v>
      </c>
      <c r="T459" s="55">
        <v>0</v>
      </c>
      <c r="U459" s="55">
        <v>0</v>
      </c>
      <c r="V459" s="55" t="s">
        <v>64</v>
      </c>
      <c r="W459" s="55" t="s">
        <v>585</v>
      </c>
      <c r="X459" s="55">
        <v>0</v>
      </c>
      <c r="Y459" s="55">
        <v>1</v>
      </c>
      <c r="Z459" s="55">
        <v>1</v>
      </c>
      <c r="AA459" s="55" t="s">
        <v>63</v>
      </c>
      <c r="AB459" s="55">
        <v>0</v>
      </c>
      <c r="AC459" s="55">
        <v>0</v>
      </c>
      <c r="AD459" s="55">
        <v>0</v>
      </c>
      <c r="AE459" s="55">
        <v>0</v>
      </c>
      <c r="AF459" s="55">
        <v>0</v>
      </c>
      <c r="AG459" s="56">
        <v>0</v>
      </c>
      <c r="AH459" s="55">
        <v>0</v>
      </c>
      <c r="AI459" s="55">
        <v>0</v>
      </c>
      <c r="AJ459" s="55">
        <v>0</v>
      </c>
      <c r="AK459" s="55">
        <v>0</v>
      </c>
      <c r="AL459" s="55">
        <v>0</v>
      </c>
      <c r="AN459" s="55" t="s">
        <v>64</v>
      </c>
      <c r="AO459" s="55">
        <v>1</v>
      </c>
      <c r="AP459" s="55">
        <v>0</v>
      </c>
      <c r="AQ459" s="55">
        <v>0</v>
      </c>
      <c r="AR459" s="55">
        <v>0</v>
      </c>
      <c r="AS459" s="55">
        <v>0</v>
      </c>
      <c r="AT459" s="68" t="str">
        <f>VLOOKUP(A459,'[2]SU List with Assignment Master'!$F$2:$G$128,2,FALSE)</f>
        <v>South 5</v>
      </c>
      <c r="AU459" s="55">
        <v>487</v>
      </c>
      <c r="AV459" s="55" t="s">
        <v>18</v>
      </c>
    </row>
    <row r="460" spans="1:48" x14ac:dyDescent="0.25">
      <c r="A460" s="55" t="s">
        <v>187</v>
      </c>
      <c r="B460" s="55">
        <v>40724</v>
      </c>
      <c r="C460" s="55">
        <v>8</v>
      </c>
      <c r="D460" s="55">
        <v>2364</v>
      </c>
      <c r="E460" s="55">
        <v>953</v>
      </c>
      <c r="F460" s="55">
        <v>29</v>
      </c>
      <c r="G460" s="56">
        <v>3346</v>
      </c>
      <c r="H460" s="59">
        <v>3317</v>
      </c>
      <c r="I460" s="55">
        <v>418.25</v>
      </c>
      <c r="J460" s="59">
        <v>414.6</v>
      </c>
      <c r="K460" s="55">
        <v>17097</v>
      </c>
      <c r="L460" s="55">
        <v>2174.9</v>
      </c>
      <c r="M460" s="55">
        <v>0</v>
      </c>
      <c r="N460" s="55">
        <v>0</v>
      </c>
      <c r="O460" s="55">
        <v>66.92</v>
      </c>
      <c r="P460" s="55" t="s">
        <v>64</v>
      </c>
      <c r="Q460" s="55" t="s">
        <v>63</v>
      </c>
      <c r="R460" s="55">
        <v>2241.8200000000002</v>
      </c>
      <c r="S460" s="55">
        <v>14855.18</v>
      </c>
      <c r="T460" s="55">
        <v>14855.18</v>
      </c>
      <c r="U460" s="55">
        <v>0</v>
      </c>
      <c r="V460" s="55" t="s">
        <v>64</v>
      </c>
      <c r="W460" s="55" t="s">
        <v>586</v>
      </c>
      <c r="X460" s="55">
        <v>1</v>
      </c>
      <c r="Y460" s="55">
        <v>0</v>
      </c>
      <c r="Z460" s="55">
        <v>1</v>
      </c>
      <c r="AA460" s="55" t="s">
        <v>63</v>
      </c>
      <c r="AB460" s="55">
        <v>6</v>
      </c>
      <c r="AC460" s="55">
        <v>0</v>
      </c>
      <c r="AD460" s="55">
        <v>72</v>
      </c>
      <c r="AE460" s="55">
        <v>0</v>
      </c>
      <c r="AF460" s="55">
        <v>26</v>
      </c>
      <c r="AG460" s="56">
        <v>26</v>
      </c>
      <c r="AH460" s="55">
        <v>1019</v>
      </c>
      <c r="AI460" s="55">
        <v>186.16669999999999</v>
      </c>
      <c r="AJ460" s="55">
        <v>1117</v>
      </c>
      <c r="AK460" s="55">
        <v>5717</v>
      </c>
      <c r="AL460" s="55">
        <v>5717</v>
      </c>
      <c r="AM460" s="55">
        <v>0</v>
      </c>
      <c r="AN460" s="55" t="s">
        <v>64</v>
      </c>
      <c r="AO460" s="55">
        <v>9</v>
      </c>
      <c r="AP460" s="55">
        <v>8</v>
      </c>
      <c r="AQ460" s="55">
        <v>88.888888888888886</v>
      </c>
      <c r="AR460" s="55">
        <v>371.77780000000001</v>
      </c>
      <c r="AS460" s="55">
        <v>295.5</v>
      </c>
      <c r="AT460" s="68" t="str">
        <f>VLOOKUP(A460,'[2]SU List with Assignment Master'!$F$2:$G$128,2,FALSE)</f>
        <v>South 5</v>
      </c>
      <c r="AU460" s="55">
        <v>487</v>
      </c>
      <c r="AV460" s="55" t="s">
        <v>20</v>
      </c>
    </row>
    <row r="461" spans="1:48" x14ac:dyDescent="0.25">
      <c r="A461" s="55" t="s">
        <v>187</v>
      </c>
      <c r="B461" s="55">
        <v>40731</v>
      </c>
      <c r="C461" s="55">
        <v>3</v>
      </c>
      <c r="D461" s="55">
        <v>1212</v>
      </c>
      <c r="E461" s="55">
        <v>1366</v>
      </c>
      <c r="F461" s="55">
        <v>0</v>
      </c>
      <c r="G461" s="56">
        <v>2578</v>
      </c>
      <c r="H461" s="59">
        <v>2578</v>
      </c>
      <c r="I461" s="55">
        <v>859.33330000000001</v>
      </c>
      <c r="J461" s="59">
        <v>859.3</v>
      </c>
      <c r="K461" s="55">
        <v>13138</v>
      </c>
      <c r="L461" s="55">
        <v>1675.7</v>
      </c>
      <c r="M461" s="55">
        <v>0</v>
      </c>
      <c r="N461" s="55">
        <v>0</v>
      </c>
      <c r="O461" s="55">
        <v>0</v>
      </c>
      <c r="P461" s="55" t="s">
        <v>64</v>
      </c>
      <c r="Q461" s="55" t="s">
        <v>64</v>
      </c>
      <c r="R461" s="55">
        <v>1675.7</v>
      </c>
      <c r="S461" s="55">
        <v>11462.3</v>
      </c>
      <c r="T461" s="55">
        <v>11462.3</v>
      </c>
      <c r="U461" s="55">
        <v>0</v>
      </c>
      <c r="V461" s="55" t="s">
        <v>64</v>
      </c>
      <c r="W461" s="55" t="s">
        <v>587</v>
      </c>
      <c r="X461" s="55">
        <v>1</v>
      </c>
      <c r="Y461" s="55">
        <v>0</v>
      </c>
      <c r="Z461" s="55">
        <v>1</v>
      </c>
      <c r="AA461" s="55" t="s">
        <v>63</v>
      </c>
      <c r="AB461" s="55">
        <v>3</v>
      </c>
      <c r="AC461" s="55">
        <v>0</v>
      </c>
      <c r="AD461" s="55">
        <v>26</v>
      </c>
      <c r="AE461" s="55">
        <v>0</v>
      </c>
      <c r="AF461" s="55">
        <v>0</v>
      </c>
      <c r="AG461" s="56">
        <v>0</v>
      </c>
      <c r="AH461" s="55">
        <v>708</v>
      </c>
      <c r="AI461" s="55">
        <v>244.66669999999999</v>
      </c>
      <c r="AJ461" s="55">
        <v>734</v>
      </c>
      <c r="AK461" s="55">
        <v>3749</v>
      </c>
      <c r="AL461" s="55">
        <v>3749</v>
      </c>
      <c r="AN461" s="55" t="s">
        <v>64</v>
      </c>
      <c r="AO461" s="55">
        <v>3</v>
      </c>
      <c r="AP461" s="55">
        <v>3</v>
      </c>
      <c r="AQ461" s="55">
        <v>100</v>
      </c>
      <c r="AR461" s="55">
        <v>859.33330000000001</v>
      </c>
      <c r="AS461" s="55">
        <v>404</v>
      </c>
      <c r="AT461" s="68" t="str">
        <f>VLOOKUP(A461,'[2]SU List with Assignment Master'!$F$2:$G$128,2,FALSE)</f>
        <v>South 5</v>
      </c>
      <c r="AU461" s="55">
        <v>487</v>
      </c>
      <c r="AV461" s="55" t="s">
        <v>18</v>
      </c>
    </row>
    <row r="462" spans="1:48" x14ac:dyDescent="0.25">
      <c r="A462" s="55" t="s">
        <v>187</v>
      </c>
      <c r="B462" s="55">
        <v>40743</v>
      </c>
      <c r="C462" s="55">
        <v>0</v>
      </c>
      <c r="D462" s="55">
        <v>0</v>
      </c>
      <c r="E462" s="55">
        <v>0</v>
      </c>
      <c r="F462" s="55">
        <v>0</v>
      </c>
      <c r="G462" s="56">
        <v>0</v>
      </c>
      <c r="H462" s="59">
        <v>0</v>
      </c>
      <c r="I462" s="55">
        <v>0</v>
      </c>
      <c r="J462" s="59" t="e">
        <v>#DIV/0!</v>
      </c>
      <c r="K462" s="55">
        <v>0</v>
      </c>
      <c r="L462" s="55">
        <v>0</v>
      </c>
      <c r="M462" s="55">
        <v>0</v>
      </c>
      <c r="N462" s="55">
        <v>0</v>
      </c>
      <c r="O462" s="55">
        <v>0</v>
      </c>
      <c r="P462" s="55" t="s">
        <v>64</v>
      </c>
      <c r="Q462" s="55" t="s">
        <v>64</v>
      </c>
      <c r="R462" s="55">
        <v>0</v>
      </c>
      <c r="S462" s="55">
        <v>0</v>
      </c>
      <c r="T462" s="55">
        <v>0</v>
      </c>
      <c r="U462" s="55">
        <v>0</v>
      </c>
      <c r="V462" s="55" t="s">
        <v>64</v>
      </c>
      <c r="W462" s="55" t="s">
        <v>588</v>
      </c>
      <c r="X462" s="55">
        <v>0</v>
      </c>
      <c r="Y462" s="55">
        <v>1</v>
      </c>
      <c r="Z462" s="55">
        <v>1</v>
      </c>
      <c r="AA462" s="55" t="s">
        <v>63</v>
      </c>
      <c r="AB462" s="55">
        <v>0</v>
      </c>
      <c r="AC462" s="55">
        <v>0</v>
      </c>
      <c r="AD462" s="55">
        <v>0</v>
      </c>
      <c r="AE462" s="55">
        <v>0</v>
      </c>
      <c r="AF462" s="55">
        <v>0</v>
      </c>
      <c r="AG462" s="56">
        <v>0</v>
      </c>
      <c r="AH462" s="55">
        <v>0</v>
      </c>
      <c r="AI462" s="55">
        <v>0</v>
      </c>
      <c r="AJ462" s="55">
        <v>0</v>
      </c>
      <c r="AK462" s="55">
        <v>0</v>
      </c>
      <c r="AL462" s="55">
        <v>0</v>
      </c>
      <c r="AN462" s="55" t="s">
        <v>64</v>
      </c>
      <c r="AO462" s="55">
        <v>4</v>
      </c>
      <c r="AP462" s="55">
        <v>0</v>
      </c>
      <c r="AQ462" s="55">
        <v>0</v>
      </c>
      <c r="AR462" s="55">
        <v>0</v>
      </c>
      <c r="AS462" s="55">
        <v>0</v>
      </c>
      <c r="AT462" s="68" t="str">
        <f>VLOOKUP(A462,'[2]SU List with Assignment Master'!$F$2:$G$128,2,FALSE)</f>
        <v>South 5</v>
      </c>
      <c r="AU462" s="55">
        <v>487</v>
      </c>
      <c r="AV462" s="55" t="s">
        <v>18</v>
      </c>
    </row>
    <row r="463" spans="1:48" x14ac:dyDescent="0.25">
      <c r="A463" s="55" t="s">
        <v>187</v>
      </c>
      <c r="B463" s="55">
        <v>40903</v>
      </c>
      <c r="C463" s="55">
        <v>2</v>
      </c>
      <c r="D463" s="55">
        <v>816</v>
      </c>
      <c r="E463" s="55">
        <v>107</v>
      </c>
      <c r="F463" s="55">
        <v>1</v>
      </c>
      <c r="G463" s="56">
        <v>924</v>
      </c>
      <c r="H463" s="59">
        <v>923</v>
      </c>
      <c r="I463" s="55">
        <v>462</v>
      </c>
      <c r="J463" s="59">
        <v>461.5</v>
      </c>
      <c r="K463" s="55">
        <v>4717</v>
      </c>
      <c r="L463" s="55">
        <v>600.6</v>
      </c>
      <c r="M463" s="55">
        <v>0</v>
      </c>
      <c r="N463" s="55">
        <v>0</v>
      </c>
      <c r="O463" s="55">
        <v>0</v>
      </c>
      <c r="P463" s="55" t="s">
        <v>64</v>
      </c>
      <c r="Q463" s="55" t="s">
        <v>64</v>
      </c>
      <c r="R463" s="55">
        <v>600.6</v>
      </c>
      <c r="S463" s="55">
        <v>4116.3999999999996</v>
      </c>
      <c r="T463" s="55">
        <v>4116.3999999999996</v>
      </c>
      <c r="U463" s="55">
        <v>0</v>
      </c>
      <c r="V463" s="55" t="s">
        <v>64</v>
      </c>
      <c r="W463" s="55" t="s">
        <v>589</v>
      </c>
      <c r="X463" s="55">
        <v>1</v>
      </c>
      <c r="Y463" s="55">
        <v>0</v>
      </c>
      <c r="Z463" s="55">
        <v>1</v>
      </c>
      <c r="AA463" s="55" t="s">
        <v>63</v>
      </c>
      <c r="AB463" s="55">
        <v>2</v>
      </c>
      <c r="AC463" s="55">
        <v>0</v>
      </c>
      <c r="AD463" s="55">
        <v>68</v>
      </c>
      <c r="AE463" s="55">
        <v>0</v>
      </c>
      <c r="AF463" s="55">
        <v>1</v>
      </c>
      <c r="AG463" s="56">
        <v>1</v>
      </c>
      <c r="AH463" s="55">
        <v>97</v>
      </c>
      <c r="AI463" s="55">
        <v>83</v>
      </c>
      <c r="AJ463" s="55">
        <v>166</v>
      </c>
      <c r="AK463" s="55">
        <v>841</v>
      </c>
      <c r="AL463" s="55">
        <v>841</v>
      </c>
      <c r="AN463" s="55" t="s">
        <v>64</v>
      </c>
      <c r="AO463" s="55">
        <v>3</v>
      </c>
      <c r="AP463" s="55">
        <v>2</v>
      </c>
      <c r="AQ463" s="55">
        <v>66.666666666666671</v>
      </c>
      <c r="AR463" s="55">
        <v>308</v>
      </c>
      <c r="AS463" s="55">
        <v>408</v>
      </c>
      <c r="AT463" s="68" t="str">
        <f>VLOOKUP(A463,'[2]SU List with Assignment Master'!$F$2:$G$128,2,FALSE)</f>
        <v>South 5</v>
      </c>
      <c r="AU463" s="55">
        <v>487</v>
      </c>
      <c r="AV463" s="55" t="s">
        <v>20</v>
      </c>
    </row>
    <row r="464" spans="1:48" x14ac:dyDescent="0.25">
      <c r="A464" s="55" t="s">
        <v>187</v>
      </c>
      <c r="B464" s="55">
        <v>40907</v>
      </c>
      <c r="C464" s="55">
        <v>10</v>
      </c>
      <c r="D464" s="55">
        <v>1440</v>
      </c>
      <c r="E464" s="55">
        <v>579</v>
      </c>
      <c r="F464" s="55">
        <v>17</v>
      </c>
      <c r="G464" s="56">
        <v>2036</v>
      </c>
      <c r="H464" s="59">
        <v>2019</v>
      </c>
      <c r="I464" s="55">
        <v>203.6</v>
      </c>
      <c r="J464" s="59">
        <v>201.9</v>
      </c>
      <c r="K464" s="55">
        <v>10450</v>
      </c>
      <c r="L464" s="55">
        <v>1323.4</v>
      </c>
      <c r="M464" s="55">
        <v>0</v>
      </c>
      <c r="N464" s="55">
        <v>0</v>
      </c>
      <c r="O464" s="55">
        <v>0</v>
      </c>
      <c r="P464" s="55" t="s">
        <v>64</v>
      </c>
      <c r="Q464" s="55" t="s">
        <v>64</v>
      </c>
      <c r="R464" s="55">
        <v>1323.4</v>
      </c>
      <c r="S464" s="55">
        <v>9126.6</v>
      </c>
      <c r="T464" s="55">
        <v>9126.6</v>
      </c>
      <c r="U464" s="55">
        <v>0</v>
      </c>
      <c r="V464" s="55" t="s">
        <v>64</v>
      </c>
      <c r="W464" s="55" t="s">
        <v>590</v>
      </c>
      <c r="X464" s="55">
        <v>1</v>
      </c>
      <c r="Y464" s="55">
        <v>0</v>
      </c>
      <c r="Z464" s="55">
        <v>1</v>
      </c>
      <c r="AA464" s="55" t="s">
        <v>63</v>
      </c>
      <c r="AB464" s="55">
        <v>7</v>
      </c>
      <c r="AC464" s="55">
        <v>0</v>
      </c>
      <c r="AD464" s="55">
        <v>63</v>
      </c>
      <c r="AE464" s="55">
        <v>0</v>
      </c>
      <c r="AF464" s="55">
        <v>17</v>
      </c>
      <c r="AG464" s="56">
        <v>17</v>
      </c>
      <c r="AH464" s="55">
        <v>545</v>
      </c>
      <c r="AI464" s="55">
        <v>89.285700000000006</v>
      </c>
      <c r="AJ464" s="55">
        <v>625</v>
      </c>
      <c r="AK464" s="55">
        <v>3209</v>
      </c>
      <c r="AL464" s="55">
        <v>3209</v>
      </c>
      <c r="AM464" s="55">
        <v>0</v>
      </c>
      <c r="AN464" s="55" t="s">
        <v>64</v>
      </c>
      <c r="AO464" s="55">
        <v>10</v>
      </c>
      <c r="AP464" s="55">
        <v>8</v>
      </c>
      <c r="AQ464" s="55">
        <v>100</v>
      </c>
      <c r="AR464" s="55">
        <v>203.6</v>
      </c>
      <c r="AS464" s="55">
        <v>180</v>
      </c>
      <c r="AT464" s="68" t="str">
        <f>VLOOKUP(A464,'[2]SU List with Assignment Master'!$F$2:$G$128,2,FALSE)</f>
        <v>South 5</v>
      </c>
      <c r="AU464" s="55">
        <v>487</v>
      </c>
      <c r="AV464" s="55" t="s">
        <v>60</v>
      </c>
    </row>
    <row r="465" spans="1:48" x14ac:dyDescent="0.25">
      <c r="A465" s="55" t="s">
        <v>187</v>
      </c>
      <c r="B465" s="55">
        <v>40923</v>
      </c>
      <c r="C465" s="55">
        <v>11</v>
      </c>
      <c r="D465" s="55">
        <v>4980</v>
      </c>
      <c r="E465" s="55">
        <v>846</v>
      </c>
      <c r="F465" s="55">
        <v>76</v>
      </c>
      <c r="G465" s="56">
        <v>5902</v>
      </c>
      <c r="H465" s="59">
        <v>5826</v>
      </c>
      <c r="I465" s="55">
        <v>536.54549999999995</v>
      </c>
      <c r="J465" s="59">
        <v>529.6</v>
      </c>
      <c r="K465" s="55">
        <v>30160</v>
      </c>
      <c r="L465" s="55">
        <v>3836.3</v>
      </c>
      <c r="M465" s="55">
        <v>0</v>
      </c>
      <c r="N465" s="55">
        <v>0</v>
      </c>
      <c r="O465" s="55">
        <v>118.04</v>
      </c>
      <c r="P465" s="55" t="s">
        <v>64</v>
      </c>
      <c r="Q465" s="55" t="s">
        <v>63</v>
      </c>
      <c r="R465" s="55">
        <v>3954.34</v>
      </c>
      <c r="S465" s="55">
        <v>26205.66</v>
      </c>
      <c r="T465" s="55">
        <v>26205.66</v>
      </c>
      <c r="U465" s="55">
        <v>0</v>
      </c>
      <c r="V465" s="55" t="s">
        <v>64</v>
      </c>
      <c r="W465" s="55" t="s">
        <v>591</v>
      </c>
      <c r="X465" s="55">
        <v>1</v>
      </c>
      <c r="Y465" s="55">
        <v>0</v>
      </c>
      <c r="Z465" s="55">
        <v>1</v>
      </c>
      <c r="AA465" s="55" t="s">
        <v>63</v>
      </c>
      <c r="AB465" s="55">
        <v>10</v>
      </c>
      <c r="AC465" s="55">
        <v>0</v>
      </c>
      <c r="AD465" s="55">
        <v>144</v>
      </c>
      <c r="AE465" s="55">
        <v>0</v>
      </c>
      <c r="AF465" s="55">
        <v>41</v>
      </c>
      <c r="AG465" s="56">
        <v>41</v>
      </c>
      <c r="AH465" s="55">
        <v>1650</v>
      </c>
      <c r="AI465" s="55">
        <v>183.5</v>
      </c>
      <c r="AJ465" s="55">
        <v>1835</v>
      </c>
      <c r="AK465" s="55">
        <v>9406</v>
      </c>
      <c r="AL465" s="55">
        <v>9406</v>
      </c>
      <c r="AM465" s="55">
        <v>6000</v>
      </c>
      <c r="AN465" s="55" t="s">
        <v>64</v>
      </c>
      <c r="AO465" s="55">
        <v>13</v>
      </c>
      <c r="AP465" s="55">
        <v>13</v>
      </c>
      <c r="AQ465" s="55">
        <v>84.615384615384613</v>
      </c>
      <c r="AR465" s="55">
        <v>454</v>
      </c>
      <c r="AS465" s="55">
        <v>383.07690000000002</v>
      </c>
      <c r="AT465" s="68" t="str">
        <f>VLOOKUP(A465,'[2]SU List with Assignment Master'!$F$2:$G$128,2,FALSE)</f>
        <v>South 5</v>
      </c>
      <c r="AU465" s="55">
        <v>487</v>
      </c>
      <c r="AV465" s="55" t="s">
        <v>60</v>
      </c>
    </row>
    <row r="466" spans="1:48" x14ac:dyDescent="0.25">
      <c r="A466" s="55" t="s">
        <v>187</v>
      </c>
      <c r="B466" s="55">
        <v>40931</v>
      </c>
      <c r="C466" s="55">
        <v>2</v>
      </c>
      <c r="D466" s="55">
        <v>876</v>
      </c>
      <c r="E466" s="55">
        <v>1162</v>
      </c>
      <c r="F466" s="55">
        <v>0</v>
      </c>
      <c r="G466" s="56">
        <v>2038</v>
      </c>
      <c r="H466" s="59">
        <v>2038</v>
      </c>
      <c r="I466" s="55">
        <v>1019</v>
      </c>
      <c r="J466" s="59">
        <v>1019</v>
      </c>
      <c r="K466" s="55">
        <v>10360</v>
      </c>
      <c r="L466" s="55">
        <v>1324.7</v>
      </c>
      <c r="M466" s="55">
        <v>0</v>
      </c>
      <c r="N466" s="55">
        <v>0</v>
      </c>
      <c r="O466" s="55">
        <v>40.76</v>
      </c>
      <c r="P466" s="55" t="s">
        <v>64</v>
      </c>
      <c r="Q466" s="55" t="s">
        <v>63</v>
      </c>
      <c r="R466" s="55">
        <v>1365.46</v>
      </c>
      <c r="S466" s="55">
        <v>8994.5400000000009</v>
      </c>
      <c r="T466" s="55">
        <v>8994.5400000000009</v>
      </c>
      <c r="U466" s="55">
        <v>0</v>
      </c>
      <c r="V466" s="55" t="s">
        <v>64</v>
      </c>
      <c r="W466" s="55" t="s">
        <v>592</v>
      </c>
      <c r="X466" s="55">
        <v>1</v>
      </c>
      <c r="Y466" s="55">
        <v>0</v>
      </c>
      <c r="Z466" s="55">
        <v>1</v>
      </c>
      <c r="AA466" s="55" t="s">
        <v>63</v>
      </c>
      <c r="AB466" s="55">
        <v>2</v>
      </c>
      <c r="AC466" s="55">
        <v>0</v>
      </c>
      <c r="AD466" s="55">
        <v>30</v>
      </c>
      <c r="AE466" s="55">
        <v>0</v>
      </c>
      <c r="AF466" s="55">
        <v>0</v>
      </c>
      <c r="AG466" s="56">
        <v>0</v>
      </c>
      <c r="AH466" s="55">
        <v>468</v>
      </c>
      <c r="AI466" s="55">
        <v>249</v>
      </c>
      <c r="AJ466" s="55">
        <v>498</v>
      </c>
      <c r="AK466" s="55">
        <v>2532</v>
      </c>
      <c r="AL466" s="55">
        <v>2532</v>
      </c>
      <c r="AN466" s="55" t="s">
        <v>64</v>
      </c>
      <c r="AO466" s="55">
        <v>5</v>
      </c>
      <c r="AP466" s="55">
        <v>3</v>
      </c>
      <c r="AQ466" s="55">
        <v>40</v>
      </c>
      <c r="AR466" s="55">
        <v>407.6</v>
      </c>
      <c r="AS466" s="55">
        <v>292</v>
      </c>
      <c r="AT466" s="68" t="str">
        <f>VLOOKUP(A466,'[2]SU List with Assignment Master'!$F$2:$G$128,2,FALSE)</f>
        <v>South 5</v>
      </c>
      <c r="AU466" s="55">
        <v>487</v>
      </c>
      <c r="AV466" s="55" t="s">
        <v>18</v>
      </c>
    </row>
    <row r="467" spans="1:48" x14ac:dyDescent="0.25">
      <c r="A467" s="55" t="s">
        <v>187</v>
      </c>
      <c r="B467" s="55">
        <v>40939</v>
      </c>
      <c r="C467" s="55">
        <v>10</v>
      </c>
      <c r="D467" s="55">
        <v>3636</v>
      </c>
      <c r="E467" s="55">
        <v>771</v>
      </c>
      <c r="F467" s="55">
        <v>15</v>
      </c>
      <c r="G467" s="56">
        <v>4422</v>
      </c>
      <c r="H467" s="59">
        <v>4407</v>
      </c>
      <c r="I467" s="55">
        <v>442.2</v>
      </c>
      <c r="J467" s="59">
        <v>440.7</v>
      </c>
      <c r="K467" s="55">
        <v>22670</v>
      </c>
      <c r="L467" s="55">
        <v>2874.3</v>
      </c>
      <c r="M467" s="55">
        <v>0</v>
      </c>
      <c r="N467" s="55">
        <v>0</v>
      </c>
      <c r="O467" s="55">
        <v>88.44</v>
      </c>
      <c r="P467" s="55" t="s">
        <v>64</v>
      </c>
      <c r="Q467" s="55" t="s">
        <v>63</v>
      </c>
      <c r="R467" s="55">
        <v>2962.74</v>
      </c>
      <c r="S467" s="55">
        <v>19707.259999999998</v>
      </c>
      <c r="T467" s="55">
        <v>19707.259999999998</v>
      </c>
      <c r="U467" s="55">
        <v>0</v>
      </c>
      <c r="V467" s="55" t="s">
        <v>64</v>
      </c>
      <c r="W467" s="55" t="s">
        <v>593</v>
      </c>
      <c r="X467" s="55">
        <v>1</v>
      </c>
      <c r="Y467" s="55">
        <v>0</v>
      </c>
      <c r="Z467" s="55">
        <v>1</v>
      </c>
      <c r="AA467" s="55" t="s">
        <v>63</v>
      </c>
      <c r="AB467" s="55">
        <v>9</v>
      </c>
      <c r="AC467" s="55">
        <v>0</v>
      </c>
      <c r="AD467" s="55">
        <v>149</v>
      </c>
      <c r="AE467" s="55">
        <v>0</v>
      </c>
      <c r="AF467" s="55">
        <v>8</v>
      </c>
      <c r="AG467" s="56">
        <v>8</v>
      </c>
      <c r="AH467" s="55">
        <v>1778</v>
      </c>
      <c r="AI467" s="55">
        <v>215</v>
      </c>
      <c r="AJ467" s="55">
        <v>1935</v>
      </c>
      <c r="AK467" s="55">
        <v>9926</v>
      </c>
      <c r="AL467" s="55">
        <v>9926</v>
      </c>
      <c r="AN467" s="55" t="s">
        <v>64</v>
      </c>
      <c r="AO467" s="55">
        <v>12</v>
      </c>
      <c r="AP467" s="55">
        <v>10</v>
      </c>
      <c r="AQ467" s="55">
        <v>83.333333333333329</v>
      </c>
      <c r="AR467" s="55">
        <v>368.5</v>
      </c>
      <c r="AS467" s="55">
        <v>363.6</v>
      </c>
      <c r="AT467" s="68" t="str">
        <f>VLOOKUP(A467,'[2]SU List with Assignment Master'!$F$2:$G$128,2,FALSE)</f>
        <v>South 5</v>
      </c>
      <c r="AU467" s="55">
        <v>487</v>
      </c>
      <c r="AV467" s="55" t="s">
        <v>22</v>
      </c>
    </row>
    <row r="468" spans="1:48" x14ac:dyDescent="0.25">
      <c r="A468" s="55" t="s">
        <v>187</v>
      </c>
      <c r="B468" s="55">
        <v>40940</v>
      </c>
      <c r="C468" s="55">
        <v>5</v>
      </c>
      <c r="D468" s="55">
        <v>1224</v>
      </c>
      <c r="E468" s="55">
        <v>989</v>
      </c>
      <c r="F468" s="55">
        <v>51</v>
      </c>
      <c r="G468" s="56">
        <v>2264</v>
      </c>
      <c r="H468" s="59">
        <v>2213</v>
      </c>
      <c r="I468" s="55">
        <v>452.8</v>
      </c>
      <c r="J468" s="59">
        <v>442.6</v>
      </c>
      <c r="K468" s="55">
        <v>11609</v>
      </c>
      <c r="L468" s="55">
        <v>1471.6</v>
      </c>
      <c r="M468" s="55">
        <v>0</v>
      </c>
      <c r="N468" s="55">
        <v>0</v>
      </c>
      <c r="O468" s="55">
        <v>0</v>
      </c>
      <c r="P468" s="55" t="s">
        <v>64</v>
      </c>
      <c r="Q468" s="55" t="s">
        <v>64</v>
      </c>
      <c r="R468" s="55">
        <v>1471.6</v>
      </c>
      <c r="S468" s="55">
        <v>10137.4</v>
      </c>
      <c r="T468" s="55">
        <v>10137.4</v>
      </c>
      <c r="U468" s="55">
        <v>0</v>
      </c>
      <c r="V468" s="55" t="s">
        <v>64</v>
      </c>
      <c r="W468" s="55" t="s">
        <v>594</v>
      </c>
      <c r="X468" s="55">
        <v>1</v>
      </c>
      <c r="Y468" s="55">
        <v>0</v>
      </c>
      <c r="Z468" s="55">
        <v>1</v>
      </c>
      <c r="AA468" s="55" t="s">
        <v>63</v>
      </c>
      <c r="AB468" s="55">
        <v>4</v>
      </c>
      <c r="AC468" s="55">
        <v>0</v>
      </c>
      <c r="AD468" s="55">
        <v>70</v>
      </c>
      <c r="AE468" s="55">
        <v>0</v>
      </c>
      <c r="AF468" s="55">
        <v>43</v>
      </c>
      <c r="AG468" s="56">
        <v>43</v>
      </c>
      <c r="AH468" s="55">
        <v>1124</v>
      </c>
      <c r="AI468" s="55">
        <v>309.25</v>
      </c>
      <c r="AJ468" s="55">
        <v>1237</v>
      </c>
      <c r="AK468" s="55">
        <v>6325</v>
      </c>
      <c r="AL468" s="55">
        <v>6325</v>
      </c>
      <c r="AN468" s="55" t="s">
        <v>64</v>
      </c>
      <c r="AO468" s="55">
        <v>8</v>
      </c>
      <c r="AP468" s="55">
        <v>4</v>
      </c>
      <c r="AQ468" s="55">
        <v>62.5</v>
      </c>
      <c r="AR468" s="55">
        <v>283</v>
      </c>
      <c r="AS468" s="55">
        <v>306</v>
      </c>
      <c r="AT468" s="68" t="str">
        <f>VLOOKUP(A468,'[2]SU List with Assignment Master'!$F$2:$G$128,2,FALSE)</f>
        <v>South 5</v>
      </c>
      <c r="AU468" s="55">
        <v>487</v>
      </c>
      <c r="AV468" s="55" t="s">
        <v>22</v>
      </c>
    </row>
    <row r="469" spans="1:48" x14ac:dyDescent="0.25">
      <c r="A469" s="55" t="s">
        <v>187</v>
      </c>
      <c r="B469" s="55">
        <v>41200</v>
      </c>
      <c r="C469" s="55">
        <v>5</v>
      </c>
      <c r="D469" s="55">
        <v>1728</v>
      </c>
      <c r="E469" s="55">
        <v>1522</v>
      </c>
      <c r="F469" s="55">
        <v>158</v>
      </c>
      <c r="G469" s="56">
        <v>3408</v>
      </c>
      <c r="H469" s="59">
        <v>3250</v>
      </c>
      <c r="I469" s="55">
        <v>681.6</v>
      </c>
      <c r="J469" s="59">
        <v>650</v>
      </c>
      <c r="K469" s="55">
        <v>17380</v>
      </c>
      <c r="L469" s="55">
        <v>2215.1999999999998</v>
      </c>
      <c r="M469" s="55">
        <v>0</v>
      </c>
      <c r="N469" s="55">
        <v>0</v>
      </c>
      <c r="O469" s="55">
        <v>68.16</v>
      </c>
      <c r="P469" s="55" t="s">
        <v>64</v>
      </c>
      <c r="Q469" s="55" t="s">
        <v>63</v>
      </c>
      <c r="R469" s="55">
        <v>2283.36</v>
      </c>
      <c r="S469" s="55">
        <v>15096.64</v>
      </c>
      <c r="T469" s="55">
        <v>15096.64</v>
      </c>
      <c r="U469" s="55">
        <v>0</v>
      </c>
      <c r="V469" s="55" t="s">
        <v>64</v>
      </c>
      <c r="W469" s="55" t="s">
        <v>595</v>
      </c>
      <c r="X469" s="55">
        <v>1</v>
      </c>
      <c r="Y469" s="55">
        <v>0</v>
      </c>
      <c r="Z469" s="55">
        <v>1</v>
      </c>
      <c r="AA469" s="55" t="s">
        <v>63</v>
      </c>
      <c r="AB469" s="55">
        <v>5</v>
      </c>
      <c r="AC469" s="55">
        <v>0</v>
      </c>
      <c r="AD469" s="55">
        <v>64</v>
      </c>
      <c r="AE469" s="55">
        <v>0</v>
      </c>
      <c r="AF469" s="55">
        <v>107</v>
      </c>
      <c r="AG469" s="56">
        <v>107</v>
      </c>
      <c r="AH469" s="55">
        <v>1333</v>
      </c>
      <c r="AI469" s="55">
        <v>300.8</v>
      </c>
      <c r="AJ469" s="55">
        <v>1504</v>
      </c>
      <c r="AK469" s="55">
        <v>7666</v>
      </c>
      <c r="AL469" s="55">
        <v>7666</v>
      </c>
      <c r="AM469" s="55">
        <v>1750</v>
      </c>
      <c r="AN469" s="55" t="s">
        <v>64</v>
      </c>
      <c r="AO469" s="55">
        <v>5</v>
      </c>
      <c r="AP469" s="55">
        <v>5</v>
      </c>
      <c r="AQ469" s="55">
        <v>100</v>
      </c>
      <c r="AR469" s="55">
        <v>681.6</v>
      </c>
      <c r="AS469" s="55">
        <v>345.6</v>
      </c>
      <c r="AT469" s="68" t="str">
        <f>VLOOKUP(A469,'[2]SU List with Assignment Master'!$F$2:$G$128,2,FALSE)</f>
        <v>South 5</v>
      </c>
      <c r="AU469" s="55">
        <v>487</v>
      </c>
      <c r="AV469" s="55" t="s">
        <v>20</v>
      </c>
    </row>
    <row r="470" spans="1:48" x14ac:dyDescent="0.25">
      <c r="A470" s="55" t="s">
        <v>187</v>
      </c>
      <c r="B470" s="55">
        <v>41207</v>
      </c>
      <c r="C470" s="55">
        <v>12</v>
      </c>
      <c r="D470" s="55">
        <v>3300</v>
      </c>
      <c r="E470" s="55">
        <v>1490</v>
      </c>
      <c r="F470" s="55">
        <v>191</v>
      </c>
      <c r="G470" s="56">
        <v>4981</v>
      </c>
      <c r="H470" s="59">
        <v>4790</v>
      </c>
      <c r="I470" s="55">
        <v>415.08330000000001</v>
      </c>
      <c r="J470" s="59">
        <v>399.2</v>
      </c>
      <c r="K470" s="55">
        <v>25485</v>
      </c>
      <c r="L470" s="55">
        <v>3237.65</v>
      </c>
      <c r="M470" s="55">
        <v>0</v>
      </c>
      <c r="N470" s="55">
        <v>0</v>
      </c>
      <c r="O470" s="55">
        <v>99.62</v>
      </c>
      <c r="P470" s="55" t="s">
        <v>64</v>
      </c>
      <c r="Q470" s="55" t="s">
        <v>63</v>
      </c>
      <c r="R470" s="55">
        <v>3337.27</v>
      </c>
      <c r="S470" s="55">
        <v>22147.73</v>
      </c>
      <c r="T470" s="55">
        <v>22147.73</v>
      </c>
      <c r="U470" s="55">
        <v>0</v>
      </c>
      <c r="V470" s="55" t="s">
        <v>64</v>
      </c>
      <c r="W470" s="55" t="s">
        <v>596</v>
      </c>
      <c r="X470" s="55">
        <v>1</v>
      </c>
      <c r="Y470" s="55">
        <v>0</v>
      </c>
      <c r="Z470" s="55">
        <v>1</v>
      </c>
      <c r="AA470" s="55" t="s">
        <v>63</v>
      </c>
      <c r="AB470" s="55">
        <v>12</v>
      </c>
      <c r="AC470" s="55">
        <v>0</v>
      </c>
      <c r="AD470" s="55">
        <v>220</v>
      </c>
      <c r="AE470" s="55">
        <v>0</v>
      </c>
      <c r="AF470" s="55">
        <v>112</v>
      </c>
      <c r="AG470" s="56">
        <v>112</v>
      </c>
      <c r="AH470" s="55">
        <v>2156</v>
      </c>
      <c r="AI470" s="55">
        <v>207.33330000000001</v>
      </c>
      <c r="AJ470" s="55">
        <v>2488</v>
      </c>
      <c r="AK470" s="55">
        <v>12728</v>
      </c>
      <c r="AL470" s="55">
        <v>12728</v>
      </c>
      <c r="AM470" s="55">
        <v>5000</v>
      </c>
      <c r="AN470" s="55" t="s">
        <v>64</v>
      </c>
      <c r="AO470" s="55">
        <v>13</v>
      </c>
      <c r="AP470" s="55">
        <v>12</v>
      </c>
      <c r="AQ470" s="55">
        <v>92.307692307692307</v>
      </c>
      <c r="AR470" s="55">
        <v>383.15379999999999</v>
      </c>
      <c r="AS470" s="55">
        <v>275</v>
      </c>
      <c r="AT470" s="68" t="str">
        <f>VLOOKUP(A470,'[2]SU List with Assignment Master'!$F$2:$G$128,2,FALSE)</f>
        <v>South 5</v>
      </c>
      <c r="AU470" s="55">
        <v>487</v>
      </c>
      <c r="AV470" s="55" t="s">
        <v>20</v>
      </c>
    </row>
    <row r="471" spans="1:48" x14ac:dyDescent="0.25">
      <c r="A471" s="55" t="s">
        <v>187</v>
      </c>
      <c r="B471" s="55">
        <v>41402</v>
      </c>
      <c r="C471" s="55">
        <v>7</v>
      </c>
      <c r="D471" s="55">
        <v>1932</v>
      </c>
      <c r="E471" s="55">
        <v>915</v>
      </c>
      <c r="F471" s="55">
        <v>10</v>
      </c>
      <c r="G471" s="56">
        <v>2857</v>
      </c>
      <c r="H471" s="59">
        <v>2847</v>
      </c>
      <c r="I471" s="55">
        <v>408.1429</v>
      </c>
      <c r="J471" s="59">
        <v>406.7</v>
      </c>
      <c r="K471" s="55">
        <v>14716</v>
      </c>
      <c r="L471" s="55">
        <v>1857.05</v>
      </c>
      <c r="M471" s="55">
        <v>0</v>
      </c>
      <c r="N471" s="55">
        <v>0</v>
      </c>
      <c r="O471" s="55">
        <v>0</v>
      </c>
      <c r="P471" s="55" t="s">
        <v>64</v>
      </c>
      <c r="Q471" s="55" t="s">
        <v>64</v>
      </c>
      <c r="R471" s="55">
        <v>1857.05</v>
      </c>
      <c r="S471" s="55">
        <v>12858.95</v>
      </c>
      <c r="T471" s="55">
        <v>12858.95</v>
      </c>
      <c r="U471" s="55">
        <v>0</v>
      </c>
      <c r="V471" s="55" t="s">
        <v>64</v>
      </c>
      <c r="W471" s="55" t="s">
        <v>597</v>
      </c>
      <c r="X471" s="55">
        <v>1</v>
      </c>
      <c r="Y471" s="55">
        <v>0</v>
      </c>
      <c r="Z471" s="55">
        <v>1</v>
      </c>
      <c r="AA471" s="55" t="s">
        <v>63</v>
      </c>
      <c r="AB471" s="55">
        <v>7</v>
      </c>
      <c r="AC471" s="55">
        <v>0</v>
      </c>
      <c r="AD471" s="55">
        <v>61</v>
      </c>
      <c r="AE471" s="55">
        <v>0</v>
      </c>
      <c r="AF471" s="55">
        <v>10</v>
      </c>
      <c r="AG471" s="56">
        <v>10</v>
      </c>
      <c r="AH471" s="55">
        <v>354</v>
      </c>
      <c r="AI471" s="55">
        <v>60.714300000000001</v>
      </c>
      <c r="AJ471" s="55">
        <v>425</v>
      </c>
      <c r="AK471" s="55">
        <v>2175</v>
      </c>
      <c r="AL471" s="55">
        <v>2175</v>
      </c>
      <c r="AM471" s="55">
        <v>0</v>
      </c>
      <c r="AN471" s="55" t="s">
        <v>64</v>
      </c>
      <c r="AO471" s="55">
        <v>11</v>
      </c>
      <c r="AP471" s="55">
        <v>7</v>
      </c>
      <c r="AQ471" s="55">
        <v>63.636363636363633</v>
      </c>
      <c r="AR471" s="55">
        <v>259.72730000000001</v>
      </c>
      <c r="AS471" s="55">
        <v>276</v>
      </c>
      <c r="AT471" s="68" t="str">
        <f>VLOOKUP(A471,'[2]SU List with Assignment Master'!$F$2:$G$128,2,FALSE)</f>
        <v>South 5</v>
      </c>
      <c r="AU471" s="55">
        <v>487</v>
      </c>
      <c r="AV471" s="55" t="s">
        <v>60</v>
      </c>
    </row>
    <row r="472" spans="1:48" x14ac:dyDescent="0.25">
      <c r="A472" s="55" t="s">
        <v>187</v>
      </c>
      <c r="B472" s="55">
        <v>41426</v>
      </c>
      <c r="C472" s="55">
        <v>13</v>
      </c>
      <c r="D472" s="55">
        <v>4356</v>
      </c>
      <c r="E472" s="55">
        <v>1980</v>
      </c>
      <c r="F472" s="55">
        <v>42</v>
      </c>
      <c r="G472" s="56">
        <v>6378</v>
      </c>
      <c r="H472" s="59">
        <v>6336</v>
      </c>
      <c r="I472" s="55">
        <v>490.61540000000002</v>
      </c>
      <c r="J472" s="59">
        <v>487.4</v>
      </c>
      <c r="K472" s="55">
        <v>32583</v>
      </c>
      <c r="L472" s="55">
        <v>4145.7</v>
      </c>
      <c r="M472" s="55">
        <v>0</v>
      </c>
      <c r="N472" s="55">
        <v>0</v>
      </c>
      <c r="O472" s="55">
        <v>127.56</v>
      </c>
      <c r="P472" s="55" t="s">
        <v>64</v>
      </c>
      <c r="Q472" s="55" t="s">
        <v>63</v>
      </c>
      <c r="R472" s="55">
        <v>4273.26</v>
      </c>
      <c r="S472" s="55">
        <v>28309.74</v>
      </c>
      <c r="T472" s="55">
        <v>28309.74</v>
      </c>
      <c r="U472" s="55">
        <v>0</v>
      </c>
      <c r="V472" s="55" t="s">
        <v>64</v>
      </c>
      <c r="W472" s="55" t="s">
        <v>598</v>
      </c>
      <c r="X472" s="55">
        <v>1</v>
      </c>
      <c r="Y472" s="55">
        <v>0</v>
      </c>
      <c r="Z472" s="55">
        <v>1</v>
      </c>
      <c r="AA472" s="55" t="s">
        <v>63</v>
      </c>
      <c r="AB472" s="55">
        <v>10</v>
      </c>
      <c r="AC472" s="55">
        <v>0</v>
      </c>
      <c r="AD472" s="55">
        <v>41</v>
      </c>
      <c r="AE472" s="55">
        <v>0</v>
      </c>
      <c r="AF472" s="55">
        <v>36</v>
      </c>
      <c r="AG472" s="56">
        <v>36</v>
      </c>
      <c r="AH472" s="55">
        <v>2014</v>
      </c>
      <c r="AI472" s="55">
        <v>209.1</v>
      </c>
      <c r="AJ472" s="55">
        <v>2091</v>
      </c>
      <c r="AK472" s="55">
        <v>10700</v>
      </c>
      <c r="AL472" s="55">
        <v>10700</v>
      </c>
      <c r="AN472" s="55" t="s">
        <v>64</v>
      </c>
      <c r="AO472" s="55">
        <v>15</v>
      </c>
      <c r="AP472" s="55">
        <v>14</v>
      </c>
      <c r="AQ472" s="55">
        <v>86.666666666666671</v>
      </c>
      <c r="AR472" s="55">
        <v>425.2</v>
      </c>
      <c r="AS472" s="55">
        <v>311.1429</v>
      </c>
      <c r="AT472" s="68" t="str">
        <f>VLOOKUP(A472,'[2]SU List with Assignment Master'!$F$2:$G$128,2,FALSE)</f>
        <v>South 5</v>
      </c>
      <c r="AU472" s="55">
        <v>487</v>
      </c>
      <c r="AV472" s="55" t="s">
        <v>19</v>
      </c>
    </row>
    <row r="473" spans="1:48" x14ac:dyDescent="0.25">
      <c r="A473" s="55" t="s">
        <v>187</v>
      </c>
      <c r="B473" s="55">
        <v>41451</v>
      </c>
      <c r="C473" s="55">
        <v>11</v>
      </c>
      <c r="D473" s="55">
        <v>3000</v>
      </c>
      <c r="E473" s="55">
        <v>441</v>
      </c>
      <c r="F473" s="55">
        <v>61</v>
      </c>
      <c r="G473" s="56">
        <v>3502</v>
      </c>
      <c r="H473" s="59">
        <v>3441</v>
      </c>
      <c r="I473" s="55">
        <v>318.36360000000002</v>
      </c>
      <c r="J473" s="59">
        <v>312.8</v>
      </c>
      <c r="K473" s="55">
        <v>17797</v>
      </c>
      <c r="L473" s="55">
        <v>2276.3000000000002</v>
      </c>
      <c r="M473" s="55">
        <v>0</v>
      </c>
      <c r="N473" s="55">
        <v>0</v>
      </c>
      <c r="O473" s="55">
        <v>70.040000000000006</v>
      </c>
      <c r="P473" s="55" t="s">
        <v>64</v>
      </c>
      <c r="Q473" s="55" t="s">
        <v>63</v>
      </c>
      <c r="R473" s="55">
        <v>2346.34</v>
      </c>
      <c r="S473" s="55">
        <v>15450.66</v>
      </c>
      <c r="T473" s="55">
        <v>15450.66</v>
      </c>
      <c r="U473" s="55">
        <v>0</v>
      </c>
      <c r="V473" s="55" t="s">
        <v>64</v>
      </c>
      <c r="W473" s="55" t="s">
        <v>599</v>
      </c>
      <c r="X473" s="55">
        <v>1</v>
      </c>
      <c r="Y473" s="55">
        <v>0</v>
      </c>
      <c r="Z473" s="55">
        <v>1</v>
      </c>
      <c r="AA473" s="55" t="s">
        <v>63</v>
      </c>
      <c r="AB473" s="55">
        <v>8</v>
      </c>
      <c r="AC473" s="55">
        <v>0</v>
      </c>
      <c r="AD473" s="55">
        <v>102</v>
      </c>
      <c r="AE473" s="55">
        <v>0</v>
      </c>
      <c r="AF473" s="55">
        <v>53</v>
      </c>
      <c r="AG473" s="56">
        <v>53</v>
      </c>
      <c r="AH473" s="55">
        <v>1058</v>
      </c>
      <c r="AI473" s="55">
        <v>151.625</v>
      </c>
      <c r="AJ473" s="55">
        <v>1213</v>
      </c>
      <c r="AK473" s="55">
        <v>6186</v>
      </c>
      <c r="AL473" s="55">
        <v>6186</v>
      </c>
      <c r="AN473" s="55" t="s">
        <v>64</v>
      </c>
      <c r="AO473" s="55">
        <v>12</v>
      </c>
      <c r="AP473" s="55">
        <v>9</v>
      </c>
      <c r="AQ473" s="55">
        <v>91.666666666666671</v>
      </c>
      <c r="AR473" s="55">
        <v>291.83330000000001</v>
      </c>
      <c r="AS473" s="55">
        <v>333.33330000000001</v>
      </c>
      <c r="AT473" s="68" t="str">
        <f>VLOOKUP(A473,'[2]SU List with Assignment Master'!$F$2:$G$128,2,FALSE)</f>
        <v>South 5</v>
      </c>
      <c r="AU473" s="55">
        <v>487</v>
      </c>
      <c r="AV473" s="55" t="s">
        <v>19</v>
      </c>
    </row>
    <row r="474" spans="1:48" x14ac:dyDescent="0.25">
      <c r="A474" s="55" t="s">
        <v>187</v>
      </c>
      <c r="B474" s="55">
        <v>41454</v>
      </c>
      <c r="C474" s="55">
        <v>9</v>
      </c>
      <c r="D474" s="55">
        <v>2280</v>
      </c>
      <c r="E474" s="55">
        <v>977</v>
      </c>
      <c r="F474" s="55">
        <v>12</v>
      </c>
      <c r="G474" s="56">
        <v>3269</v>
      </c>
      <c r="H474" s="59">
        <v>3257</v>
      </c>
      <c r="I474" s="55">
        <v>363.22219999999999</v>
      </c>
      <c r="J474" s="59">
        <v>361.9</v>
      </c>
      <c r="K474" s="55">
        <v>16764</v>
      </c>
      <c r="L474" s="55">
        <v>2124.85</v>
      </c>
      <c r="M474" s="55">
        <v>0</v>
      </c>
      <c r="N474" s="55">
        <v>0</v>
      </c>
      <c r="O474" s="55">
        <v>65.38</v>
      </c>
      <c r="P474" s="55" t="s">
        <v>64</v>
      </c>
      <c r="Q474" s="55" t="s">
        <v>63</v>
      </c>
      <c r="R474" s="55">
        <v>2190.23</v>
      </c>
      <c r="S474" s="55">
        <v>14573.77</v>
      </c>
      <c r="T474" s="55">
        <v>14573.77</v>
      </c>
      <c r="U474" s="55">
        <v>0</v>
      </c>
      <c r="V474" s="55" t="s">
        <v>64</v>
      </c>
      <c r="W474" s="55" t="s">
        <v>600</v>
      </c>
      <c r="X474" s="55">
        <v>1</v>
      </c>
      <c r="Y474" s="55">
        <v>0</v>
      </c>
      <c r="Z474" s="55">
        <v>1</v>
      </c>
      <c r="AA474" s="55" t="s">
        <v>63</v>
      </c>
      <c r="AB474" s="55">
        <v>8</v>
      </c>
      <c r="AC474" s="55">
        <v>0</v>
      </c>
      <c r="AD474" s="55">
        <v>105</v>
      </c>
      <c r="AE474" s="55">
        <v>0</v>
      </c>
      <c r="AF474" s="55">
        <v>10</v>
      </c>
      <c r="AG474" s="56">
        <v>10</v>
      </c>
      <c r="AH474" s="55">
        <v>1166</v>
      </c>
      <c r="AI474" s="55">
        <v>160.125</v>
      </c>
      <c r="AJ474" s="55">
        <v>1281</v>
      </c>
      <c r="AK474" s="55">
        <v>6583</v>
      </c>
      <c r="AL474" s="55">
        <v>6583</v>
      </c>
      <c r="AN474" s="55" t="s">
        <v>64</v>
      </c>
      <c r="AO474" s="55">
        <v>10</v>
      </c>
      <c r="AP474" s="55">
        <v>9</v>
      </c>
      <c r="AQ474" s="55">
        <v>90</v>
      </c>
      <c r="AR474" s="55">
        <v>326.89999999999998</v>
      </c>
      <c r="AS474" s="55">
        <v>253.33330000000001</v>
      </c>
      <c r="AT474" s="68" t="str">
        <f>VLOOKUP(A474,'[2]SU List with Assignment Master'!$F$2:$G$128,2,FALSE)</f>
        <v>South 5</v>
      </c>
      <c r="AU474" s="55">
        <v>487</v>
      </c>
      <c r="AV474" s="55" t="s">
        <v>19</v>
      </c>
    </row>
    <row r="475" spans="1:48" x14ac:dyDescent="0.25">
      <c r="A475" s="55" t="s">
        <v>187</v>
      </c>
      <c r="B475" s="55">
        <v>41457</v>
      </c>
      <c r="C475" s="55">
        <v>13</v>
      </c>
      <c r="D475" s="55">
        <v>3528</v>
      </c>
      <c r="E475" s="55">
        <v>598</v>
      </c>
      <c r="F475" s="55">
        <v>52</v>
      </c>
      <c r="G475" s="56">
        <v>4178</v>
      </c>
      <c r="H475" s="59">
        <v>4126</v>
      </c>
      <c r="I475" s="55">
        <v>321.38459999999998</v>
      </c>
      <c r="J475" s="59">
        <v>317.39999999999998</v>
      </c>
      <c r="K475" s="55">
        <v>21357</v>
      </c>
      <c r="L475" s="55">
        <v>2715.7</v>
      </c>
      <c r="M475" s="55">
        <v>0</v>
      </c>
      <c r="N475" s="55">
        <v>0</v>
      </c>
      <c r="O475" s="55">
        <v>83.56</v>
      </c>
      <c r="P475" s="55" t="s">
        <v>64</v>
      </c>
      <c r="Q475" s="55" t="s">
        <v>63</v>
      </c>
      <c r="R475" s="55">
        <v>2799.26</v>
      </c>
      <c r="S475" s="55">
        <v>18557.740000000002</v>
      </c>
      <c r="T475" s="55">
        <v>18557.740000000002</v>
      </c>
      <c r="U475" s="55">
        <v>0</v>
      </c>
      <c r="V475" s="55" t="s">
        <v>64</v>
      </c>
      <c r="W475" s="55" t="s">
        <v>601</v>
      </c>
      <c r="X475" s="55">
        <v>1</v>
      </c>
      <c r="Y475" s="55">
        <v>0</v>
      </c>
      <c r="Z475" s="55">
        <v>1</v>
      </c>
      <c r="AA475" s="55" t="s">
        <v>63</v>
      </c>
      <c r="AB475" s="55">
        <v>11</v>
      </c>
      <c r="AC475" s="55">
        <v>0</v>
      </c>
      <c r="AD475" s="55">
        <v>140</v>
      </c>
      <c r="AE475" s="55">
        <v>0</v>
      </c>
      <c r="AF475" s="55">
        <v>52</v>
      </c>
      <c r="AG475" s="56">
        <v>52</v>
      </c>
      <c r="AH475" s="55">
        <v>1629</v>
      </c>
      <c r="AI475" s="55">
        <v>165.5455</v>
      </c>
      <c r="AJ475" s="55">
        <v>1821</v>
      </c>
      <c r="AK475" s="55">
        <v>9297</v>
      </c>
      <c r="AL475" s="55">
        <v>9297</v>
      </c>
      <c r="AN475" s="55" t="s">
        <v>64</v>
      </c>
      <c r="AO475" s="55">
        <v>14</v>
      </c>
      <c r="AP475" s="55">
        <v>12</v>
      </c>
      <c r="AQ475" s="55">
        <v>92.857142857142861</v>
      </c>
      <c r="AR475" s="55">
        <v>298.42860000000002</v>
      </c>
      <c r="AS475" s="55">
        <v>294</v>
      </c>
      <c r="AT475" s="68" t="str">
        <f>VLOOKUP(A475,'[2]SU List with Assignment Master'!$F$2:$G$128,2,FALSE)</f>
        <v>South 5</v>
      </c>
      <c r="AU475" s="55">
        <v>487</v>
      </c>
      <c r="AV475" s="55" t="s">
        <v>19</v>
      </c>
    </row>
    <row r="476" spans="1:48" x14ac:dyDescent="0.25">
      <c r="A476" s="55" t="s">
        <v>187</v>
      </c>
      <c r="B476" s="55">
        <v>41459</v>
      </c>
      <c r="C476" s="55">
        <v>9</v>
      </c>
      <c r="D476" s="55">
        <v>240</v>
      </c>
      <c r="E476" s="55">
        <v>917</v>
      </c>
      <c r="F476" s="55">
        <v>4</v>
      </c>
      <c r="G476" s="56">
        <v>1161</v>
      </c>
      <c r="H476" s="59">
        <v>1157</v>
      </c>
      <c r="I476" s="55">
        <v>129</v>
      </c>
      <c r="J476" s="59">
        <v>128.6</v>
      </c>
      <c r="K476" s="55">
        <v>5983</v>
      </c>
      <c r="L476" s="55">
        <v>754.65</v>
      </c>
      <c r="M476" s="55">
        <v>0</v>
      </c>
      <c r="N476" s="55">
        <v>0</v>
      </c>
      <c r="O476" s="55">
        <v>0</v>
      </c>
      <c r="P476" s="55" t="s">
        <v>64</v>
      </c>
      <c r="Q476" s="55" t="s">
        <v>64</v>
      </c>
      <c r="R476" s="55">
        <v>754.65</v>
      </c>
      <c r="S476" s="55">
        <v>5228.3500000000004</v>
      </c>
      <c r="T476" s="55">
        <v>5228.3500000000004</v>
      </c>
      <c r="U476" s="55">
        <v>0</v>
      </c>
      <c r="V476" s="55" t="s">
        <v>64</v>
      </c>
      <c r="W476" s="55" t="s">
        <v>602</v>
      </c>
      <c r="X476" s="55">
        <v>1</v>
      </c>
      <c r="Y476" s="55">
        <v>0</v>
      </c>
      <c r="Z476" s="55">
        <v>1</v>
      </c>
      <c r="AA476" s="55" t="s">
        <v>63</v>
      </c>
      <c r="AB476" s="55">
        <v>5</v>
      </c>
      <c r="AC476" s="55">
        <v>0</v>
      </c>
      <c r="AD476" s="55">
        <v>11</v>
      </c>
      <c r="AE476" s="55">
        <v>0</v>
      </c>
      <c r="AF476" s="55">
        <v>4</v>
      </c>
      <c r="AG476" s="56">
        <v>4</v>
      </c>
      <c r="AH476" s="55">
        <v>320</v>
      </c>
      <c r="AI476" s="55">
        <v>67</v>
      </c>
      <c r="AJ476" s="55">
        <v>335</v>
      </c>
      <c r="AK476" s="55">
        <v>1708</v>
      </c>
      <c r="AL476" s="55">
        <v>1708</v>
      </c>
      <c r="AM476" s="55">
        <v>0</v>
      </c>
      <c r="AN476" s="55" t="s">
        <v>64</v>
      </c>
      <c r="AO476" s="55">
        <v>13</v>
      </c>
      <c r="AP476" s="55">
        <v>2</v>
      </c>
      <c r="AQ476" s="55">
        <v>69.230769230769226</v>
      </c>
      <c r="AR476" s="55">
        <v>89.307699999999997</v>
      </c>
      <c r="AS476" s="55">
        <v>120</v>
      </c>
      <c r="AT476" s="68" t="str">
        <f>VLOOKUP(A476,'[2]SU List with Assignment Master'!$F$2:$G$128,2,FALSE)</f>
        <v>South 5</v>
      </c>
      <c r="AU476" s="55">
        <v>487</v>
      </c>
      <c r="AV476" s="55" t="s">
        <v>19</v>
      </c>
    </row>
    <row r="477" spans="1:48" x14ac:dyDescent="0.25">
      <c r="A477" s="55" t="s">
        <v>187</v>
      </c>
      <c r="B477" s="55">
        <v>44209</v>
      </c>
      <c r="C477" s="55">
        <v>8</v>
      </c>
      <c r="D477" s="55">
        <v>456</v>
      </c>
      <c r="E477" s="55">
        <v>1141</v>
      </c>
      <c r="F477" s="55">
        <v>19</v>
      </c>
      <c r="G477" s="56">
        <v>1616</v>
      </c>
      <c r="H477" s="59">
        <v>1597</v>
      </c>
      <c r="I477" s="55">
        <v>202</v>
      </c>
      <c r="J477" s="59">
        <v>199.6</v>
      </c>
      <c r="K477" s="55">
        <v>8281</v>
      </c>
      <c r="L477" s="55">
        <v>1050.4000000000001</v>
      </c>
      <c r="M477" s="55">
        <v>0</v>
      </c>
      <c r="N477" s="55">
        <v>0</v>
      </c>
      <c r="O477" s="55">
        <v>32.32</v>
      </c>
      <c r="P477" s="55" t="s">
        <v>64</v>
      </c>
      <c r="Q477" s="55" t="s">
        <v>63</v>
      </c>
      <c r="R477" s="55">
        <v>1082.72</v>
      </c>
      <c r="S477" s="55">
        <v>7198.28</v>
      </c>
      <c r="T477" s="55">
        <v>7198.28</v>
      </c>
      <c r="U477" s="55">
        <v>0</v>
      </c>
      <c r="V477" s="55" t="s">
        <v>64</v>
      </c>
      <c r="W477" s="55" t="s">
        <v>603</v>
      </c>
      <c r="X477" s="55">
        <v>1</v>
      </c>
      <c r="Y477" s="55">
        <v>0</v>
      </c>
      <c r="Z477" s="55">
        <v>1</v>
      </c>
      <c r="AA477" s="55" t="s">
        <v>63</v>
      </c>
      <c r="AB477" s="55">
        <v>6</v>
      </c>
      <c r="AC477" s="55">
        <v>0</v>
      </c>
      <c r="AD477" s="55">
        <v>88</v>
      </c>
      <c r="AE477" s="55">
        <v>0</v>
      </c>
      <c r="AF477" s="55">
        <v>19</v>
      </c>
      <c r="AG477" s="56">
        <v>19</v>
      </c>
      <c r="AH477" s="55">
        <v>464</v>
      </c>
      <c r="AI477" s="55">
        <v>95.166700000000006</v>
      </c>
      <c r="AJ477" s="55">
        <v>571</v>
      </c>
      <c r="AK477" s="55">
        <v>2925</v>
      </c>
      <c r="AL477" s="55">
        <v>2925</v>
      </c>
      <c r="AN477" s="55" t="s">
        <v>64</v>
      </c>
      <c r="AO477" s="55">
        <v>8</v>
      </c>
      <c r="AP477" s="55">
        <v>4</v>
      </c>
      <c r="AQ477" s="55">
        <v>100</v>
      </c>
      <c r="AR477" s="55">
        <v>202</v>
      </c>
      <c r="AS477" s="55">
        <v>114</v>
      </c>
      <c r="AT477" s="68" t="str">
        <f>VLOOKUP(A477,'[2]SU List with Assignment Master'!$F$2:$G$128,2,FALSE)</f>
        <v>South 5</v>
      </c>
      <c r="AU477" s="55">
        <v>487</v>
      </c>
      <c r="AV477" s="55" t="s">
        <v>19</v>
      </c>
    </row>
    <row r="478" spans="1:48" x14ac:dyDescent="0.25">
      <c r="A478" s="55" t="s">
        <v>187</v>
      </c>
      <c r="B478" s="55">
        <v>50565</v>
      </c>
      <c r="C478" s="55">
        <v>0</v>
      </c>
      <c r="D478" s="55">
        <v>0</v>
      </c>
      <c r="E478" s="55">
        <v>0</v>
      </c>
      <c r="F478" s="55">
        <v>0</v>
      </c>
      <c r="G478" s="56">
        <v>0</v>
      </c>
      <c r="H478" s="59">
        <v>0</v>
      </c>
      <c r="I478" s="55">
        <v>0</v>
      </c>
      <c r="J478" s="59" t="e">
        <v>#DIV/0!</v>
      </c>
      <c r="K478" s="55">
        <v>0</v>
      </c>
      <c r="L478" s="55">
        <v>0</v>
      </c>
      <c r="M478" s="55">
        <v>0</v>
      </c>
      <c r="N478" s="55">
        <v>0</v>
      </c>
      <c r="O478" s="55">
        <v>0</v>
      </c>
      <c r="P478" s="55" t="s">
        <v>64</v>
      </c>
      <c r="Q478" s="55" t="s">
        <v>64</v>
      </c>
      <c r="R478" s="55">
        <v>0</v>
      </c>
      <c r="S478" s="55">
        <v>0</v>
      </c>
      <c r="T478" s="55">
        <v>0</v>
      </c>
      <c r="U478" s="55">
        <v>0</v>
      </c>
      <c r="V478" s="55" t="s">
        <v>64</v>
      </c>
      <c r="W478" s="55" t="s">
        <v>604</v>
      </c>
      <c r="X478" s="55">
        <v>0</v>
      </c>
      <c r="Y478" s="55">
        <v>1</v>
      </c>
      <c r="Z478" s="55">
        <v>1</v>
      </c>
      <c r="AA478" s="55" t="s">
        <v>63</v>
      </c>
      <c r="AB478" s="55">
        <v>0</v>
      </c>
      <c r="AC478" s="55">
        <v>0</v>
      </c>
      <c r="AD478" s="55">
        <v>0</v>
      </c>
      <c r="AE478" s="55">
        <v>0</v>
      </c>
      <c r="AF478" s="55">
        <v>0</v>
      </c>
      <c r="AG478" s="56">
        <v>0</v>
      </c>
      <c r="AH478" s="55">
        <v>0</v>
      </c>
      <c r="AI478" s="55">
        <v>0</v>
      </c>
      <c r="AJ478" s="55">
        <v>0</v>
      </c>
      <c r="AK478" s="55">
        <v>0</v>
      </c>
      <c r="AL478" s="55">
        <v>0</v>
      </c>
      <c r="AN478" s="55" t="s">
        <v>64</v>
      </c>
      <c r="AO478" s="55">
        <v>3</v>
      </c>
      <c r="AP478" s="55">
        <v>0</v>
      </c>
      <c r="AQ478" s="55">
        <v>0</v>
      </c>
      <c r="AR478" s="55">
        <v>0</v>
      </c>
      <c r="AS478" s="55">
        <v>0</v>
      </c>
      <c r="AT478" s="68" t="str">
        <f>VLOOKUP(A478,'[2]SU List with Assignment Master'!$F$2:$G$128,2,FALSE)</f>
        <v>South 5</v>
      </c>
      <c r="AU478" s="55">
        <v>487</v>
      </c>
      <c r="AV478" s="55" t="s">
        <v>24</v>
      </c>
    </row>
    <row r="479" spans="1:48" x14ac:dyDescent="0.25">
      <c r="A479" s="55" t="s">
        <v>187</v>
      </c>
      <c r="B479" s="55">
        <v>50582</v>
      </c>
      <c r="C479" s="55">
        <v>1</v>
      </c>
      <c r="D479" s="55">
        <v>444</v>
      </c>
      <c r="E479" s="55">
        <v>-69</v>
      </c>
      <c r="F479" s="55">
        <v>0</v>
      </c>
      <c r="G479" s="56">
        <v>375</v>
      </c>
      <c r="H479" s="59">
        <v>375</v>
      </c>
      <c r="I479" s="55">
        <v>375</v>
      </c>
      <c r="J479" s="59">
        <v>375</v>
      </c>
      <c r="K479" s="55">
        <v>1905</v>
      </c>
      <c r="L479" s="55">
        <v>243.75</v>
      </c>
      <c r="M479" s="55">
        <v>0</v>
      </c>
      <c r="N479" s="55">
        <v>0</v>
      </c>
      <c r="O479" s="55">
        <v>7.5</v>
      </c>
      <c r="P479" s="55" t="s">
        <v>64</v>
      </c>
      <c r="Q479" s="55" t="s">
        <v>63</v>
      </c>
      <c r="R479" s="55">
        <v>251.25</v>
      </c>
      <c r="S479" s="55">
        <v>1653.75</v>
      </c>
      <c r="T479" s="55">
        <v>1653.75</v>
      </c>
      <c r="U479" s="55">
        <v>0</v>
      </c>
      <c r="V479" s="55" t="s">
        <v>64</v>
      </c>
      <c r="W479" s="55" t="s">
        <v>605</v>
      </c>
      <c r="X479" s="55">
        <v>1</v>
      </c>
      <c r="Y479" s="55">
        <v>0</v>
      </c>
      <c r="Z479" s="55">
        <v>1</v>
      </c>
      <c r="AA479" s="55" t="s">
        <v>63</v>
      </c>
      <c r="AB479" s="55">
        <v>1</v>
      </c>
      <c r="AC479" s="55">
        <v>0</v>
      </c>
      <c r="AD479" s="55">
        <v>0</v>
      </c>
      <c r="AE479" s="55">
        <v>0</v>
      </c>
      <c r="AF479" s="55">
        <v>0</v>
      </c>
      <c r="AG479" s="56">
        <v>0</v>
      </c>
      <c r="AH479" s="55">
        <v>24</v>
      </c>
      <c r="AI479" s="55">
        <v>24</v>
      </c>
      <c r="AJ479" s="55">
        <v>24</v>
      </c>
      <c r="AK479" s="55">
        <v>124</v>
      </c>
      <c r="AL479" s="55">
        <v>124</v>
      </c>
      <c r="AN479" s="55" t="s">
        <v>64</v>
      </c>
      <c r="AO479" s="55">
        <v>3</v>
      </c>
      <c r="AP479" s="55">
        <v>1</v>
      </c>
      <c r="AQ479" s="55">
        <v>33.333333333333343</v>
      </c>
      <c r="AR479" s="55">
        <v>125</v>
      </c>
      <c r="AS479" s="55">
        <v>444</v>
      </c>
      <c r="AT479" s="68" t="str">
        <f>VLOOKUP(A479,'[2]SU List with Assignment Master'!$F$2:$G$128,2,FALSE)</f>
        <v>South 5</v>
      </c>
      <c r="AU479" s="55">
        <v>487</v>
      </c>
      <c r="AV479" s="55" t="s">
        <v>24</v>
      </c>
    </row>
    <row r="480" spans="1:48" x14ac:dyDescent="0.25">
      <c r="A480" s="55" t="s">
        <v>187</v>
      </c>
      <c r="B480" s="55">
        <v>50622</v>
      </c>
      <c r="C480" s="55">
        <v>2</v>
      </c>
      <c r="D480" s="55">
        <v>336</v>
      </c>
      <c r="E480" s="55">
        <v>15</v>
      </c>
      <c r="F480" s="55">
        <v>1</v>
      </c>
      <c r="G480" s="56">
        <v>352</v>
      </c>
      <c r="H480" s="59">
        <v>351</v>
      </c>
      <c r="I480" s="55">
        <v>176</v>
      </c>
      <c r="J480" s="59">
        <v>175.5</v>
      </c>
      <c r="K480" s="55">
        <v>1810</v>
      </c>
      <c r="L480" s="55">
        <v>228.8</v>
      </c>
      <c r="M480" s="55">
        <v>0</v>
      </c>
      <c r="N480" s="55">
        <v>0</v>
      </c>
      <c r="O480" s="55">
        <v>7.04</v>
      </c>
      <c r="P480" s="55" t="s">
        <v>64</v>
      </c>
      <c r="Q480" s="55" t="s">
        <v>63</v>
      </c>
      <c r="R480" s="55">
        <v>235.84</v>
      </c>
      <c r="S480" s="55">
        <v>1574.16</v>
      </c>
      <c r="T480" s="55">
        <v>1574.16</v>
      </c>
      <c r="U480" s="55">
        <v>0</v>
      </c>
      <c r="V480" s="55" t="s">
        <v>64</v>
      </c>
      <c r="W480" s="55" t="s">
        <v>606</v>
      </c>
      <c r="X480" s="55">
        <v>1</v>
      </c>
      <c r="Y480" s="55">
        <v>0</v>
      </c>
      <c r="Z480" s="55">
        <v>1</v>
      </c>
      <c r="AA480" s="55" t="s">
        <v>63</v>
      </c>
      <c r="AB480" s="55">
        <v>2</v>
      </c>
      <c r="AC480" s="55">
        <v>0</v>
      </c>
      <c r="AD480" s="55">
        <v>6</v>
      </c>
      <c r="AE480" s="55">
        <v>0</v>
      </c>
      <c r="AF480" s="55">
        <v>1</v>
      </c>
      <c r="AG480" s="56">
        <v>1</v>
      </c>
      <c r="AH480" s="55">
        <v>134</v>
      </c>
      <c r="AI480" s="55">
        <v>70.5</v>
      </c>
      <c r="AJ480" s="55">
        <v>141</v>
      </c>
      <c r="AK480" s="55">
        <v>720</v>
      </c>
      <c r="AL480" s="55">
        <v>720</v>
      </c>
      <c r="AM480" s="55">
        <v>0</v>
      </c>
      <c r="AN480" s="55" t="s">
        <v>64</v>
      </c>
      <c r="AO480" s="55">
        <v>3</v>
      </c>
      <c r="AP480" s="55">
        <v>2</v>
      </c>
      <c r="AQ480" s="55">
        <v>66.666666666666671</v>
      </c>
      <c r="AR480" s="55">
        <v>117.33329999999999</v>
      </c>
      <c r="AS480" s="55">
        <v>168</v>
      </c>
      <c r="AT480" s="68" t="str">
        <f>VLOOKUP(A480,'[2]SU List with Assignment Master'!$F$2:$G$128,2,FALSE)</f>
        <v>South 5</v>
      </c>
      <c r="AU480" s="55">
        <v>487</v>
      </c>
      <c r="AV480" s="55" t="s">
        <v>24</v>
      </c>
    </row>
    <row r="481" spans="1:48" x14ac:dyDescent="0.25">
      <c r="A481" s="55" t="s">
        <v>187</v>
      </c>
      <c r="B481" s="55">
        <v>54321</v>
      </c>
      <c r="C481" s="55">
        <v>9</v>
      </c>
      <c r="D481" s="55">
        <v>2700</v>
      </c>
      <c r="E481" s="55">
        <v>183</v>
      </c>
      <c r="F481" s="55">
        <v>118</v>
      </c>
      <c r="G481" s="56">
        <v>3001</v>
      </c>
      <c r="H481" s="59">
        <v>2883</v>
      </c>
      <c r="I481" s="55">
        <v>333.44439999999997</v>
      </c>
      <c r="J481" s="59">
        <v>320.3</v>
      </c>
      <c r="K481" s="55">
        <v>15306</v>
      </c>
      <c r="L481" s="55">
        <v>1950.65</v>
      </c>
      <c r="M481" s="55">
        <v>0</v>
      </c>
      <c r="N481" s="55">
        <v>0</v>
      </c>
      <c r="O481" s="55">
        <v>60.02</v>
      </c>
      <c r="P481" s="55" t="s">
        <v>64</v>
      </c>
      <c r="Q481" s="55" t="s">
        <v>63</v>
      </c>
      <c r="R481" s="55">
        <v>2010.67</v>
      </c>
      <c r="S481" s="55">
        <v>13295.33</v>
      </c>
      <c r="T481" s="55">
        <v>13295.33</v>
      </c>
      <c r="U481" s="55">
        <v>0</v>
      </c>
      <c r="V481" s="55" t="s">
        <v>64</v>
      </c>
      <c r="W481" s="55" t="s">
        <v>607</v>
      </c>
      <c r="X481" s="55">
        <v>1</v>
      </c>
      <c r="Y481" s="55">
        <v>0</v>
      </c>
      <c r="Z481" s="55">
        <v>1</v>
      </c>
      <c r="AA481" s="55" t="s">
        <v>63</v>
      </c>
      <c r="AB481" s="55">
        <v>9</v>
      </c>
      <c r="AC481" s="55">
        <v>0</v>
      </c>
      <c r="AD481" s="55">
        <v>129</v>
      </c>
      <c r="AE481" s="55">
        <v>0</v>
      </c>
      <c r="AF481" s="55">
        <v>82</v>
      </c>
      <c r="AG481" s="56">
        <v>82</v>
      </c>
      <c r="AH481" s="55">
        <v>1262</v>
      </c>
      <c r="AI481" s="55">
        <v>163.66669999999999</v>
      </c>
      <c r="AJ481" s="55">
        <v>1473</v>
      </c>
      <c r="AK481" s="55">
        <v>7529</v>
      </c>
      <c r="AL481" s="55">
        <v>7529</v>
      </c>
      <c r="AM481" s="55">
        <v>3075</v>
      </c>
      <c r="AN481" s="55" t="s">
        <v>64</v>
      </c>
      <c r="AO481" s="55">
        <v>9</v>
      </c>
      <c r="AP481" s="55">
        <v>9</v>
      </c>
      <c r="AQ481" s="55">
        <v>100</v>
      </c>
      <c r="AR481" s="55">
        <v>333.44439999999997</v>
      </c>
      <c r="AS481" s="55">
        <v>300</v>
      </c>
      <c r="AT481" s="68" t="str">
        <f>VLOOKUP(A481,'[2]SU List with Assignment Master'!$F$2:$G$128,2,FALSE)</f>
        <v>South 5</v>
      </c>
      <c r="AU481" s="55">
        <v>487</v>
      </c>
      <c r="AV481" s="55" t="s">
        <v>20</v>
      </c>
    </row>
    <row r="482" spans="1:48" x14ac:dyDescent="0.25">
      <c r="A482" s="55" t="s">
        <v>187</v>
      </c>
      <c r="B482" s="55">
        <v>90487</v>
      </c>
      <c r="C482" s="55">
        <v>2</v>
      </c>
      <c r="D482" s="55">
        <v>276</v>
      </c>
      <c r="E482" s="55">
        <v>-36</v>
      </c>
      <c r="F482" s="55">
        <v>6</v>
      </c>
      <c r="G482" s="56">
        <v>246</v>
      </c>
      <c r="H482" s="59">
        <v>240</v>
      </c>
      <c r="I482" s="55">
        <v>123</v>
      </c>
      <c r="J482" s="59">
        <v>120</v>
      </c>
      <c r="K482" s="55">
        <v>1261</v>
      </c>
      <c r="L482" s="55">
        <v>159.9</v>
      </c>
      <c r="M482" s="55">
        <v>0</v>
      </c>
      <c r="N482" s="55">
        <v>0</v>
      </c>
      <c r="O482" s="55">
        <v>-159.9</v>
      </c>
      <c r="P482" s="55" t="s">
        <v>63</v>
      </c>
      <c r="Q482" s="55" t="s">
        <v>64</v>
      </c>
      <c r="R482" s="55">
        <v>0</v>
      </c>
      <c r="S482" s="55">
        <v>1261</v>
      </c>
      <c r="T482" s="55">
        <v>1261</v>
      </c>
      <c r="U482" s="55">
        <v>0</v>
      </c>
      <c r="V482" s="55" t="s">
        <v>64</v>
      </c>
      <c r="W482" s="55" t="s">
        <v>595</v>
      </c>
      <c r="X482" s="55">
        <v>1</v>
      </c>
      <c r="Y482" s="55">
        <v>0</v>
      </c>
      <c r="Z482" s="55">
        <v>1</v>
      </c>
      <c r="AA482" s="55" t="s">
        <v>63</v>
      </c>
      <c r="AB482" s="55">
        <v>1</v>
      </c>
      <c r="AC482" s="55">
        <v>0</v>
      </c>
      <c r="AD482" s="55">
        <v>10</v>
      </c>
      <c r="AE482" s="55">
        <v>0</v>
      </c>
      <c r="AF482" s="55">
        <v>6</v>
      </c>
      <c r="AG482" s="56">
        <v>6</v>
      </c>
      <c r="AH482" s="55">
        <v>0</v>
      </c>
      <c r="AI482" s="55">
        <v>16</v>
      </c>
      <c r="AJ482" s="55">
        <v>16</v>
      </c>
      <c r="AK482" s="55">
        <v>86</v>
      </c>
      <c r="AL482" s="55">
        <v>86</v>
      </c>
      <c r="AN482" s="55" t="s">
        <v>64</v>
      </c>
      <c r="AO482" s="55">
        <v>6</v>
      </c>
      <c r="AP482" s="55">
        <v>1</v>
      </c>
      <c r="AQ482" s="55">
        <v>33.333333333333343</v>
      </c>
      <c r="AR482" s="55">
        <v>41</v>
      </c>
      <c r="AS482" s="55">
        <v>276</v>
      </c>
      <c r="AT482" s="68" t="str">
        <f>VLOOKUP(A482,'[2]SU List with Assignment Master'!$F$2:$G$128,2,FALSE)</f>
        <v>South 5</v>
      </c>
      <c r="AU482" s="55">
        <v>487</v>
      </c>
      <c r="AV482" s="55" t="s">
        <v>202</v>
      </c>
    </row>
    <row r="483" spans="1:48" x14ac:dyDescent="0.25">
      <c r="A483" s="55" t="s">
        <v>79</v>
      </c>
      <c r="B483" s="55">
        <v>90520</v>
      </c>
      <c r="C483" s="55">
        <v>1</v>
      </c>
      <c r="D483" s="55">
        <v>0</v>
      </c>
      <c r="E483" s="55">
        <v>932</v>
      </c>
      <c r="F483" s="55">
        <v>16</v>
      </c>
      <c r="G483" s="56">
        <v>948</v>
      </c>
      <c r="H483" s="59">
        <v>932</v>
      </c>
      <c r="I483" s="55">
        <v>948</v>
      </c>
      <c r="J483" s="59">
        <v>932</v>
      </c>
      <c r="K483" s="55">
        <v>4841</v>
      </c>
      <c r="L483" s="55">
        <v>616.20000000000005</v>
      </c>
      <c r="M483" s="55">
        <v>0</v>
      </c>
      <c r="N483" s="55">
        <v>0</v>
      </c>
      <c r="O483" s="55">
        <v>-616.20000000000005</v>
      </c>
      <c r="P483" s="55" t="s">
        <v>63</v>
      </c>
      <c r="Q483" s="55" t="s">
        <v>64</v>
      </c>
      <c r="R483" s="55">
        <v>0</v>
      </c>
      <c r="S483" s="55">
        <v>4841</v>
      </c>
      <c r="T483" s="55">
        <v>4841</v>
      </c>
      <c r="U483" s="55">
        <v>0</v>
      </c>
      <c r="V483" s="55" t="s">
        <v>64</v>
      </c>
      <c r="X483" s="55">
        <v>1</v>
      </c>
      <c r="Y483" s="55">
        <v>0</v>
      </c>
      <c r="Z483" s="55">
        <v>1</v>
      </c>
      <c r="AA483" s="55" t="s">
        <v>63</v>
      </c>
      <c r="AB483" s="55">
        <v>1</v>
      </c>
      <c r="AC483" s="55">
        <v>0</v>
      </c>
      <c r="AD483" s="55">
        <v>68</v>
      </c>
      <c r="AE483" s="55">
        <v>0</v>
      </c>
      <c r="AF483" s="55">
        <v>16</v>
      </c>
      <c r="AG483" s="56">
        <v>16</v>
      </c>
      <c r="AH483" s="55">
        <v>243</v>
      </c>
      <c r="AI483" s="55">
        <v>327</v>
      </c>
      <c r="AJ483" s="55">
        <v>327</v>
      </c>
      <c r="AK483" s="55">
        <v>1668</v>
      </c>
      <c r="AL483" s="55">
        <v>1668</v>
      </c>
      <c r="AN483" s="55" t="s">
        <v>64</v>
      </c>
      <c r="AO483" s="55">
        <v>1</v>
      </c>
      <c r="AP483" s="55">
        <v>0</v>
      </c>
      <c r="AQ483" s="55">
        <v>100</v>
      </c>
      <c r="AR483" s="55">
        <v>948</v>
      </c>
      <c r="AS483" s="55">
        <v>0</v>
      </c>
      <c r="AT483" s="68" t="str">
        <f>VLOOKUP(A483,'[2]SU List with Assignment Master'!$F$2:$G$128,2,FALSE)</f>
        <v>South 6</v>
      </c>
      <c r="AU483" s="55" t="s">
        <v>608</v>
      </c>
      <c r="AV483" s="55" t="s">
        <v>202</v>
      </c>
    </row>
    <row r="484" spans="1:48" x14ac:dyDescent="0.25">
      <c r="A484" s="55" t="s">
        <v>78</v>
      </c>
      <c r="B484" s="55">
        <v>20021</v>
      </c>
      <c r="C484" s="55">
        <v>0</v>
      </c>
      <c r="D484" s="55">
        <v>0</v>
      </c>
      <c r="E484" s="55">
        <v>0</v>
      </c>
      <c r="F484" s="55">
        <v>0</v>
      </c>
      <c r="G484" s="56">
        <v>0</v>
      </c>
      <c r="H484" s="59">
        <v>0</v>
      </c>
      <c r="I484" s="55">
        <v>0</v>
      </c>
      <c r="J484" s="59" t="e">
        <v>#DIV/0!</v>
      </c>
      <c r="K484" s="55">
        <v>0</v>
      </c>
      <c r="L484" s="55">
        <v>0</v>
      </c>
      <c r="M484" s="55">
        <v>0</v>
      </c>
      <c r="N484" s="55">
        <v>0</v>
      </c>
      <c r="O484" s="55">
        <v>0</v>
      </c>
      <c r="P484" s="55" t="s">
        <v>64</v>
      </c>
      <c r="Q484" s="55" t="s">
        <v>64</v>
      </c>
      <c r="R484" s="55">
        <v>0</v>
      </c>
      <c r="S484" s="55">
        <v>0</v>
      </c>
      <c r="T484" s="55">
        <v>0</v>
      </c>
      <c r="U484" s="55">
        <v>0</v>
      </c>
      <c r="V484" s="55" t="s">
        <v>64</v>
      </c>
      <c r="W484" s="55" t="s">
        <v>609</v>
      </c>
      <c r="X484" s="55">
        <v>0</v>
      </c>
      <c r="Y484" s="55">
        <v>1</v>
      </c>
      <c r="Z484" s="55">
        <v>1</v>
      </c>
      <c r="AA484" s="55" t="s">
        <v>63</v>
      </c>
      <c r="AB484" s="55">
        <v>0</v>
      </c>
      <c r="AC484" s="55">
        <v>0</v>
      </c>
      <c r="AD484" s="55">
        <v>0</v>
      </c>
      <c r="AE484" s="55">
        <v>0</v>
      </c>
      <c r="AF484" s="55">
        <v>0</v>
      </c>
      <c r="AG484" s="56">
        <v>0</v>
      </c>
      <c r="AH484" s="55">
        <v>0</v>
      </c>
      <c r="AI484" s="55">
        <v>0</v>
      </c>
      <c r="AJ484" s="55">
        <v>0</v>
      </c>
      <c r="AK484" s="55">
        <v>0</v>
      </c>
      <c r="AL484" s="55">
        <v>0</v>
      </c>
      <c r="AN484" s="55" t="s">
        <v>64</v>
      </c>
      <c r="AO484" s="55">
        <v>1</v>
      </c>
      <c r="AP484" s="55">
        <v>0</v>
      </c>
      <c r="AQ484" s="55">
        <v>0</v>
      </c>
      <c r="AR484" s="55">
        <v>0</v>
      </c>
      <c r="AS484" s="55">
        <v>0</v>
      </c>
      <c r="AT484" s="68" t="str">
        <f>VLOOKUP(A484,'[2]SU List with Assignment Master'!$F$2:$G$128,2,FALSE)</f>
        <v>North 2</v>
      </c>
      <c r="AU484" s="55" t="s">
        <v>77</v>
      </c>
      <c r="AV484" s="55" t="s">
        <v>21</v>
      </c>
    </row>
    <row r="485" spans="1:48" x14ac:dyDescent="0.25">
      <c r="A485" s="55" t="s">
        <v>78</v>
      </c>
      <c r="B485" s="55">
        <v>20253</v>
      </c>
      <c r="C485" s="55">
        <v>3</v>
      </c>
      <c r="D485" s="55">
        <v>1032</v>
      </c>
      <c r="E485" s="55">
        <v>88</v>
      </c>
      <c r="F485" s="55">
        <v>0</v>
      </c>
      <c r="G485" s="56">
        <v>1120</v>
      </c>
      <c r="H485" s="59">
        <v>1120</v>
      </c>
      <c r="I485" s="55">
        <v>373.33330000000001</v>
      </c>
      <c r="J485" s="59">
        <v>373.3</v>
      </c>
      <c r="K485" s="55">
        <v>5720</v>
      </c>
      <c r="L485" s="55">
        <v>728</v>
      </c>
      <c r="M485" s="55">
        <v>0</v>
      </c>
      <c r="N485" s="55">
        <v>0</v>
      </c>
      <c r="O485" s="55">
        <v>22.4</v>
      </c>
      <c r="P485" s="55" t="s">
        <v>64</v>
      </c>
      <c r="Q485" s="55" t="s">
        <v>63</v>
      </c>
      <c r="R485" s="55">
        <v>750.4</v>
      </c>
      <c r="S485" s="55">
        <v>4969.6000000000004</v>
      </c>
      <c r="T485" s="55">
        <v>4969.6000000000004</v>
      </c>
      <c r="U485" s="55">
        <v>0</v>
      </c>
      <c r="V485" s="55" t="s">
        <v>64</v>
      </c>
      <c r="W485" s="55" t="s">
        <v>610</v>
      </c>
      <c r="X485" s="55">
        <v>1</v>
      </c>
      <c r="Y485" s="55">
        <v>0</v>
      </c>
      <c r="Z485" s="55">
        <v>1</v>
      </c>
      <c r="AA485" s="55" t="s">
        <v>63</v>
      </c>
      <c r="AB485" s="55">
        <v>2</v>
      </c>
      <c r="AC485" s="55">
        <v>0</v>
      </c>
      <c r="AD485" s="55">
        <v>0</v>
      </c>
      <c r="AE485" s="55">
        <v>0</v>
      </c>
      <c r="AF485" s="55">
        <v>0</v>
      </c>
      <c r="AG485" s="56">
        <v>0</v>
      </c>
      <c r="AH485" s="55">
        <v>109</v>
      </c>
      <c r="AI485" s="55">
        <v>54.5</v>
      </c>
      <c r="AJ485" s="55">
        <v>109</v>
      </c>
      <c r="AK485" s="55">
        <v>555</v>
      </c>
      <c r="AL485" s="55">
        <v>555</v>
      </c>
      <c r="AN485" s="55" t="s">
        <v>64</v>
      </c>
      <c r="AO485" s="55">
        <v>3</v>
      </c>
      <c r="AP485" s="55">
        <v>2</v>
      </c>
      <c r="AQ485" s="55">
        <v>100</v>
      </c>
      <c r="AR485" s="55">
        <v>373.33330000000001</v>
      </c>
      <c r="AS485" s="55">
        <v>516</v>
      </c>
      <c r="AT485" s="68" t="str">
        <f>VLOOKUP(A485,'[2]SU List with Assignment Master'!$F$2:$G$128,2,FALSE)</f>
        <v>North 2</v>
      </c>
      <c r="AU485" s="55" t="s">
        <v>77</v>
      </c>
      <c r="AV485" s="55" t="s">
        <v>60</v>
      </c>
    </row>
    <row r="486" spans="1:48" x14ac:dyDescent="0.25">
      <c r="A486" s="55" t="s">
        <v>78</v>
      </c>
      <c r="B486" s="55">
        <v>20558</v>
      </c>
      <c r="C486" s="55">
        <v>2</v>
      </c>
      <c r="D486" s="55">
        <v>564</v>
      </c>
      <c r="E486" s="55">
        <v>-120</v>
      </c>
      <c r="F486" s="55">
        <v>4</v>
      </c>
      <c r="G486" s="56">
        <v>448</v>
      </c>
      <c r="H486" s="59">
        <v>444</v>
      </c>
      <c r="I486" s="55">
        <v>224</v>
      </c>
      <c r="J486" s="59">
        <v>222</v>
      </c>
      <c r="K486" s="55">
        <v>2300</v>
      </c>
      <c r="L486" s="55">
        <v>291.2</v>
      </c>
      <c r="M486" s="55">
        <v>0</v>
      </c>
      <c r="N486" s="55">
        <v>0</v>
      </c>
      <c r="O486" s="55">
        <v>8.9600000000000009</v>
      </c>
      <c r="P486" s="55" t="s">
        <v>64</v>
      </c>
      <c r="Q486" s="55" t="s">
        <v>63</v>
      </c>
      <c r="R486" s="55">
        <v>300.16000000000003</v>
      </c>
      <c r="S486" s="55">
        <v>1999.84</v>
      </c>
      <c r="T486" s="55">
        <v>1999.84</v>
      </c>
      <c r="U486" s="55">
        <v>0</v>
      </c>
      <c r="V486" s="55" t="s">
        <v>64</v>
      </c>
      <c r="W486" s="55" t="s">
        <v>611</v>
      </c>
      <c r="X486" s="55">
        <v>1</v>
      </c>
      <c r="Y486" s="55">
        <v>0</v>
      </c>
      <c r="Z486" s="55">
        <v>1</v>
      </c>
      <c r="AA486" s="55" t="s">
        <v>63</v>
      </c>
      <c r="AB486" s="55">
        <v>1</v>
      </c>
      <c r="AC486" s="55">
        <v>0</v>
      </c>
      <c r="AD486" s="55">
        <v>0</v>
      </c>
      <c r="AE486" s="55">
        <v>0</v>
      </c>
      <c r="AF486" s="55">
        <v>4</v>
      </c>
      <c r="AG486" s="56">
        <v>4</v>
      </c>
      <c r="AH486" s="55">
        <v>22</v>
      </c>
      <c r="AI486" s="55">
        <v>26</v>
      </c>
      <c r="AJ486" s="55">
        <v>26</v>
      </c>
      <c r="AK486" s="55">
        <v>133</v>
      </c>
      <c r="AL486" s="55">
        <v>133</v>
      </c>
      <c r="AN486" s="55" t="s">
        <v>64</v>
      </c>
      <c r="AO486" s="55">
        <v>3</v>
      </c>
      <c r="AP486" s="55">
        <v>1</v>
      </c>
      <c r="AQ486" s="55">
        <v>66.666666666666671</v>
      </c>
      <c r="AR486" s="55">
        <v>149.33330000000001</v>
      </c>
      <c r="AS486" s="55">
        <v>564</v>
      </c>
      <c r="AT486" s="68" t="str">
        <f>VLOOKUP(A486,'[2]SU List with Assignment Master'!$F$2:$G$128,2,FALSE)</f>
        <v>North 2</v>
      </c>
      <c r="AU486" s="55" t="s">
        <v>77</v>
      </c>
      <c r="AV486" s="55" t="s">
        <v>60</v>
      </c>
    </row>
    <row r="487" spans="1:48" x14ac:dyDescent="0.25">
      <c r="A487" s="55" t="s">
        <v>78</v>
      </c>
      <c r="B487" s="55">
        <v>20817</v>
      </c>
      <c r="C487" s="55">
        <v>9</v>
      </c>
      <c r="D487" s="55">
        <v>2172</v>
      </c>
      <c r="E487" s="55">
        <v>-7</v>
      </c>
      <c r="F487" s="55">
        <v>4</v>
      </c>
      <c r="G487" s="56">
        <v>2169</v>
      </c>
      <c r="H487" s="59">
        <v>2165</v>
      </c>
      <c r="I487" s="55">
        <v>241</v>
      </c>
      <c r="J487" s="59">
        <v>240.6</v>
      </c>
      <c r="K487" s="55">
        <v>10985</v>
      </c>
      <c r="L487" s="55">
        <v>1409.85</v>
      </c>
      <c r="M487" s="55">
        <v>0</v>
      </c>
      <c r="N487" s="55">
        <v>0</v>
      </c>
      <c r="O487" s="55">
        <v>43.38</v>
      </c>
      <c r="P487" s="55" t="s">
        <v>64</v>
      </c>
      <c r="Q487" s="55" t="s">
        <v>63</v>
      </c>
      <c r="R487" s="55">
        <v>1453.23</v>
      </c>
      <c r="S487" s="55">
        <v>9531.77</v>
      </c>
      <c r="T487" s="55">
        <v>9531.77</v>
      </c>
      <c r="U487" s="55">
        <v>0</v>
      </c>
      <c r="V487" s="55" t="s">
        <v>64</v>
      </c>
      <c r="W487" s="55" t="s">
        <v>612</v>
      </c>
      <c r="X487" s="55">
        <v>1</v>
      </c>
      <c r="Y487" s="55">
        <v>0</v>
      </c>
      <c r="Z487" s="55">
        <v>1</v>
      </c>
      <c r="AA487" s="55" t="s">
        <v>63</v>
      </c>
      <c r="AB487" s="55">
        <v>6</v>
      </c>
      <c r="AC487" s="55">
        <v>0</v>
      </c>
      <c r="AD487" s="55">
        <v>89</v>
      </c>
      <c r="AE487" s="55">
        <v>0</v>
      </c>
      <c r="AF487" s="55">
        <v>4</v>
      </c>
      <c r="AG487" s="56">
        <v>4</v>
      </c>
      <c r="AH487" s="55">
        <v>169</v>
      </c>
      <c r="AI487" s="55">
        <v>43.666699999999999</v>
      </c>
      <c r="AJ487" s="55">
        <v>262</v>
      </c>
      <c r="AK487" s="55">
        <v>1327</v>
      </c>
      <c r="AL487" s="55">
        <v>1327</v>
      </c>
      <c r="AN487" s="55" t="s">
        <v>64</v>
      </c>
      <c r="AO487" s="55">
        <v>12</v>
      </c>
      <c r="AP487" s="55">
        <v>9</v>
      </c>
      <c r="AQ487" s="55">
        <v>75</v>
      </c>
      <c r="AR487" s="55">
        <v>180.75</v>
      </c>
      <c r="AS487" s="55">
        <v>241.33330000000001</v>
      </c>
      <c r="AT487" s="68" t="str">
        <f>VLOOKUP(A487,'[2]SU List with Assignment Master'!$F$2:$G$128,2,FALSE)</f>
        <v>North 2</v>
      </c>
      <c r="AU487" s="55" t="s">
        <v>77</v>
      </c>
      <c r="AV487" s="55" t="s">
        <v>22</v>
      </c>
    </row>
    <row r="488" spans="1:48" x14ac:dyDescent="0.25">
      <c r="A488" s="55" t="s">
        <v>78</v>
      </c>
      <c r="B488" s="55">
        <v>20908</v>
      </c>
      <c r="C488" s="55">
        <v>11</v>
      </c>
      <c r="D488" s="55">
        <v>600</v>
      </c>
      <c r="E488" s="55">
        <v>627</v>
      </c>
      <c r="F488" s="55">
        <v>4</v>
      </c>
      <c r="G488" s="56">
        <v>1231</v>
      </c>
      <c r="H488" s="59">
        <v>1227</v>
      </c>
      <c r="I488" s="55">
        <v>111.9091</v>
      </c>
      <c r="J488" s="59">
        <v>111.5</v>
      </c>
      <c r="K488" s="55">
        <v>6311</v>
      </c>
      <c r="L488" s="55">
        <v>800.15</v>
      </c>
      <c r="M488" s="55">
        <v>0</v>
      </c>
      <c r="N488" s="55">
        <v>0</v>
      </c>
      <c r="O488" s="55">
        <v>24.62</v>
      </c>
      <c r="P488" s="55" t="s">
        <v>64</v>
      </c>
      <c r="Q488" s="55" t="s">
        <v>63</v>
      </c>
      <c r="R488" s="55">
        <v>824.77</v>
      </c>
      <c r="S488" s="55">
        <v>5486.23</v>
      </c>
      <c r="T488" s="55">
        <v>5486.23</v>
      </c>
      <c r="U488" s="55">
        <v>0</v>
      </c>
      <c r="V488" s="55" t="s">
        <v>64</v>
      </c>
      <c r="W488" s="55" t="s">
        <v>613</v>
      </c>
      <c r="X488" s="55">
        <v>1</v>
      </c>
      <c r="Y488" s="55">
        <v>0</v>
      </c>
      <c r="Z488" s="55">
        <v>1</v>
      </c>
      <c r="AA488" s="55" t="s">
        <v>63</v>
      </c>
      <c r="AB488" s="55">
        <v>2</v>
      </c>
      <c r="AC488" s="55">
        <v>0</v>
      </c>
      <c r="AD488" s="55">
        <v>19</v>
      </c>
      <c r="AE488" s="55">
        <v>0</v>
      </c>
      <c r="AF488" s="55">
        <v>4</v>
      </c>
      <c r="AG488" s="56">
        <v>4</v>
      </c>
      <c r="AH488" s="55">
        <v>234</v>
      </c>
      <c r="AI488" s="55">
        <v>128.5</v>
      </c>
      <c r="AJ488" s="55">
        <v>257</v>
      </c>
      <c r="AK488" s="55">
        <v>1287</v>
      </c>
      <c r="AL488" s="55">
        <v>1287</v>
      </c>
      <c r="AN488" s="55" t="s">
        <v>64</v>
      </c>
      <c r="AO488" s="55">
        <v>13</v>
      </c>
      <c r="AP488" s="55">
        <v>4</v>
      </c>
      <c r="AQ488" s="55">
        <v>84.615384615384613</v>
      </c>
      <c r="AR488" s="55">
        <v>94.692300000000003</v>
      </c>
      <c r="AS488" s="55">
        <v>150</v>
      </c>
      <c r="AT488" s="68" t="str">
        <f>VLOOKUP(A488,'[2]SU List with Assignment Master'!$F$2:$G$128,2,FALSE)</f>
        <v>North 2</v>
      </c>
      <c r="AU488" s="55" t="s">
        <v>77</v>
      </c>
      <c r="AV488" s="55" t="s">
        <v>20</v>
      </c>
    </row>
    <row r="489" spans="1:48" x14ac:dyDescent="0.25">
      <c r="A489" s="55" t="s">
        <v>78</v>
      </c>
      <c r="B489" s="55">
        <v>90267</v>
      </c>
      <c r="C489" s="55">
        <v>1</v>
      </c>
      <c r="D489" s="55">
        <v>0</v>
      </c>
      <c r="E489" s="55">
        <v>209</v>
      </c>
      <c r="F489" s="55">
        <v>0</v>
      </c>
      <c r="G489" s="56">
        <v>209</v>
      </c>
      <c r="H489" s="59">
        <v>209</v>
      </c>
      <c r="I489" s="55">
        <v>209</v>
      </c>
      <c r="J489" s="59">
        <v>209</v>
      </c>
      <c r="K489" s="55">
        <v>1060</v>
      </c>
      <c r="L489" s="55">
        <v>135.85</v>
      </c>
      <c r="M489" s="55">
        <v>0</v>
      </c>
      <c r="N489" s="55">
        <v>0</v>
      </c>
      <c r="O489" s="55">
        <v>-135.85</v>
      </c>
      <c r="P489" s="55" t="s">
        <v>63</v>
      </c>
      <c r="Q489" s="55" t="s">
        <v>64</v>
      </c>
      <c r="R489" s="55">
        <v>0</v>
      </c>
      <c r="S489" s="55">
        <v>1060</v>
      </c>
      <c r="T489" s="55">
        <v>1060</v>
      </c>
      <c r="U489" s="55">
        <v>0</v>
      </c>
      <c r="V489" s="55" t="s">
        <v>64</v>
      </c>
      <c r="W489" s="55" t="s">
        <v>611</v>
      </c>
      <c r="X489" s="55">
        <v>1</v>
      </c>
      <c r="Y489" s="55">
        <v>0</v>
      </c>
      <c r="Z489" s="55">
        <v>1</v>
      </c>
      <c r="AA489" s="55" t="s">
        <v>63</v>
      </c>
      <c r="AB489" s="55">
        <v>1</v>
      </c>
      <c r="AC489" s="55">
        <v>0</v>
      </c>
      <c r="AD489" s="55">
        <v>17</v>
      </c>
      <c r="AE489" s="55">
        <v>0</v>
      </c>
      <c r="AF489" s="55">
        <v>0</v>
      </c>
      <c r="AG489" s="56">
        <v>0</v>
      </c>
      <c r="AH489" s="55">
        <v>69</v>
      </c>
      <c r="AI489" s="55">
        <v>86</v>
      </c>
      <c r="AJ489" s="55">
        <v>86</v>
      </c>
      <c r="AK489" s="55">
        <v>438</v>
      </c>
      <c r="AL489" s="55">
        <v>438</v>
      </c>
      <c r="AN489" s="55" t="s">
        <v>64</v>
      </c>
      <c r="AO489" s="55">
        <v>2</v>
      </c>
      <c r="AP489" s="55">
        <v>0</v>
      </c>
      <c r="AQ489" s="55">
        <v>50</v>
      </c>
      <c r="AR489" s="55">
        <v>104.5</v>
      </c>
      <c r="AS489" s="55">
        <v>0</v>
      </c>
      <c r="AT489" s="68" t="str">
        <f>VLOOKUP(A489,'[2]SU List with Assignment Master'!$F$2:$G$128,2,FALSE)</f>
        <v>North 2</v>
      </c>
      <c r="AU489" s="55" t="s">
        <v>77</v>
      </c>
      <c r="AV489" s="55" t="s">
        <v>202</v>
      </c>
    </row>
    <row r="490" spans="1:48" x14ac:dyDescent="0.25">
      <c r="A490" s="55" t="s">
        <v>76</v>
      </c>
      <c r="B490" s="55">
        <v>70007</v>
      </c>
      <c r="C490" s="55">
        <v>8</v>
      </c>
      <c r="D490" s="55">
        <v>1944</v>
      </c>
      <c r="E490" s="55">
        <v>869</v>
      </c>
      <c r="F490" s="55">
        <v>77</v>
      </c>
      <c r="G490" s="56">
        <v>2890</v>
      </c>
      <c r="H490" s="59">
        <v>2813</v>
      </c>
      <c r="I490" s="55">
        <v>361.25</v>
      </c>
      <c r="J490" s="59">
        <v>351.6</v>
      </c>
      <c r="K490" s="55">
        <v>14784</v>
      </c>
      <c r="L490" s="55">
        <v>1878.5</v>
      </c>
      <c r="M490" s="55">
        <v>0</v>
      </c>
      <c r="N490" s="55">
        <v>0</v>
      </c>
      <c r="O490" s="55">
        <v>57.8</v>
      </c>
      <c r="P490" s="55" t="s">
        <v>64</v>
      </c>
      <c r="Q490" s="55" t="s">
        <v>63</v>
      </c>
      <c r="R490" s="55">
        <v>1936.3</v>
      </c>
      <c r="S490" s="55">
        <v>12847.7</v>
      </c>
      <c r="T490" s="55">
        <v>12847.7</v>
      </c>
      <c r="U490" s="55">
        <v>0</v>
      </c>
      <c r="V490" s="55" t="s">
        <v>64</v>
      </c>
      <c r="W490" s="55" t="s">
        <v>614</v>
      </c>
      <c r="X490" s="55">
        <v>1</v>
      </c>
      <c r="Y490" s="55">
        <v>0</v>
      </c>
      <c r="Z490" s="55">
        <v>1</v>
      </c>
      <c r="AA490" s="55" t="s">
        <v>63</v>
      </c>
      <c r="AB490" s="55">
        <v>6</v>
      </c>
      <c r="AC490" s="55">
        <v>0</v>
      </c>
      <c r="AD490" s="55">
        <v>236</v>
      </c>
      <c r="AE490" s="55">
        <v>0</v>
      </c>
      <c r="AF490" s="55">
        <v>42</v>
      </c>
      <c r="AG490" s="56">
        <v>42</v>
      </c>
      <c r="AH490" s="55">
        <v>382</v>
      </c>
      <c r="AI490" s="55">
        <v>110</v>
      </c>
      <c r="AJ490" s="55">
        <v>660</v>
      </c>
      <c r="AK490" s="55">
        <v>3356</v>
      </c>
      <c r="AL490" s="55">
        <v>3356</v>
      </c>
      <c r="AM490" s="55">
        <v>2000</v>
      </c>
      <c r="AN490" s="55" t="s">
        <v>64</v>
      </c>
      <c r="AO490" s="55">
        <v>8</v>
      </c>
      <c r="AP490" s="55">
        <v>7</v>
      </c>
      <c r="AQ490" s="55">
        <v>100</v>
      </c>
      <c r="AR490" s="55">
        <v>361.25</v>
      </c>
      <c r="AS490" s="55">
        <v>277.71429999999998</v>
      </c>
      <c r="AT490" s="68" t="str">
        <f>VLOOKUP(A490,'[2]SU List with Assignment Master'!$F$2:$G$128,2,FALSE)</f>
        <v>South 4</v>
      </c>
      <c r="AU490" s="55" t="s">
        <v>75</v>
      </c>
      <c r="AV490" s="55" t="s">
        <v>60</v>
      </c>
    </row>
    <row r="491" spans="1:48" x14ac:dyDescent="0.25">
      <c r="A491" s="55" t="s">
        <v>76</v>
      </c>
      <c r="B491" s="55">
        <v>70023</v>
      </c>
      <c r="C491" s="55">
        <v>15</v>
      </c>
      <c r="D491" s="55">
        <v>3540</v>
      </c>
      <c r="E491" s="55">
        <v>1226</v>
      </c>
      <c r="F491" s="55">
        <v>63</v>
      </c>
      <c r="G491" s="56">
        <v>4829</v>
      </c>
      <c r="H491" s="59">
        <v>4766</v>
      </c>
      <c r="I491" s="55">
        <v>321.93329999999997</v>
      </c>
      <c r="J491" s="59">
        <v>317.7</v>
      </c>
      <c r="K491" s="55">
        <v>24660</v>
      </c>
      <c r="L491" s="55">
        <v>3138.85</v>
      </c>
      <c r="M491" s="55">
        <v>0</v>
      </c>
      <c r="N491" s="55">
        <v>0</v>
      </c>
      <c r="O491" s="55">
        <v>96.58</v>
      </c>
      <c r="P491" s="55" t="s">
        <v>64</v>
      </c>
      <c r="Q491" s="55" t="s">
        <v>63</v>
      </c>
      <c r="R491" s="55">
        <v>3235.43</v>
      </c>
      <c r="S491" s="55">
        <v>21424.57</v>
      </c>
      <c r="T491" s="55">
        <v>21424.57</v>
      </c>
      <c r="U491" s="55">
        <v>0</v>
      </c>
      <c r="V491" s="55" t="s">
        <v>64</v>
      </c>
      <c r="W491" s="55" t="s">
        <v>615</v>
      </c>
      <c r="X491" s="55">
        <v>1</v>
      </c>
      <c r="Y491" s="55">
        <v>0</v>
      </c>
      <c r="Z491" s="55">
        <v>1</v>
      </c>
      <c r="AA491" s="55" t="s">
        <v>63</v>
      </c>
      <c r="AB491" s="55">
        <v>15</v>
      </c>
      <c r="AC491" s="55">
        <v>0</v>
      </c>
      <c r="AD491" s="55">
        <v>183</v>
      </c>
      <c r="AE491" s="55">
        <v>0</v>
      </c>
      <c r="AF491" s="55">
        <v>60</v>
      </c>
      <c r="AG491" s="56">
        <v>60</v>
      </c>
      <c r="AH491" s="55">
        <v>1393</v>
      </c>
      <c r="AI491" s="55">
        <v>109.0667</v>
      </c>
      <c r="AJ491" s="55">
        <v>1636</v>
      </c>
      <c r="AK491" s="55">
        <v>8358</v>
      </c>
      <c r="AL491" s="55">
        <v>8358</v>
      </c>
      <c r="AN491" s="55" t="s">
        <v>64</v>
      </c>
      <c r="AO491" s="55">
        <v>15</v>
      </c>
      <c r="AP491" s="55">
        <v>0</v>
      </c>
      <c r="AQ491" s="55">
        <v>100</v>
      </c>
      <c r="AR491" s="55">
        <v>321.93329999999997</v>
      </c>
      <c r="AS491" s="55">
        <v>0</v>
      </c>
      <c r="AT491" s="68" t="str">
        <f>VLOOKUP(A491,'[2]SU List with Assignment Master'!$F$2:$G$128,2,FALSE)</f>
        <v>South 4</v>
      </c>
      <c r="AU491" s="55" t="s">
        <v>75</v>
      </c>
      <c r="AV491" s="55" t="s">
        <v>60</v>
      </c>
    </row>
    <row r="492" spans="1:48" x14ac:dyDescent="0.25">
      <c r="A492" s="55" t="s">
        <v>76</v>
      </c>
      <c r="B492" s="55">
        <v>70029</v>
      </c>
      <c r="C492" s="55">
        <v>9</v>
      </c>
      <c r="D492" s="55">
        <v>1656</v>
      </c>
      <c r="E492" s="55">
        <v>781</v>
      </c>
      <c r="F492" s="55">
        <v>39</v>
      </c>
      <c r="G492" s="56">
        <v>2476</v>
      </c>
      <c r="H492" s="59">
        <v>2437</v>
      </c>
      <c r="I492" s="55">
        <v>275.11110000000002</v>
      </c>
      <c r="J492" s="59">
        <v>270.8</v>
      </c>
      <c r="K492" s="55">
        <v>12707</v>
      </c>
      <c r="L492" s="55">
        <v>1609.4</v>
      </c>
      <c r="M492" s="55">
        <v>0</v>
      </c>
      <c r="N492" s="55">
        <v>0</v>
      </c>
      <c r="O492" s="55">
        <v>0</v>
      </c>
      <c r="P492" s="55" t="s">
        <v>64</v>
      </c>
      <c r="Q492" s="55" t="s">
        <v>64</v>
      </c>
      <c r="R492" s="55">
        <v>1609.4</v>
      </c>
      <c r="S492" s="55">
        <v>11097.6</v>
      </c>
      <c r="T492" s="55">
        <v>11097.6</v>
      </c>
      <c r="U492" s="55">
        <v>0</v>
      </c>
      <c r="V492" s="55" t="s">
        <v>64</v>
      </c>
      <c r="W492" s="55" t="s">
        <v>616</v>
      </c>
      <c r="X492" s="55">
        <v>1</v>
      </c>
      <c r="Y492" s="55">
        <v>0</v>
      </c>
      <c r="Z492" s="55">
        <v>1</v>
      </c>
      <c r="AA492" s="55" t="s">
        <v>63</v>
      </c>
      <c r="AB492" s="55">
        <v>8</v>
      </c>
      <c r="AC492" s="55">
        <v>0</v>
      </c>
      <c r="AD492" s="55">
        <v>203</v>
      </c>
      <c r="AE492" s="55">
        <v>0</v>
      </c>
      <c r="AF492" s="55">
        <v>24</v>
      </c>
      <c r="AG492" s="56">
        <v>24</v>
      </c>
      <c r="AH492" s="55">
        <v>619</v>
      </c>
      <c r="AI492" s="55">
        <v>105.75</v>
      </c>
      <c r="AJ492" s="55">
        <v>846</v>
      </c>
      <c r="AK492" s="55">
        <v>4307</v>
      </c>
      <c r="AL492" s="55">
        <v>4307</v>
      </c>
      <c r="AN492" s="55" t="s">
        <v>64</v>
      </c>
      <c r="AO492" s="55">
        <v>10</v>
      </c>
      <c r="AP492" s="55">
        <v>10</v>
      </c>
      <c r="AQ492" s="55">
        <v>90</v>
      </c>
      <c r="AR492" s="55">
        <v>247.6</v>
      </c>
      <c r="AS492" s="55">
        <v>165.6</v>
      </c>
      <c r="AT492" s="68" t="str">
        <f>VLOOKUP(A492,'[2]SU List with Assignment Master'!$F$2:$G$128,2,FALSE)</f>
        <v>South 4</v>
      </c>
      <c r="AU492" s="55" t="s">
        <v>75</v>
      </c>
      <c r="AV492" s="55" t="s">
        <v>22</v>
      </c>
    </row>
    <row r="493" spans="1:48" x14ac:dyDescent="0.25">
      <c r="A493" s="55" t="s">
        <v>76</v>
      </c>
      <c r="B493" s="55">
        <v>70032</v>
      </c>
      <c r="C493" s="55">
        <v>0</v>
      </c>
      <c r="D493" s="55">
        <v>0</v>
      </c>
      <c r="E493" s="55">
        <v>0</v>
      </c>
      <c r="F493" s="55">
        <v>0</v>
      </c>
      <c r="G493" s="56">
        <v>0</v>
      </c>
      <c r="H493" s="59">
        <v>0</v>
      </c>
      <c r="I493" s="55">
        <v>0</v>
      </c>
      <c r="J493" s="59" t="e">
        <v>#DIV/0!</v>
      </c>
      <c r="K493" s="55">
        <v>0</v>
      </c>
      <c r="L493" s="55">
        <v>0</v>
      </c>
      <c r="M493" s="55">
        <v>0</v>
      </c>
      <c r="N493" s="55">
        <v>0</v>
      </c>
      <c r="O493" s="55">
        <v>0</v>
      </c>
      <c r="P493" s="55" t="s">
        <v>64</v>
      </c>
      <c r="Q493" s="55" t="s">
        <v>64</v>
      </c>
      <c r="R493" s="55">
        <v>0</v>
      </c>
      <c r="S493" s="55">
        <v>0</v>
      </c>
      <c r="T493" s="55">
        <v>0</v>
      </c>
      <c r="U493" s="55">
        <v>0</v>
      </c>
      <c r="V493" s="55" t="s">
        <v>64</v>
      </c>
      <c r="W493" s="55" t="s">
        <v>617</v>
      </c>
      <c r="X493" s="55">
        <v>0</v>
      </c>
      <c r="Y493" s="55">
        <v>1</v>
      </c>
      <c r="Z493" s="55">
        <v>1</v>
      </c>
      <c r="AA493" s="55" t="s">
        <v>63</v>
      </c>
      <c r="AB493" s="55">
        <v>0</v>
      </c>
      <c r="AC493" s="55">
        <v>0</v>
      </c>
      <c r="AD493" s="55">
        <v>0</v>
      </c>
      <c r="AE493" s="55">
        <v>0</v>
      </c>
      <c r="AF493" s="55">
        <v>0</v>
      </c>
      <c r="AG493" s="56">
        <v>0</v>
      </c>
      <c r="AH493" s="55">
        <v>0</v>
      </c>
      <c r="AI493" s="55">
        <v>0</v>
      </c>
      <c r="AJ493" s="55">
        <v>0</v>
      </c>
      <c r="AK493" s="55">
        <v>0</v>
      </c>
      <c r="AL493" s="55">
        <v>0</v>
      </c>
      <c r="AN493" s="55" t="s">
        <v>64</v>
      </c>
      <c r="AO493" s="55">
        <v>4</v>
      </c>
      <c r="AP493" s="55">
        <v>0</v>
      </c>
      <c r="AQ493" s="55">
        <v>0</v>
      </c>
      <c r="AR493" s="55">
        <v>0</v>
      </c>
      <c r="AS493" s="55">
        <v>0</v>
      </c>
      <c r="AT493" s="68" t="str">
        <f>VLOOKUP(A493,'[2]SU List with Assignment Master'!$F$2:$G$128,2,FALSE)</f>
        <v>South 4</v>
      </c>
      <c r="AU493" s="55" t="s">
        <v>75</v>
      </c>
      <c r="AV493" s="55" t="s">
        <v>60</v>
      </c>
    </row>
    <row r="494" spans="1:48" x14ac:dyDescent="0.25">
      <c r="A494" s="55" t="s">
        <v>76</v>
      </c>
      <c r="B494" s="55">
        <v>70033</v>
      </c>
      <c r="C494" s="55">
        <v>7</v>
      </c>
      <c r="D494" s="55">
        <v>216</v>
      </c>
      <c r="E494" s="55">
        <v>630</v>
      </c>
      <c r="F494" s="55">
        <v>11</v>
      </c>
      <c r="G494" s="56">
        <v>857</v>
      </c>
      <c r="H494" s="59">
        <v>846</v>
      </c>
      <c r="I494" s="55">
        <v>122.4286</v>
      </c>
      <c r="J494" s="59">
        <v>120.9</v>
      </c>
      <c r="K494" s="55">
        <v>4387</v>
      </c>
      <c r="L494" s="55">
        <v>557.04999999999995</v>
      </c>
      <c r="M494" s="55">
        <v>0</v>
      </c>
      <c r="N494" s="55">
        <v>0</v>
      </c>
      <c r="O494" s="55">
        <v>0</v>
      </c>
      <c r="P494" s="55" t="s">
        <v>64</v>
      </c>
      <c r="Q494" s="55" t="s">
        <v>64</v>
      </c>
      <c r="R494" s="55">
        <v>557.04999999999995</v>
      </c>
      <c r="S494" s="55">
        <v>3829.95</v>
      </c>
      <c r="T494" s="55">
        <v>3829.95</v>
      </c>
      <c r="U494" s="55">
        <v>0</v>
      </c>
      <c r="V494" s="55" t="s">
        <v>64</v>
      </c>
      <c r="W494" s="55" t="s">
        <v>618</v>
      </c>
      <c r="X494" s="55">
        <v>1</v>
      </c>
      <c r="Y494" s="55">
        <v>0</v>
      </c>
      <c r="Z494" s="55">
        <v>1</v>
      </c>
      <c r="AA494" s="55" t="s">
        <v>63</v>
      </c>
      <c r="AB494" s="55">
        <v>5</v>
      </c>
      <c r="AC494" s="55">
        <v>0</v>
      </c>
      <c r="AD494" s="55">
        <v>91</v>
      </c>
      <c r="AE494" s="55">
        <v>0</v>
      </c>
      <c r="AF494" s="55">
        <v>11</v>
      </c>
      <c r="AG494" s="56">
        <v>11</v>
      </c>
      <c r="AH494" s="55">
        <v>102</v>
      </c>
      <c r="AI494" s="55">
        <v>40.799999999999997</v>
      </c>
      <c r="AJ494" s="55">
        <v>204</v>
      </c>
      <c r="AK494" s="55">
        <v>1036</v>
      </c>
      <c r="AL494" s="55">
        <v>1036</v>
      </c>
      <c r="AM494" s="55">
        <v>0</v>
      </c>
      <c r="AN494" s="55" t="s">
        <v>64</v>
      </c>
      <c r="AO494" s="55">
        <v>8</v>
      </c>
      <c r="AP494" s="55">
        <v>0</v>
      </c>
      <c r="AQ494" s="55">
        <v>87.5</v>
      </c>
      <c r="AR494" s="55">
        <v>107.125</v>
      </c>
      <c r="AS494" s="55">
        <v>0</v>
      </c>
      <c r="AT494" s="68" t="str">
        <f>VLOOKUP(A494,'[2]SU List with Assignment Master'!$F$2:$G$128,2,FALSE)</f>
        <v>South 4</v>
      </c>
      <c r="AU494" s="55" t="s">
        <v>75</v>
      </c>
      <c r="AV494" s="55" t="s">
        <v>22</v>
      </c>
    </row>
    <row r="495" spans="1:48" x14ac:dyDescent="0.25">
      <c r="A495" s="55" t="s">
        <v>76</v>
      </c>
      <c r="B495" s="55">
        <v>70040</v>
      </c>
      <c r="C495" s="55">
        <v>5</v>
      </c>
      <c r="D495" s="55">
        <v>2724</v>
      </c>
      <c r="E495" s="55">
        <v>264</v>
      </c>
      <c r="F495" s="55">
        <v>39</v>
      </c>
      <c r="G495" s="56">
        <v>3027</v>
      </c>
      <c r="H495" s="59">
        <v>2988</v>
      </c>
      <c r="I495" s="55">
        <v>605.4</v>
      </c>
      <c r="J495" s="59">
        <v>597.6</v>
      </c>
      <c r="K495" s="55">
        <v>15442</v>
      </c>
      <c r="L495" s="55">
        <v>1967.55</v>
      </c>
      <c r="M495" s="55">
        <v>0</v>
      </c>
      <c r="N495" s="55">
        <v>0</v>
      </c>
      <c r="O495" s="55">
        <v>60.54</v>
      </c>
      <c r="P495" s="55" t="s">
        <v>64</v>
      </c>
      <c r="Q495" s="55" t="s">
        <v>63</v>
      </c>
      <c r="R495" s="55">
        <v>2028.09</v>
      </c>
      <c r="S495" s="55">
        <v>13413.91</v>
      </c>
      <c r="T495" s="55">
        <v>13413.91</v>
      </c>
      <c r="U495" s="55">
        <v>0</v>
      </c>
      <c r="V495" s="55" t="s">
        <v>64</v>
      </c>
      <c r="W495" s="55" t="s">
        <v>619</v>
      </c>
      <c r="X495" s="55">
        <v>1</v>
      </c>
      <c r="Y495" s="55">
        <v>0</v>
      </c>
      <c r="Z495" s="55">
        <v>1</v>
      </c>
      <c r="AA495" s="55" t="s">
        <v>63</v>
      </c>
      <c r="AB495" s="55">
        <v>4</v>
      </c>
      <c r="AC495" s="55">
        <v>0</v>
      </c>
      <c r="AD495" s="55">
        <v>144</v>
      </c>
      <c r="AE495" s="55">
        <v>0</v>
      </c>
      <c r="AF495" s="55">
        <v>4</v>
      </c>
      <c r="AG495" s="56">
        <v>4</v>
      </c>
      <c r="AH495" s="55">
        <v>654</v>
      </c>
      <c r="AI495" s="55">
        <v>200.5</v>
      </c>
      <c r="AJ495" s="55">
        <v>802</v>
      </c>
      <c r="AK495" s="55">
        <v>4089</v>
      </c>
      <c r="AL495" s="55">
        <v>4089</v>
      </c>
      <c r="AN495" s="55" t="s">
        <v>64</v>
      </c>
      <c r="AO495" s="55">
        <v>10</v>
      </c>
      <c r="AP495" s="55">
        <v>5</v>
      </c>
      <c r="AQ495" s="55">
        <v>50</v>
      </c>
      <c r="AR495" s="55">
        <v>302.7</v>
      </c>
      <c r="AS495" s="55">
        <v>544.79999999999995</v>
      </c>
      <c r="AT495" s="68" t="str">
        <f>VLOOKUP(A495,'[2]SU List with Assignment Master'!$F$2:$G$128,2,FALSE)</f>
        <v>South 4</v>
      </c>
      <c r="AU495" s="55" t="s">
        <v>75</v>
      </c>
      <c r="AV495" s="55" t="s">
        <v>19</v>
      </c>
    </row>
    <row r="496" spans="1:48" x14ac:dyDescent="0.25">
      <c r="A496" s="55" t="s">
        <v>76</v>
      </c>
      <c r="B496" s="55">
        <v>70041</v>
      </c>
      <c r="C496" s="55">
        <v>8</v>
      </c>
      <c r="D496" s="55">
        <v>3456</v>
      </c>
      <c r="E496" s="55">
        <v>1079</v>
      </c>
      <c r="F496" s="55">
        <v>71</v>
      </c>
      <c r="G496" s="56">
        <v>4606</v>
      </c>
      <c r="H496" s="59">
        <v>4535</v>
      </c>
      <c r="I496" s="55">
        <v>575.75</v>
      </c>
      <c r="J496" s="59">
        <v>566.9</v>
      </c>
      <c r="K496" s="55">
        <v>23449</v>
      </c>
      <c r="L496" s="55">
        <v>2993.9</v>
      </c>
      <c r="M496" s="55">
        <v>0</v>
      </c>
      <c r="N496" s="55">
        <v>0</v>
      </c>
      <c r="O496" s="55">
        <v>92.12</v>
      </c>
      <c r="P496" s="55" t="s">
        <v>64</v>
      </c>
      <c r="Q496" s="55" t="s">
        <v>63</v>
      </c>
      <c r="R496" s="55">
        <v>3086.02</v>
      </c>
      <c r="S496" s="55">
        <v>20362.98</v>
      </c>
      <c r="T496" s="55">
        <v>20362.98</v>
      </c>
      <c r="U496" s="55">
        <v>0</v>
      </c>
      <c r="V496" s="55" t="s">
        <v>64</v>
      </c>
      <c r="W496" s="55" t="s">
        <v>620</v>
      </c>
      <c r="X496" s="55">
        <v>1</v>
      </c>
      <c r="Y496" s="55">
        <v>0</v>
      </c>
      <c r="Z496" s="55">
        <v>1</v>
      </c>
      <c r="AA496" s="55" t="s">
        <v>63</v>
      </c>
      <c r="AB496" s="55">
        <v>7</v>
      </c>
      <c r="AC496" s="55">
        <v>0</v>
      </c>
      <c r="AD496" s="55">
        <v>167</v>
      </c>
      <c r="AE496" s="55">
        <v>0</v>
      </c>
      <c r="AF496" s="55">
        <v>2</v>
      </c>
      <c r="AG496" s="56">
        <v>2</v>
      </c>
      <c r="AH496" s="55">
        <v>1729</v>
      </c>
      <c r="AI496" s="55">
        <v>271.1429</v>
      </c>
      <c r="AJ496" s="55">
        <v>1898</v>
      </c>
      <c r="AK496" s="55">
        <v>9692</v>
      </c>
      <c r="AL496" s="55">
        <v>9692</v>
      </c>
      <c r="AN496" s="55" t="s">
        <v>64</v>
      </c>
      <c r="AO496" s="55">
        <v>11</v>
      </c>
      <c r="AP496" s="55">
        <v>7</v>
      </c>
      <c r="AQ496" s="55">
        <v>72.727272727272734</v>
      </c>
      <c r="AR496" s="55">
        <v>418.72730000000001</v>
      </c>
      <c r="AS496" s="55">
        <v>493.71429999999998</v>
      </c>
      <c r="AT496" s="68" t="str">
        <f>VLOOKUP(A496,'[2]SU List with Assignment Master'!$F$2:$G$128,2,FALSE)</f>
        <v>South 4</v>
      </c>
      <c r="AU496" s="55" t="s">
        <v>75</v>
      </c>
      <c r="AV496" s="55" t="s">
        <v>60</v>
      </c>
    </row>
    <row r="497" spans="1:48" x14ac:dyDescent="0.25">
      <c r="A497" s="55" t="s">
        <v>76</v>
      </c>
      <c r="B497" s="55">
        <v>70042</v>
      </c>
      <c r="C497" s="55">
        <v>0</v>
      </c>
      <c r="D497" s="55">
        <v>0</v>
      </c>
      <c r="E497" s="55">
        <v>0</v>
      </c>
      <c r="F497" s="55">
        <v>0</v>
      </c>
      <c r="G497" s="56">
        <v>0</v>
      </c>
      <c r="H497" s="59">
        <v>0</v>
      </c>
      <c r="I497" s="55">
        <v>0</v>
      </c>
      <c r="J497" s="59" t="e">
        <v>#DIV/0!</v>
      </c>
      <c r="K497" s="55">
        <v>0</v>
      </c>
      <c r="L497" s="55">
        <v>0</v>
      </c>
      <c r="M497" s="55">
        <v>0</v>
      </c>
      <c r="N497" s="55">
        <v>0</v>
      </c>
      <c r="O497" s="55">
        <v>0</v>
      </c>
      <c r="P497" s="55" t="s">
        <v>64</v>
      </c>
      <c r="Q497" s="55" t="s">
        <v>63</v>
      </c>
      <c r="R497" s="55">
        <v>0</v>
      </c>
      <c r="S497" s="55">
        <v>0</v>
      </c>
      <c r="T497" s="55">
        <v>0</v>
      </c>
      <c r="U497" s="55">
        <v>0</v>
      </c>
      <c r="V497" s="55" t="s">
        <v>64</v>
      </c>
      <c r="W497" s="55" t="s">
        <v>621</v>
      </c>
      <c r="X497" s="55">
        <v>0</v>
      </c>
      <c r="Y497" s="55">
        <v>1</v>
      </c>
      <c r="Z497" s="55">
        <v>1</v>
      </c>
      <c r="AA497" s="55" t="s">
        <v>63</v>
      </c>
      <c r="AB497" s="55">
        <v>0</v>
      </c>
      <c r="AC497" s="55">
        <v>0</v>
      </c>
      <c r="AD497" s="55">
        <v>0</v>
      </c>
      <c r="AE497" s="55">
        <v>0</v>
      </c>
      <c r="AF497" s="55">
        <v>0</v>
      </c>
      <c r="AG497" s="56">
        <v>0</v>
      </c>
      <c r="AH497" s="55">
        <v>0</v>
      </c>
      <c r="AI497" s="55">
        <v>0</v>
      </c>
      <c r="AJ497" s="55">
        <v>0</v>
      </c>
      <c r="AK497" s="55">
        <v>0</v>
      </c>
      <c r="AL497" s="55">
        <v>0</v>
      </c>
      <c r="AN497" s="55" t="s">
        <v>64</v>
      </c>
      <c r="AO497" s="55">
        <v>7</v>
      </c>
      <c r="AP497" s="55">
        <v>0</v>
      </c>
      <c r="AQ497" s="55">
        <v>0</v>
      </c>
      <c r="AR497" s="55">
        <v>0</v>
      </c>
      <c r="AS497" s="55">
        <v>0</v>
      </c>
      <c r="AT497" s="68" t="str">
        <f>VLOOKUP(A497,'[2]SU List with Assignment Master'!$F$2:$G$128,2,FALSE)</f>
        <v>South 4</v>
      </c>
      <c r="AU497" s="55" t="s">
        <v>75</v>
      </c>
      <c r="AV497" s="55" t="s">
        <v>60</v>
      </c>
    </row>
    <row r="498" spans="1:48" x14ac:dyDescent="0.25">
      <c r="A498" s="55" t="s">
        <v>76</v>
      </c>
      <c r="B498" s="55">
        <v>70043</v>
      </c>
      <c r="C498" s="55">
        <v>19</v>
      </c>
      <c r="D498" s="55">
        <v>4488</v>
      </c>
      <c r="E498" s="55">
        <v>691</v>
      </c>
      <c r="F498" s="55">
        <v>29</v>
      </c>
      <c r="G498" s="56">
        <v>5208</v>
      </c>
      <c r="H498" s="59">
        <v>5179</v>
      </c>
      <c r="I498" s="55">
        <v>274.1053</v>
      </c>
      <c r="J498" s="59">
        <v>272.60000000000002</v>
      </c>
      <c r="K498" s="55">
        <v>26581</v>
      </c>
      <c r="L498" s="55">
        <v>3385.2</v>
      </c>
      <c r="M498" s="55">
        <v>0</v>
      </c>
      <c r="N498" s="55">
        <v>0</v>
      </c>
      <c r="O498" s="55">
        <v>104.16</v>
      </c>
      <c r="P498" s="55" t="s">
        <v>64</v>
      </c>
      <c r="Q498" s="55" t="s">
        <v>63</v>
      </c>
      <c r="R498" s="55">
        <v>3489.36</v>
      </c>
      <c r="S498" s="55">
        <v>23091.64</v>
      </c>
      <c r="T498" s="55">
        <v>23091.64</v>
      </c>
      <c r="U498" s="55">
        <v>0</v>
      </c>
      <c r="V498" s="55" t="s">
        <v>64</v>
      </c>
      <c r="W498" s="55" t="s">
        <v>622</v>
      </c>
      <c r="X498" s="55">
        <v>1</v>
      </c>
      <c r="Y498" s="55">
        <v>0</v>
      </c>
      <c r="Z498" s="55">
        <v>1</v>
      </c>
      <c r="AA498" s="55" t="s">
        <v>63</v>
      </c>
      <c r="AB498" s="55">
        <v>12</v>
      </c>
      <c r="AC498" s="55">
        <v>0</v>
      </c>
      <c r="AD498" s="55">
        <v>258</v>
      </c>
      <c r="AE498" s="55">
        <v>0</v>
      </c>
      <c r="AF498" s="55">
        <v>20</v>
      </c>
      <c r="AG498" s="56">
        <v>20</v>
      </c>
      <c r="AH498" s="55">
        <v>1304</v>
      </c>
      <c r="AI498" s="55">
        <v>131.83330000000001</v>
      </c>
      <c r="AJ498" s="55">
        <v>1582</v>
      </c>
      <c r="AK498" s="55">
        <v>8066</v>
      </c>
      <c r="AL498" s="55">
        <v>8066</v>
      </c>
      <c r="AN498" s="55" t="s">
        <v>64</v>
      </c>
      <c r="AO498" s="55">
        <v>20</v>
      </c>
      <c r="AP498" s="55">
        <v>16</v>
      </c>
      <c r="AQ498" s="55">
        <v>95</v>
      </c>
      <c r="AR498" s="55">
        <v>260.39999999999998</v>
      </c>
      <c r="AS498" s="55">
        <v>280.5</v>
      </c>
      <c r="AT498" s="68" t="str">
        <f>VLOOKUP(A498,'[2]SU List with Assignment Master'!$F$2:$G$128,2,FALSE)</f>
        <v>South 4</v>
      </c>
      <c r="AU498" s="55" t="s">
        <v>75</v>
      </c>
      <c r="AV498" s="55" t="s">
        <v>60</v>
      </c>
    </row>
    <row r="499" spans="1:48" x14ac:dyDescent="0.25">
      <c r="A499" s="55" t="s">
        <v>76</v>
      </c>
      <c r="B499" s="55">
        <v>70047</v>
      </c>
      <c r="C499" s="55">
        <v>8</v>
      </c>
      <c r="D499" s="55">
        <v>1404</v>
      </c>
      <c r="E499" s="55">
        <v>1114</v>
      </c>
      <c r="F499" s="55">
        <v>2</v>
      </c>
      <c r="G499" s="56">
        <v>2520</v>
      </c>
      <c r="H499" s="59">
        <v>2518</v>
      </c>
      <c r="I499" s="55">
        <v>315</v>
      </c>
      <c r="J499" s="59">
        <v>314.8</v>
      </c>
      <c r="K499" s="55">
        <v>12878</v>
      </c>
      <c r="L499" s="55">
        <v>1638</v>
      </c>
      <c r="M499" s="55">
        <v>0</v>
      </c>
      <c r="N499" s="55">
        <v>0</v>
      </c>
      <c r="O499" s="55">
        <v>50.4</v>
      </c>
      <c r="P499" s="55" t="s">
        <v>64</v>
      </c>
      <c r="Q499" s="55" t="s">
        <v>63</v>
      </c>
      <c r="R499" s="55">
        <v>1688.4</v>
      </c>
      <c r="S499" s="55">
        <v>11189.6</v>
      </c>
      <c r="T499" s="55">
        <v>11189.6</v>
      </c>
      <c r="U499" s="55">
        <v>0</v>
      </c>
      <c r="V499" s="55" t="s">
        <v>64</v>
      </c>
      <c r="W499" s="55" t="s">
        <v>623</v>
      </c>
      <c r="X499" s="55">
        <v>1</v>
      </c>
      <c r="Y499" s="55">
        <v>0</v>
      </c>
      <c r="Z499" s="55">
        <v>1</v>
      </c>
      <c r="AA499" s="55" t="s">
        <v>63</v>
      </c>
      <c r="AB499" s="55">
        <v>6</v>
      </c>
      <c r="AC499" s="55">
        <v>0</v>
      </c>
      <c r="AD499" s="55">
        <v>22</v>
      </c>
      <c r="AE499" s="55">
        <v>0</v>
      </c>
      <c r="AF499" s="55">
        <v>2</v>
      </c>
      <c r="AG499" s="56">
        <v>2</v>
      </c>
      <c r="AH499" s="55">
        <v>395</v>
      </c>
      <c r="AI499" s="55">
        <v>69.833299999999994</v>
      </c>
      <c r="AJ499" s="55">
        <v>419</v>
      </c>
      <c r="AK499" s="55">
        <v>2136</v>
      </c>
      <c r="AL499" s="55">
        <v>2136</v>
      </c>
      <c r="AN499" s="55" t="s">
        <v>64</v>
      </c>
      <c r="AO499" s="55">
        <v>13</v>
      </c>
      <c r="AP499" s="55">
        <v>8</v>
      </c>
      <c r="AQ499" s="55">
        <v>61.53846153846154</v>
      </c>
      <c r="AR499" s="55">
        <v>193.84620000000001</v>
      </c>
      <c r="AS499" s="55">
        <v>175.5</v>
      </c>
      <c r="AT499" s="68" t="str">
        <f>VLOOKUP(A499,'[2]SU List with Assignment Master'!$F$2:$G$128,2,FALSE)</f>
        <v>South 4</v>
      </c>
      <c r="AU499" s="55" t="s">
        <v>75</v>
      </c>
      <c r="AV499" s="55" t="s">
        <v>60</v>
      </c>
    </row>
    <row r="500" spans="1:48" x14ac:dyDescent="0.25">
      <c r="A500" s="55" t="s">
        <v>76</v>
      </c>
      <c r="B500" s="55">
        <v>70048</v>
      </c>
      <c r="C500" s="55">
        <v>9</v>
      </c>
      <c r="D500" s="55">
        <v>1740</v>
      </c>
      <c r="E500" s="55">
        <v>633</v>
      </c>
      <c r="F500" s="55">
        <v>15</v>
      </c>
      <c r="G500" s="56">
        <v>2388</v>
      </c>
      <c r="H500" s="59">
        <v>2373</v>
      </c>
      <c r="I500" s="55">
        <v>265.33330000000001</v>
      </c>
      <c r="J500" s="59">
        <v>263.7</v>
      </c>
      <c r="K500" s="55">
        <v>12254</v>
      </c>
      <c r="L500" s="55">
        <v>1552.2</v>
      </c>
      <c r="M500" s="55">
        <v>0</v>
      </c>
      <c r="N500" s="55">
        <v>0</v>
      </c>
      <c r="O500" s="55">
        <v>0</v>
      </c>
      <c r="P500" s="55" t="s">
        <v>64</v>
      </c>
      <c r="Q500" s="55" t="s">
        <v>64</v>
      </c>
      <c r="R500" s="55">
        <v>1552.2</v>
      </c>
      <c r="S500" s="55">
        <v>10701.8</v>
      </c>
      <c r="T500" s="55">
        <v>10701.8</v>
      </c>
      <c r="U500" s="55">
        <v>0</v>
      </c>
      <c r="V500" s="55" t="s">
        <v>64</v>
      </c>
      <c r="W500" s="55" t="s">
        <v>624</v>
      </c>
      <c r="X500" s="55">
        <v>1</v>
      </c>
      <c r="Y500" s="55">
        <v>0</v>
      </c>
      <c r="Z500" s="55">
        <v>1</v>
      </c>
      <c r="AA500" s="55" t="s">
        <v>63</v>
      </c>
      <c r="AB500" s="55">
        <v>8</v>
      </c>
      <c r="AC500" s="55">
        <v>0</v>
      </c>
      <c r="AD500" s="55">
        <v>104</v>
      </c>
      <c r="AE500" s="55">
        <v>0</v>
      </c>
      <c r="AF500" s="55">
        <v>5</v>
      </c>
      <c r="AG500" s="56">
        <v>5</v>
      </c>
      <c r="AH500" s="55">
        <v>810</v>
      </c>
      <c r="AI500" s="55">
        <v>114.875</v>
      </c>
      <c r="AJ500" s="55">
        <v>919</v>
      </c>
      <c r="AK500" s="55">
        <v>4674</v>
      </c>
      <c r="AL500" s="55">
        <v>4674</v>
      </c>
      <c r="AM500" s="55">
        <v>1500</v>
      </c>
      <c r="AN500" s="55" t="s">
        <v>64</v>
      </c>
      <c r="AO500" s="55">
        <v>12</v>
      </c>
      <c r="AP500" s="55">
        <v>12</v>
      </c>
      <c r="AQ500" s="55">
        <v>75</v>
      </c>
      <c r="AR500" s="55">
        <v>199</v>
      </c>
      <c r="AS500" s="55">
        <v>145</v>
      </c>
      <c r="AT500" s="68" t="str">
        <f>VLOOKUP(A500,'[2]SU List with Assignment Master'!$F$2:$G$128,2,FALSE)</f>
        <v>South 4</v>
      </c>
      <c r="AU500" s="55" t="s">
        <v>75</v>
      </c>
      <c r="AV500" s="55" t="s">
        <v>60</v>
      </c>
    </row>
    <row r="501" spans="1:48" x14ac:dyDescent="0.25">
      <c r="A501" s="55" t="s">
        <v>76</v>
      </c>
      <c r="B501" s="55">
        <v>70049</v>
      </c>
      <c r="C501" s="55">
        <v>12</v>
      </c>
      <c r="D501" s="55">
        <v>2208</v>
      </c>
      <c r="E501" s="55">
        <v>1063</v>
      </c>
      <c r="F501" s="55">
        <v>67</v>
      </c>
      <c r="G501" s="56">
        <v>3338</v>
      </c>
      <c r="H501" s="59">
        <v>3271</v>
      </c>
      <c r="I501" s="55">
        <v>278.16669999999999</v>
      </c>
      <c r="J501" s="59">
        <v>272.60000000000002</v>
      </c>
      <c r="K501" s="55">
        <v>17131</v>
      </c>
      <c r="L501" s="55">
        <v>2169.6999999999998</v>
      </c>
      <c r="M501" s="55">
        <v>0</v>
      </c>
      <c r="N501" s="55">
        <v>0</v>
      </c>
      <c r="O501" s="55">
        <v>66.760000000000005</v>
      </c>
      <c r="P501" s="55" t="s">
        <v>64</v>
      </c>
      <c r="Q501" s="55" t="s">
        <v>63</v>
      </c>
      <c r="R501" s="55">
        <v>2236.46</v>
      </c>
      <c r="S501" s="55">
        <v>14894.54</v>
      </c>
      <c r="T501" s="55">
        <v>14894.54</v>
      </c>
      <c r="U501" s="55">
        <v>0</v>
      </c>
      <c r="V501" s="55" t="s">
        <v>64</v>
      </c>
      <c r="W501" s="55" t="s">
        <v>625</v>
      </c>
      <c r="X501" s="55">
        <v>1</v>
      </c>
      <c r="Y501" s="55">
        <v>0</v>
      </c>
      <c r="Z501" s="55">
        <v>1</v>
      </c>
      <c r="AA501" s="55" t="s">
        <v>63</v>
      </c>
      <c r="AB501" s="55">
        <v>9</v>
      </c>
      <c r="AC501" s="55">
        <v>0</v>
      </c>
      <c r="AD501" s="55">
        <v>245</v>
      </c>
      <c r="AE501" s="55">
        <v>0</v>
      </c>
      <c r="AF501" s="55">
        <v>59</v>
      </c>
      <c r="AG501" s="56">
        <v>59</v>
      </c>
      <c r="AH501" s="55">
        <v>1601</v>
      </c>
      <c r="AI501" s="55">
        <v>211.66669999999999</v>
      </c>
      <c r="AJ501" s="55">
        <v>1905</v>
      </c>
      <c r="AK501" s="55">
        <v>9783</v>
      </c>
      <c r="AL501" s="55">
        <v>9783</v>
      </c>
      <c r="AN501" s="55" t="s">
        <v>64</v>
      </c>
      <c r="AO501" s="55">
        <v>13</v>
      </c>
      <c r="AP501" s="55">
        <v>12</v>
      </c>
      <c r="AQ501" s="55">
        <v>92.307692307692307</v>
      </c>
      <c r="AR501" s="55">
        <v>256.76920000000001</v>
      </c>
      <c r="AS501" s="55">
        <v>184</v>
      </c>
      <c r="AT501" s="68" t="str">
        <f>VLOOKUP(A501,'[2]SU List with Assignment Master'!$F$2:$G$128,2,FALSE)</f>
        <v>South 4</v>
      </c>
      <c r="AU501" s="55" t="s">
        <v>75</v>
      </c>
      <c r="AV501" s="55" t="s">
        <v>60</v>
      </c>
    </row>
    <row r="502" spans="1:48" x14ac:dyDescent="0.25">
      <c r="A502" s="55" t="s">
        <v>76</v>
      </c>
      <c r="B502" s="55">
        <v>71005</v>
      </c>
      <c r="C502" s="55">
        <v>7</v>
      </c>
      <c r="D502" s="55">
        <v>1380</v>
      </c>
      <c r="E502" s="55">
        <v>297</v>
      </c>
      <c r="F502" s="55">
        <v>12</v>
      </c>
      <c r="G502" s="56">
        <v>1689</v>
      </c>
      <c r="H502" s="59">
        <v>1677</v>
      </c>
      <c r="I502" s="55">
        <v>241.28569999999999</v>
      </c>
      <c r="J502" s="59">
        <v>239.6</v>
      </c>
      <c r="K502" s="55">
        <v>8637</v>
      </c>
      <c r="L502" s="55">
        <v>1097.8499999999999</v>
      </c>
      <c r="M502" s="55">
        <v>0</v>
      </c>
      <c r="N502" s="55">
        <v>0</v>
      </c>
      <c r="O502" s="55">
        <v>0</v>
      </c>
      <c r="P502" s="55" t="s">
        <v>64</v>
      </c>
      <c r="Q502" s="55" t="s">
        <v>64</v>
      </c>
      <c r="R502" s="55">
        <v>1097.8499999999999</v>
      </c>
      <c r="S502" s="55">
        <v>7539.15</v>
      </c>
      <c r="T502" s="55">
        <v>7539.15</v>
      </c>
      <c r="U502" s="55">
        <v>0</v>
      </c>
      <c r="V502" s="55" t="s">
        <v>64</v>
      </c>
      <c r="W502" s="55" t="s">
        <v>626</v>
      </c>
      <c r="X502" s="55">
        <v>1</v>
      </c>
      <c r="Y502" s="55">
        <v>0</v>
      </c>
      <c r="Z502" s="55">
        <v>1</v>
      </c>
      <c r="AA502" s="55" t="s">
        <v>63</v>
      </c>
      <c r="AB502" s="55">
        <v>7</v>
      </c>
      <c r="AC502" s="55">
        <v>0</v>
      </c>
      <c r="AD502" s="55">
        <v>137</v>
      </c>
      <c r="AE502" s="55">
        <v>0</v>
      </c>
      <c r="AF502" s="55">
        <v>12</v>
      </c>
      <c r="AG502" s="56">
        <v>12</v>
      </c>
      <c r="AH502" s="55">
        <v>785</v>
      </c>
      <c r="AI502" s="55">
        <v>133.42859999999999</v>
      </c>
      <c r="AJ502" s="55">
        <v>934</v>
      </c>
      <c r="AK502" s="55">
        <v>4781</v>
      </c>
      <c r="AL502" s="55">
        <v>4781</v>
      </c>
      <c r="AM502" s="55">
        <v>1400</v>
      </c>
      <c r="AN502" s="55" t="s">
        <v>64</v>
      </c>
      <c r="AO502" s="55">
        <v>9</v>
      </c>
      <c r="AP502" s="55">
        <v>7</v>
      </c>
      <c r="AQ502" s="55">
        <v>77.777777777777771</v>
      </c>
      <c r="AR502" s="55">
        <v>187.66669999999999</v>
      </c>
      <c r="AS502" s="55">
        <v>197.1429</v>
      </c>
      <c r="AT502" s="68" t="str">
        <f>VLOOKUP(A502,'[2]SU List with Assignment Master'!$F$2:$G$128,2,FALSE)</f>
        <v>South 4</v>
      </c>
      <c r="AU502" s="55" t="s">
        <v>75</v>
      </c>
      <c r="AV502" s="55" t="s">
        <v>60</v>
      </c>
    </row>
    <row r="503" spans="1:48" x14ac:dyDescent="0.25">
      <c r="A503" s="55" t="s">
        <v>76</v>
      </c>
      <c r="B503" s="55">
        <v>71112</v>
      </c>
      <c r="C503" s="55">
        <v>7</v>
      </c>
      <c r="D503" s="55">
        <v>840</v>
      </c>
      <c r="E503" s="55">
        <v>1106</v>
      </c>
      <c r="F503" s="55">
        <v>11</v>
      </c>
      <c r="G503" s="56">
        <v>1957</v>
      </c>
      <c r="H503" s="59">
        <v>1946</v>
      </c>
      <c r="I503" s="55">
        <v>279.57139999999998</v>
      </c>
      <c r="J503" s="59">
        <v>278</v>
      </c>
      <c r="K503" s="55">
        <v>9960</v>
      </c>
      <c r="L503" s="55">
        <v>1272.05</v>
      </c>
      <c r="M503" s="55">
        <v>0</v>
      </c>
      <c r="N503" s="55">
        <v>0</v>
      </c>
      <c r="O503" s="55">
        <v>0</v>
      </c>
      <c r="P503" s="55" t="s">
        <v>64</v>
      </c>
      <c r="Q503" s="55" t="s">
        <v>64</v>
      </c>
      <c r="R503" s="55">
        <v>1272.05</v>
      </c>
      <c r="S503" s="55">
        <v>8687.9500000000007</v>
      </c>
      <c r="T503" s="55">
        <v>8687.9500000000007</v>
      </c>
      <c r="U503" s="55">
        <v>0</v>
      </c>
      <c r="V503" s="55" t="s">
        <v>64</v>
      </c>
      <c r="W503" s="55" t="s">
        <v>627</v>
      </c>
      <c r="X503" s="55">
        <v>1</v>
      </c>
      <c r="Y503" s="55">
        <v>0</v>
      </c>
      <c r="Z503" s="55">
        <v>1</v>
      </c>
      <c r="AA503" s="55" t="s">
        <v>63</v>
      </c>
      <c r="AB503" s="55">
        <v>7</v>
      </c>
      <c r="AC503" s="55">
        <v>0</v>
      </c>
      <c r="AD503" s="55">
        <v>129</v>
      </c>
      <c r="AE503" s="55">
        <v>0</v>
      </c>
      <c r="AF503" s="55">
        <v>11</v>
      </c>
      <c r="AG503" s="56">
        <v>11</v>
      </c>
      <c r="AH503" s="55">
        <v>730</v>
      </c>
      <c r="AI503" s="55">
        <v>124.28570000000001</v>
      </c>
      <c r="AJ503" s="55">
        <v>870</v>
      </c>
      <c r="AK503" s="55">
        <v>4428</v>
      </c>
      <c r="AL503" s="55">
        <v>4428</v>
      </c>
      <c r="AM503" s="55">
        <v>0</v>
      </c>
      <c r="AN503" s="55" t="s">
        <v>64</v>
      </c>
      <c r="AO503" s="55">
        <v>7</v>
      </c>
      <c r="AP503" s="55">
        <v>7</v>
      </c>
      <c r="AQ503" s="55">
        <v>100</v>
      </c>
      <c r="AR503" s="55">
        <v>279.57139999999998</v>
      </c>
      <c r="AS503" s="55">
        <v>120</v>
      </c>
      <c r="AT503" s="68" t="str">
        <f>VLOOKUP(A503,'[2]SU List with Assignment Master'!$F$2:$G$128,2,FALSE)</f>
        <v>South 4</v>
      </c>
      <c r="AU503" s="55" t="s">
        <v>75</v>
      </c>
      <c r="AV503" s="55" t="s">
        <v>60</v>
      </c>
    </row>
    <row r="504" spans="1:48" x14ac:dyDescent="0.25">
      <c r="A504" s="55" t="s">
        <v>76</v>
      </c>
      <c r="B504" s="55">
        <v>71118</v>
      </c>
      <c r="C504" s="55">
        <v>4</v>
      </c>
      <c r="D504" s="55">
        <v>1344</v>
      </c>
      <c r="E504" s="55">
        <v>727</v>
      </c>
      <c r="F504" s="55">
        <v>90</v>
      </c>
      <c r="G504" s="56">
        <v>2161</v>
      </c>
      <c r="H504" s="59">
        <v>2071</v>
      </c>
      <c r="I504" s="55">
        <v>540.25</v>
      </c>
      <c r="J504" s="59">
        <v>517.79999999999995</v>
      </c>
      <c r="K504" s="55">
        <v>10976</v>
      </c>
      <c r="L504" s="55">
        <v>1404.65</v>
      </c>
      <c r="M504" s="55">
        <v>0</v>
      </c>
      <c r="N504" s="55">
        <v>0</v>
      </c>
      <c r="O504" s="55">
        <v>43.22</v>
      </c>
      <c r="P504" s="55" t="s">
        <v>64</v>
      </c>
      <c r="Q504" s="55" t="s">
        <v>63</v>
      </c>
      <c r="R504" s="55">
        <v>1447.87</v>
      </c>
      <c r="S504" s="55">
        <v>9528.1299999999992</v>
      </c>
      <c r="T504" s="55">
        <v>9528.1299999999992</v>
      </c>
      <c r="U504" s="55">
        <v>0</v>
      </c>
      <c r="V504" s="55" t="s">
        <v>64</v>
      </c>
      <c r="W504" s="55" t="s">
        <v>628</v>
      </c>
      <c r="X504" s="55">
        <v>1</v>
      </c>
      <c r="Y504" s="55">
        <v>0</v>
      </c>
      <c r="Z504" s="55">
        <v>1</v>
      </c>
      <c r="AA504" s="55" t="s">
        <v>63</v>
      </c>
      <c r="AB504" s="55">
        <v>2</v>
      </c>
      <c r="AC504" s="55">
        <v>0</v>
      </c>
      <c r="AD504" s="55">
        <v>48</v>
      </c>
      <c r="AE504" s="55">
        <v>0</v>
      </c>
      <c r="AF504" s="55">
        <v>90</v>
      </c>
      <c r="AG504" s="56">
        <v>90</v>
      </c>
      <c r="AH504" s="55">
        <v>177</v>
      </c>
      <c r="AI504" s="55">
        <v>157.5</v>
      </c>
      <c r="AJ504" s="55">
        <v>315</v>
      </c>
      <c r="AK504" s="55">
        <v>1591</v>
      </c>
      <c r="AL504" s="55">
        <v>1591</v>
      </c>
      <c r="AN504" s="55" t="s">
        <v>64</v>
      </c>
      <c r="AO504" s="55">
        <v>5</v>
      </c>
      <c r="AP504" s="55">
        <v>4</v>
      </c>
      <c r="AQ504" s="55">
        <v>80</v>
      </c>
      <c r="AR504" s="55">
        <v>432.2</v>
      </c>
      <c r="AS504" s="55">
        <v>336</v>
      </c>
      <c r="AT504" s="68" t="str">
        <f>VLOOKUP(A504,'[2]SU List with Assignment Master'!$F$2:$G$128,2,FALSE)</f>
        <v>South 4</v>
      </c>
      <c r="AU504" s="55" t="s">
        <v>75</v>
      </c>
      <c r="AV504" s="55" t="s">
        <v>60</v>
      </c>
    </row>
    <row r="505" spans="1:48" x14ac:dyDescent="0.25">
      <c r="A505" s="55" t="s">
        <v>76</v>
      </c>
      <c r="B505" s="55">
        <v>71127</v>
      </c>
      <c r="C505" s="55">
        <v>2</v>
      </c>
      <c r="D505" s="55">
        <v>0</v>
      </c>
      <c r="E505" s="55">
        <v>119</v>
      </c>
      <c r="F505" s="55">
        <v>4</v>
      </c>
      <c r="G505" s="56">
        <v>123</v>
      </c>
      <c r="H505" s="59">
        <v>119</v>
      </c>
      <c r="I505" s="55">
        <v>61.5</v>
      </c>
      <c r="J505" s="59">
        <v>59.5</v>
      </c>
      <c r="K505" s="55">
        <v>643</v>
      </c>
      <c r="L505" s="55">
        <v>79.95</v>
      </c>
      <c r="M505" s="55">
        <v>0</v>
      </c>
      <c r="N505" s="55">
        <v>0</v>
      </c>
      <c r="O505" s="55">
        <v>0</v>
      </c>
      <c r="P505" s="55" t="s">
        <v>64</v>
      </c>
      <c r="Q505" s="55" t="s">
        <v>64</v>
      </c>
      <c r="R505" s="55">
        <v>79.95</v>
      </c>
      <c r="S505" s="55">
        <v>563.04999999999995</v>
      </c>
      <c r="T505" s="55">
        <v>563.04999999999995</v>
      </c>
      <c r="U505" s="55">
        <v>0</v>
      </c>
      <c r="V505" s="55" t="s">
        <v>64</v>
      </c>
      <c r="W505" s="55" t="s">
        <v>629</v>
      </c>
      <c r="X505" s="55">
        <v>1</v>
      </c>
      <c r="Y505" s="55">
        <v>0</v>
      </c>
      <c r="Z505" s="55">
        <v>1</v>
      </c>
      <c r="AA505" s="55" t="s">
        <v>63</v>
      </c>
      <c r="AB505" s="55">
        <v>2</v>
      </c>
      <c r="AC505" s="55">
        <v>0</v>
      </c>
      <c r="AD505" s="55">
        <v>21</v>
      </c>
      <c r="AE505" s="55">
        <v>0</v>
      </c>
      <c r="AF505" s="55">
        <v>4</v>
      </c>
      <c r="AG505" s="56">
        <v>4</v>
      </c>
      <c r="AH505" s="55">
        <v>8</v>
      </c>
      <c r="AI505" s="55">
        <v>16.5</v>
      </c>
      <c r="AJ505" s="55">
        <v>33</v>
      </c>
      <c r="AK505" s="55">
        <v>170</v>
      </c>
      <c r="AL505" s="55">
        <v>170</v>
      </c>
      <c r="AM505" s="55">
        <v>0</v>
      </c>
      <c r="AN505" s="55" t="s">
        <v>64</v>
      </c>
      <c r="AO505" s="55">
        <v>4</v>
      </c>
      <c r="AP505" s="55">
        <v>0</v>
      </c>
      <c r="AQ505" s="55">
        <v>50</v>
      </c>
      <c r="AR505" s="55">
        <v>30.75</v>
      </c>
      <c r="AS505" s="55">
        <v>0</v>
      </c>
      <c r="AT505" s="68" t="str">
        <f>VLOOKUP(A505,'[2]SU List with Assignment Master'!$F$2:$G$128,2,FALSE)</f>
        <v>South 4</v>
      </c>
      <c r="AU505" s="55" t="s">
        <v>75</v>
      </c>
      <c r="AV505" s="55" t="s">
        <v>23</v>
      </c>
    </row>
    <row r="506" spans="1:48" x14ac:dyDescent="0.25">
      <c r="A506" s="55" t="s">
        <v>76</v>
      </c>
      <c r="B506" s="55">
        <v>71138</v>
      </c>
      <c r="C506" s="55">
        <v>3</v>
      </c>
      <c r="D506" s="55">
        <v>828</v>
      </c>
      <c r="E506" s="55">
        <v>25</v>
      </c>
      <c r="F506" s="55">
        <v>14</v>
      </c>
      <c r="G506" s="56">
        <v>867</v>
      </c>
      <c r="H506" s="59">
        <v>853</v>
      </c>
      <c r="I506" s="55">
        <v>289</v>
      </c>
      <c r="J506" s="59">
        <v>284.3</v>
      </c>
      <c r="K506" s="55">
        <v>4393</v>
      </c>
      <c r="L506" s="55">
        <v>563.54999999999995</v>
      </c>
      <c r="M506" s="55">
        <v>0</v>
      </c>
      <c r="N506" s="55">
        <v>0</v>
      </c>
      <c r="O506" s="55">
        <v>0</v>
      </c>
      <c r="P506" s="55" t="s">
        <v>64</v>
      </c>
      <c r="Q506" s="55" t="s">
        <v>64</v>
      </c>
      <c r="R506" s="55">
        <v>563.54999999999995</v>
      </c>
      <c r="S506" s="55">
        <v>3829.45</v>
      </c>
      <c r="T506" s="55">
        <v>3829.45</v>
      </c>
      <c r="U506" s="55">
        <v>0</v>
      </c>
      <c r="V506" s="55" t="s">
        <v>64</v>
      </c>
      <c r="W506" s="55" t="s">
        <v>630</v>
      </c>
      <c r="X506" s="55">
        <v>1</v>
      </c>
      <c r="Y506" s="55">
        <v>0</v>
      </c>
      <c r="Z506" s="55">
        <v>1</v>
      </c>
      <c r="AA506" s="55" t="s">
        <v>63</v>
      </c>
      <c r="AB506" s="55">
        <v>1</v>
      </c>
      <c r="AC506" s="55">
        <v>0</v>
      </c>
      <c r="AD506" s="55">
        <v>11</v>
      </c>
      <c r="AE506" s="55">
        <v>0</v>
      </c>
      <c r="AF506" s="55">
        <v>14</v>
      </c>
      <c r="AG506" s="56">
        <v>14</v>
      </c>
      <c r="AH506" s="55">
        <v>278</v>
      </c>
      <c r="AI506" s="55">
        <v>303</v>
      </c>
      <c r="AJ506" s="55">
        <v>303</v>
      </c>
      <c r="AK506" s="55">
        <v>1537</v>
      </c>
      <c r="AL506" s="55">
        <v>1537</v>
      </c>
      <c r="AM506" s="55">
        <v>700</v>
      </c>
      <c r="AN506" s="55" t="s">
        <v>64</v>
      </c>
      <c r="AO506" s="55">
        <v>6</v>
      </c>
      <c r="AP506" s="55">
        <v>3</v>
      </c>
      <c r="AQ506" s="55">
        <v>50</v>
      </c>
      <c r="AR506" s="55">
        <v>144.5</v>
      </c>
      <c r="AS506" s="55">
        <v>276</v>
      </c>
      <c r="AT506" s="68" t="str">
        <f>VLOOKUP(A506,'[2]SU List with Assignment Master'!$F$2:$G$128,2,FALSE)</f>
        <v>South 4</v>
      </c>
      <c r="AU506" s="55" t="s">
        <v>75</v>
      </c>
      <c r="AV506" s="55" t="s">
        <v>60</v>
      </c>
    </row>
    <row r="507" spans="1:48" x14ac:dyDescent="0.25">
      <c r="A507" s="55" t="s">
        <v>76</v>
      </c>
      <c r="B507" s="55">
        <v>72143</v>
      </c>
      <c r="C507" s="55">
        <v>10</v>
      </c>
      <c r="D507" s="55">
        <v>2208</v>
      </c>
      <c r="E507" s="55">
        <v>586</v>
      </c>
      <c r="F507" s="55">
        <v>6</v>
      </c>
      <c r="G507" s="56">
        <v>2800</v>
      </c>
      <c r="H507" s="59">
        <v>2794</v>
      </c>
      <c r="I507" s="55">
        <v>280</v>
      </c>
      <c r="J507" s="59">
        <v>279.39999999999998</v>
      </c>
      <c r="K507" s="55">
        <v>14278</v>
      </c>
      <c r="L507" s="55">
        <v>1820</v>
      </c>
      <c r="M507" s="55">
        <v>0</v>
      </c>
      <c r="N507" s="55">
        <v>0</v>
      </c>
      <c r="O507" s="55">
        <v>56</v>
      </c>
      <c r="P507" s="55" t="s">
        <v>64</v>
      </c>
      <c r="Q507" s="55" t="s">
        <v>63</v>
      </c>
      <c r="R507" s="55">
        <v>1876</v>
      </c>
      <c r="S507" s="55">
        <v>12402</v>
      </c>
      <c r="T507" s="55">
        <v>12402</v>
      </c>
      <c r="U507" s="55">
        <v>0</v>
      </c>
      <c r="V507" s="55" t="s">
        <v>64</v>
      </c>
      <c r="W507" s="55" t="s">
        <v>631</v>
      </c>
      <c r="X507" s="55">
        <v>1</v>
      </c>
      <c r="Y507" s="55">
        <v>0</v>
      </c>
      <c r="Z507" s="55">
        <v>1</v>
      </c>
      <c r="AA507" s="55" t="s">
        <v>63</v>
      </c>
      <c r="AB507" s="55">
        <v>5</v>
      </c>
      <c r="AC507" s="55">
        <v>0</v>
      </c>
      <c r="AD507" s="55">
        <v>81</v>
      </c>
      <c r="AE507" s="55">
        <v>0</v>
      </c>
      <c r="AF507" s="55">
        <v>5</v>
      </c>
      <c r="AG507" s="56">
        <v>5</v>
      </c>
      <c r="AH507" s="55">
        <v>118</v>
      </c>
      <c r="AI507" s="55">
        <v>40.799999999999997</v>
      </c>
      <c r="AJ507" s="55">
        <v>204</v>
      </c>
      <c r="AK507" s="55">
        <v>1034</v>
      </c>
      <c r="AL507" s="55">
        <v>1034</v>
      </c>
      <c r="AN507" s="55" t="s">
        <v>64</v>
      </c>
      <c r="AO507" s="55">
        <v>10</v>
      </c>
      <c r="AP507" s="55">
        <v>9</v>
      </c>
      <c r="AQ507" s="55">
        <v>100</v>
      </c>
      <c r="AR507" s="55">
        <v>280</v>
      </c>
      <c r="AS507" s="55">
        <v>245.33330000000001</v>
      </c>
      <c r="AT507" s="68" t="str">
        <f>VLOOKUP(A507,'[2]SU List with Assignment Master'!$F$2:$G$128,2,FALSE)</f>
        <v>South 4</v>
      </c>
      <c r="AU507" s="55" t="s">
        <v>75</v>
      </c>
      <c r="AV507" s="55" t="s">
        <v>60</v>
      </c>
    </row>
    <row r="508" spans="1:48" x14ac:dyDescent="0.25">
      <c r="A508" s="55" t="s">
        <v>76</v>
      </c>
      <c r="B508" s="55">
        <v>72229</v>
      </c>
      <c r="C508" s="55">
        <v>10</v>
      </c>
      <c r="D508" s="55">
        <v>900</v>
      </c>
      <c r="E508" s="55">
        <v>615</v>
      </c>
      <c r="F508" s="55">
        <v>0</v>
      </c>
      <c r="G508" s="56">
        <v>1515</v>
      </c>
      <c r="H508" s="59">
        <v>1515</v>
      </c>
      <c r="I508" s="55">
        <v>151.5</v>
      </c>
      <c r="J508" s="59">
        <v>151.5</v>
      </c>
      <c r="K508" s="55">
        <v>7753</v>
      </c>
      <c r="L508" s="55">
        <v>984.75</v>
      </c>
      <c r="M508" s="55">
        <v>0</v>
      </c>
      <c r="N508" s="55">
        <v>0</v>
      </c>
      <c r="O508" s="55">
        <v>0</v>
      </c>
      <c r="P508" s="55" t="s">
        <v>64</v>
      </c>
      <c r="Q508" s="55" t="s">
        <v>64</v>
      </c>
      <c r="R508" s="55">
        <v>984.75</v>
      </c>
      <c r="S508" s="55">
        <v>6768.25</v>
      </c>
      <c r="T508" s="55">
        <v>6768.25</v>
      </c>
      <c r="U508" s="55">
        <v>0</v>
      </c>
      <c r="V508" s="55" t="s">
        <v>64</v>
      </c>
      <c r="W508" s="55" t="s">
        <v>632</v>
      </c>
      <c r="X508" s="55">
        <v>1</v>
      </c>
      <c r="Y508" s="55">
        <v>0</v>
      </c>
      <c r="Z508" s="55">
        <v>1</v>
      </c>
      <c r="AA508" s="55" t="s">
        <v>63</v>
      </c>
      <c r="AB508" s="55">
        <v>3</v>
      </c>
      <c r="AC508" s="55">
        <v>0</v>
      </c>
      <c r="AD508" s="55">
        <v>4</v>
      </c>
      <c r="AE508" s="55">
        <v>0</v>
      </c>
      <c r="AF508" s="55">
        <v>0</v>
      </c>
      <c r="AG508" s="56">
        <v>0</v>
      </c>
      <c r="AH508" s="55">
        <v>240</v>
      </c>
      <c r="AI508" s="55">
        <v>81.333299999999994</v>
      </c>
      <c r="AJ508" s="55">
        <v>244</v>
      </c>
      <c r="AK508" s="55">
        <v>1245</v>
      </c>
      <c r="AL508" s="55">
        <v>1245</v>
      </c>
      <c r="AM508" s="55">
        <v>0</v>
      </c>
      <c r="AN508" s="55" t="s">
        <v>64</v>
      </c>
      <c r="AO508" s="55">
        <v>10</v>
      </c>
      <c r="AP508" s="55">
        <v>10</v>
      </c>
      <c r="AQ508" s="55">
        <v>100</v>
      </c>
      <c r="AR508" s="55">
        <v>151.5</v>
      </c>
      <c r="AS508" s="55">
        <v>90</v>
      </c>
      <c r="AT508" s="68" t="str">
        <f>VLOOKUP(A508,'[2]SU List with Assignment Master'!$F$2:$G$128,2,FALSE)</f>
        <v>South 4</v>
      </c>
      <c r="AU508" s="55" t="s">
        <v>75</v>
      </c>
      <c r="AV508" s="55" t="s">
        <v>19</v>
      </c>
    </row>
    <row r="509" spans="1:48" x14ac:dyDescent="0.25">
      <c r="A509" s="55" t="s">
        <v>76</v>
      </c>
      <c r="B509" s="55">
        <v>72233</v>
      </c>
      <c r="C509" s="55">
        <v>9</v>
      </c>
      <c r="D509" s="55">
        <v>2772</v>
      </c>
      <c r="E509" s="55">
        <v>1324</v>
      </c>
      <c r="F509" s="55">
        <v>31</v>
      </c>
      <c r="G509" s="56">
        <v>4127</v>
      </c>
      <c r="H509" s="59">
        <v>4096</v>
      </c>
      <c r="I509" s="55">
        <v>458.55560000000003</v>
      </c>
      <c r="J509" s="59">
        <v>455.1</v>
      </c>
      <c r="K509" s="55">
        <v>20999</v>
      </c>
      <c r="L509" s="55">
        <v>2682.55</v>
      </c>
      <c r="M509" s="55">
        <v>0</v>
      </c>
      <c r="N509" s="55">
        <v>0</v>
      </c>
      <c r="O509" s="55">
        <v>82.54</v>
      </c>
      <c r="P509" s="55" t="s">
        <v>64</v>
      </c>
      <c r="Q509" s="55" t="s">
        <v>63</v>
      </c>
      <c r="R509" s="55">
        <v>2765.09</v>
      </c>
      <c r="S509" s="55">
        <v>18233.91</v>
      </c>
      <c r="T509" s="55">
        <v>18233.91</v>
      </c>
      <c r="U509" s="55">
        <v>0</v>
      </c>
      <c r="V509" s="55" t="s">
        <v>64</v>
      </c>
      <c r="W509" s="55" t="s">
        <v>633</v>
      </c>
      <c r="X509" s="55">
        <v>1</v>
      </c>
      <c r="Y509" s="55">
        <v>0</v>
      </c>
      <c r="Z509" s="55">
        <v>1</v>
      </c>
      <c r="AA509" s="55" t="s">
        <v>63</v>
      </c>
      <c r="AB509" s="55">
        <v>5</v>
      </c>
      <c r="AC509" s="55">
        <v>0</v>
      </c>
      <c r="AD509" s="55">
        <v>17</v>
      </c>
      <c r="AE509" s="55">
        <v>0</v>
      </c>
      <c r="AF509" s="55">
        <v>29</v>
      </c>
      <c r="AG509" s="56">
        <v>29</v>
      </c>
      <c r="AH509" s="55">
        <v>1048</v>
      </c>
      <c r="AI509" s="55">
        <v>218.8</v>
      </c>
      <c r="AJ509" s="55">
        <v>1094</v>
      </c>
      <c r="AK509" s="55">
        <v>5581</v>
      </c>
      <c r="AL509" s="55">
        <v>5581</v>
      </c>
      <c r="AN509" s="55" t="s">
        <v>64</v>
      </c>
      <c r="AO509" s="55">
        <v>15</v>
      </c>
      <c r="AP509" s="55">
        <v>7</v>
      </c>
      <c r="AQ509" s="55">
        <v>60</v>
      </c>
      <c r="AR509" s="55">
        <v>275.13330000000002</v>
      </c>
      <c r="AS509" s="55">
        <v>396</v>
      </c>
      <c r="AT509" s="68" t="str">
        <f>VLOOKUP(A509,'[2]SU List with Assignment Master'!$F$2:$G$128,2,FALSE)</f>
        <v>South 4</v>
      </c>
      <c r="AU509" s="55" t="s">
        <v>75</v>
      </c>
      <c r="AV509" s="55" t="s">
        <v>60</v>
      </c>
    </row>
    <row r="510" spans="1:48" x14ac:dyDescent="0.25">
      <c r="A510" s="55" t="s">
        <v>76</v>
      </c>
      <c r="B510" s="55">
        <v>72804</v>
      </c>
      <c r="C510" s="55">
        <v>12</v>
      </c>
      <c r="D510" s="55">
        <v>5748</v>
      </c>
      <c r="E510" s="55">
        <v>1988</v>
      </c>
      <c r="F510" s="55">
        <v>209</v>
      </c>
      <c r="G510" s="56">
        <v>7945</v>
      </c>
      <c r="H510" s="59">
        <v>7736</v>
      </c>
      <c r="I510" s="55">
        <v>662.08330000000001</v>
      </c>
      <c r="J510" s="59">
        <v>644.70000000000005</v>
      </c>
      <c r="K510" s="55">
        <v>40468</v>
      </c>
      <c r="L510" s="55">
        <v>5164.25</v>
      </c>
      <c r="M510" s="55">
        <v>0</v>
      </c>
      <c r="N510" s="55">
        <v>0</v>
      </c>
      <c r="O510" s="55">
        <v>158.9</v>
      </c>
      <c r="P510" s="55" t="s">
        <v>64</v>
      </c>
      <c r="Q510" s="55" t="s">
        <v>63</v>
      </c>
      <c r="R510" s="55">
        <v>5323.15</v>
      </c>
      <c r="S510" s="55">
        <v>35144.85</v>
      </c>
      <c r="T510" s="55">
        <v>35144.85</v>
      </c>
      <c r="U510" s="55">
        <v>0</v>
      </c>
      <c r="V510" s="55" t="s">
        <v>64</v>
      </c>
      <c r="W510" s="55" t="s">
        <v>634</v>
      </c>
      <c r="X510" s="55">
        <v>1</v>
      </c>
      <c r="Y510" s="55">
        <v>0</v>
      </c>
      <c r="Z510" s="55">
        <v>1</v>
      </c>
      <c r="AA510" s="55" t="s">
        <v>63</v>
      </c>
      <c r="AB510" s="55">
        <v>12</v>
      </c>
      <c r="AC510" s="55">
        <v>0</v>
      </c>
      <c r="AD510" s="55">
        <v>364</v>
      </c>
      <c r="AE510" s="55">
        <v>0</v>
      </c>
      <c r="AF510" s="55">
        <v>164</v>
      </c>
      <c r="AG510" s="56">
        <v>164</v>
      </c>
      <c r="AH510" s="55">
        <v>2591</v>
      </c>
      <c r="AI510" s="55">
        <v>259.91669999999999</v>
      </c>
      <c r="AJ510" s="55">
        <v>3119</v>
      </c>
      <c r="AK510" s="55">
        <v>15927</v>
      </c>
      <c r="AL510" s="55">
        <v>15927</v>
      </c>
      <c r="AN510" s="55" t="s">
        <v>64</v>
      </c>
      <c r="AO510" s="55">
        <v>12</v>
      </c>
      <c r="AP510" s="55">
        <v>12</v>
      </c>
      <c r="AQ510" s="55">
        <v>100</v>
      </c>
      <c r="AR510" s="55">
        <v>662.08330000000001</v>
      </c>
      <c r="AS510" s="55">
        <v>479</v>
      </c>
      <c r="AT510" s="68" t="str">
        <f>VLOOKUP(A510,'[2]SU List with Assignment Master'!$F$2:$G$128,2,FALSE)</f>
        <v>South 4</v>
      </c>
      <c r="AU510" s="55" t="s">
        <v>75</v>
      </c>
      <c r="AV510" s="55" t="s">
        <v>60</v>
      </c>
    </row>
    <row r="511" spans="1:48" x14ac:dyDescent="0.25">
      <c r="A511" s="55" t="s">
        <v>76</v>
      </c>
      <c r="B511" s="55">
        <v>74025</v>
      </c>
      <c r="C511" s="55">
        <v>5</v>
      </c>
      <c r="D511" s="55">
        <v>1740</v>
      </c>
      <c r="E511" s="55">
        <v>1394</v>
      </c>
      <c r="F511" s="55">
        <v>26</v>
      </c>
      <c r="G511" s="56">
        <v>3160</v>
      </c>
      <c r="H511" s="59">
        <v>3134</v>
      </c>
      <c r="I511" s="55">
        <v>632</v>
      </c>
      <c r="J511" s="59">
        <v>626.79999999999995</v>
      </c>
      <c r="K511" s="55">
        <v>16072</v>
      </c>
      <c r="L511" s="55">
        <v>2054</v>
      </c>
      <c r="M511" s="55">
        <v>0</v>
      </c>
      <c r="N511" s="55">
        <v>0</v>
      </c>
      <c r="O511" s="55">
        <v>63.2</v>
      </c>
      <c r="P511" s="55" t="s">
        <v>64</v>
      </c>
      <c r="Q511" s="55" t="s">
        <v>63</v>
      </c>
      <c r="R511" s="55">
        <v>2117.1999999999998</v>
      </c>
      <c r="S511" s="55">
        <v>13954.8</v>
      </c>
      <c r="T511" s="55">
        <v>13954.8</v>
      </c>
      <c r="U511" s="55">
        <v>0</v>
      </c>
      <c r="V511" s="55" t="s">
        <v>64</v>
      </c>
      <c r="W511" s="55" t="s">
        <v>635</v>
      </c>
      <c r="X511" s="55">
        <v>1</v>
      </c>
      <c r="Y511" s="55">
        <v>0</v>
      </c>
      <c r="Z511" s="55">
        <v>1</v>
      </c>
      <c r="AA511" s="55" t="s">
        <v>63</v>
      </c>
      <c r="AB511" s="55">
        <v>3</v>
      </c>
      <c r="AC511" s="55">
        <v>0</v>
      </c>
      <c r="AD511" s="55">
        <v>164</v>
      </c>
      <c r="AE511" s="55">
        <v>0</v>
      </c>
      <c r="AF511" s="55">
        <v>14</v>
      </c>
      <c r="AG511" s="56">
        <v>14</v>
      </c>
      <c r="AH511" s="55">
        <v>798</v>
      </c>
      <c r="AI511" s="55">
        <v>325.33330000000001</v>
      </c>
      <c r="AJ511" s="55">
        <v>976</v>
      </c>
      <c r="AK511" s="55">
        <v>4978</v>
      </c>
      <c r="AL511" s="55">
        <v>4978</v>
      </c>
      <c r="AN511" s="55" t="s">
        <v>64</v>
      </c>
      <c r="AO511" s="55">
        <v>6</v>
      </c>
      <c r="AP511" s="55">
        <v>6</v>
      </c>
      <c r="AQ511" s="55">
        <v>83.333333333333329</v>
      </c>
      <c r="AR511" s="55">
        <v>526.66669999999999</v>
      </c>
      <c r="AS511" s="55">
        <v>290</v>
      </c>
      <c r="AT511" s="68" t="str">
        <f>VLOOKUP(A511,'[2]SU List with Assignment Master'!$F$2:$G$128,2,FALSE)</f>
        <v>South 4</v>
      </c>
      <c r="AU511" s="55" t="s">
        <v>75</v>
      </c>
      <c r="AV511" s="55" t="s">
        <v>60</v>
      </c>
    </row>
    <row r="512" spans="1:48" x14ac:dyDescent="0.25">
      <c r="A512" s="55" t="s">
        <v>76</v>
      </c>
      <c r="B512" s="55">
        <v>74030</v>
      </c>
      <c r="C512" s="55">
        <v>6</v>
      </c>
      <c r="D512" s="55">
        <v>1956</v>
      </c>
      <c r="E512" s="55">
        <v>404</v>
      </c>
      <c r="F512" s="55">
        <v>8</v>
      </c>
      <c r="G512" s="56">
        <v>2368</v>
      </c>
      <c r="H512" s="59">
        <v>2360</v>
      </c>
      <c r="I512" s="55">
        <v>394.66669999999999</v>
      </c>
      <c r="J512" s="59">
        <v>393.3</v>
      </c>
      <c r="K512" s="55">
        <v>12040</v>
      </c>
      <c r="L512" s="55">
        <v>1539.2</v>
      </c>
      <c r="M512" s="55">
        <v>0</v>
      </c>
      <c r="N512" s="55">
        <v>0</v>
      </c>
      <c r="O512" s="55">
        <v>47.36</v>
      </c>
      <c r="P512" s="55" t="s">
        <v>64</v>
      </c>
      <c r="Q512" s="55" t="s">
        <v>63</v>
      </c>
      <c r="R512" s="55">
        <v>1586.56</v>
      </c>
      <c r="S512" s="55">
        <v>10453.44</v>
      </c>
      <c r="T512" s="55">
        <v>10453.44</v>
      </c>
      <c r="U512" s="55">
        <v>0</v>
      </c>
      <c r="V512" s="55" t="s">
        <v>64</v>
      </c>
      <c r="W512" s="55" t="s">
        <v>632</v>
      </c>
      <c r="X512" s="55">
        <v>1</v>
      </c>
      <c r="Y512" s="55">
        <v>0</v>
      </c>
      <c r="Z512" s="55">
        <v>1</v>
      </c>
      <c r="AA512" s="55" t="s">
        <v>63</v>
      </c>
      <c r="AB512" s="55">
        <v>6</v>
      </c>
      <c r="AC512" s="55">
        <v>0</v>
      </c>
      <c r="AD512" s="55">
        <v>55</v>
      </c>
      <c r="AE512" s="55">
        <v>0</v>
      </c>
      <c r="AF512" s="55">
        <v>7</v>
      </c>
      <c r="AG512" s="56">
        <v>7</v>
      </c>
      <c r="AH512" s="55">
        <v>905</v>
      </c>
      <c r="AI512" s="55">
        <v>161.16669999999999</v>
      </c>
      <c r="AJ512" s="55">
        <v>967</v>
      </c>
      <c r="AK512" s="55">
        <v>4915</v>
      </c>
      <c r="AL512" s="55">
        <v>4915</v>
      </c>
      <c r="AN512" s="55" t="s">
        <v>64</v>
      </c>
      <c r="AO512" s="55">
        <v>11</v>
      </c>
      <c r="AP512" s="55">
        <v>7</v>
      </c>
      <c r="AQ512" s="55">
        <v>54.545454545454547</v>
      </c>
      <c r="AR512" s="55">
        <v>215.27269999999999</v>
      </c>
      <c r="AS512" s="55">
        <v>279.42860000000002</v>
      </c>
      <c r="AT512" s="68" t="str">
        <f>VLOOKUP(A512,'[2]SU List with Assignment Master'!$F$2:$G$128,2,FALSE)</f>
        <v>South 4</v>
      </c>
      <c r="AU512" s="55" t="s">
        <v>75</v>
      </c>
      <c r="AV512" s="55" t="s">
        <v>60</v>
      </c>
    </row>
    <row r="513" spans="1:48" x14ac:dyDescent="0.25">
      <c r="A513" s="55" t="s">
        <v>76</v>
      </c>
      <c r="B513" s="55">
        <v>75114</v>
      </c>
      <c r="C513" s="55">
        <v>10</v>
      </c>
      <c r="D513" s="55">
        <v>2532</v>
      </c>
      <c r="E513" s="55">
        <v>1083</v>
      </c>
      <c r="F513" s="55">
        <v>5</v>
      </c>
      <c r="G513" s="56">
        <v>3620</v>
      </c>
      <c r="H513" s="59">
        <v>3615</v>
      </c>
      <c r="I513" s="55">
        <v>362</v>
      </c>
      <c r="J513" s="59">
        <v>361.5</v>
      </c>
      <c r="K513" s="55">
        <v>18503</v>
      </c>
      <c r="L513" s="55">
        <v>2353</v>
      </c>
      <c r="M513" s="55">
        <v>0</v>
      </c>
      <c r="N513" s="55">
        <v>0</v>
      </c>
      <c r="O513" s="55">
        <v>72.400000000000006</v>
      </c>
      <c r="P513" s="55" t="s">
        <v>64</v>
      </c>
      <c r="Q513" s="55" t="s">
        <v>63</v>
      </c>
      <c r="R513" s="55">
        <v>2425.4</v>
      </c>
      <c r="S513" s="55">
        <v>16077.6</v>
      </c>
      <c r="T513" s="55">
        <v>16077.6</v>
      </c>
      <c r="U513" s="55">
        <v>0</v>
      </c>
      <c r="V513" s="55" t="s">
        <v>64</v>
      </c>
      <c r="W513" s="55" t="s">
        <v>636</v>
      </c>
      <c r="X513" s="55">
        <v>1</v>
      </c>
      <c r="Y513" s="55">
        <v>0</v>
      </c>
      <c r="Z513" s="55">
        <v>1</v>
      </c>
      <c r="AA513" s="55" t="s">
        <v>63</v>
      </c>
      <c r="AB513" s="55">
        <v>7</v>
      </c>
      <c r="AC513" s="55">
        <v>0</v>
      </c>
      <c r="AD513" s="55">
        <v>274</v>
      </c>
      <c r="AE513" s="55">
        <v>0</v>
      </c>
      <c r="AF513" s="55">
        <v>5</v>
      </c>
      <c r="AG513" s="56">
        <v>5</v>
      </c>
      <c r="AH513" s="55">
        <v>680</v>
      </c>
      <c r="AI513" s="55">
        <v>137</v>
      </c>
      <c r="AJ513" s="55">
        <v>959</v>
      </c>
      <c r="AK513" s="55">
        <v>4877</v>
      </c>
      <c r="AL513" s="55">
        <v>4877</v>
      </c>
      <c r="AN513" s="55" t="s">
        <v>64</v>
      </c>
      <c r="AO513" s="55">
        <v>15</v>
      </c>
      <c r="AP513" s="55">
        <v>9</v>
      </c>
      <c r="AQ513" s="55">
        <v>66.666666666666671</v>
      </c>
      <c r="AR513" s="55">
        <v>241.33330000000001</v>
      </c>
      <c r="AS513" s="55">
        <v>281.33330000000001</v>
      </c>
      <c r="AT513" s="68" t="str">
        <f>VLOOKUP(A513,'[2]SU List with Assignment Master'!$F$2:$G$128,2,FALSE)</f>
        <v>South 4</v>
      </c>
      <c r="AU513" s="55" t="s">
        <v>75</v>
      </c>
      <c r="AV513" s="55" t="s">
        <v>60</v>
      </c>
    </row>
    <row r="514" spans="1:48" x14ac:dyDescent="0.25">
      <c r="A514" s="55" t="s">
        <v>76</v>
      </c>
      <c r="B514" s="55">
        <v>75115</v>
      </c>
      <c r="C514" s="55">
        <v>0</v>
      </c>
      <c r="D514" s="55">
        <v>0</v>
      </c>
      <c r="E514" s="55">
        <v>0</v>
      </c>
      <c r="F514" s="55">
        <v>0</v>
      </c>
      <c r="G514" s="56">
        <v>0</v>
      </c>
      <c r="H514" s="59">
        <v>0</v>
      </c>
      <c r="I514" s="55">
        <v>0</v>
      </c>
      <c r="J514" s="59" t="e">
        <v>#DIV/0!</v>
      </c>
      <c r="K514" s="55">
        <v>0</v>
      </c>
      <c r="L514" s="55">
        <v>0</v>
      </c>
      <c r="M514" s="55">
        <v>0</v>
      </c>
      <c r="N514" s="55">
        <v>0</v>
      </c>
      <c r="O514" s="55">
        <v>0</v>
      </c>
      <c r="P514" s="55" t="s">
        <v>64</v>
      </c>
      <c r="Q514" s="55" t="s">
        <v>64</v>
      </c>
      <c r="R514" s="55">
        <v>0</v>
      </c>
      <c r="S514" s="55">
        <v>0</v>
      </c>
      <c r="T514" s="55">
        <v>0</v>
      </c>
      <c r="U514" s="55">
        <v>0</v>
      </c>
      <c r="V514" s="55" t="s">
        <v>64</v>
      </c>
      <c r="W514" s="55" t="s">
        <v>637</v>
      </c>
      <c r="X514" s="55">
        <v>0</v>
      </c>
      <c r="Y514" s="55">
        <v>1</v>
      </c>
      <c r="Z514" s="55">
        <v>1</v>
      </c>
      <c r="AA514" s="55" t="s">
        <v>63</v>
      </c>
      <c r="AB514" s="55">
        <v>0</v>
      </c>
      <c r="AC514" s="55">
        <v>0</v>
      </c>
      <c r="AD514" s="55">
        <v>0</v>
      </c>
      <c r="AE514" s="55">
        <v>0</v>
      </c>
      <c r="AF514" s="55">
        <v>0</v>
      </c>
      <c r="AG514" s="56">
        <v>0</v>
      </c>
      <c r="AH514" s="55">
        <v>0</v>
      </c>
      <c r="AI514" s="55">
        <v>0</v>
      </c>
      <c r="AJ514" s="55">
        <v>0</v>
      </c>
      <c r="AK514" s="55">
        <v>0</v>
      </c>
      <c r="AL514" s="55">
        <v>0</v>
      </c>
      <c r="AN514" s="55" t="s">
        <v>64</v>
      </c>
      <c r="AO514" s="55">
        <v>3</v>
      </c>
      <c r="AP514" s="55">
        <v>0</v>
      </c>
      <c r="AQ514" s="55">
        <v>0</v>
      </c>
      <c r="AR514" s="55">
        <v>0</v>
      </c>
      <c r="AS514" s="55">
        <v>0</v>
      </c>
      <c r="AT514" s="68" t="str">
        <f>VLOOKUP(A514,'[2]SU List with Assignment Master'!$F$2:$G$128,2,FALSE)</f>
        <v>South 4</v>
      </c>
      <c r="AU514" s="55" t="s">
        <v>75</v>
      </c>
      <c r="AV514" s="55" t="s">
        <v>60</v>
      </c>
    </row>
    <row r="515" spans="1:48" x14ac:dyDescent="0.25">
      <c r="A515" s="55" t="s">
        <v>76</v>
      </c>
      <c r="B515" s="55">
        <v>75116</v>
      </c>
      <c r="C515" s="55">
        <v>7</v>
      </c>
      <c r="D515" s="55">
        <v>1596</v>
      </c>
      <c r="E515" s="55">
        <v>-12</v>
      </c>
      <c r="F515" s="55">
        <v>34</v>
      </c>
      <c r="G515" s="56">
        <v>1618</v>
      </c>
      <c r="H515" s="59">
        <v>1584</v>
      </c>
      <c r="I515" s="55">
        <v>231.1429</v>
      </c>
      <c r="J515" s="59">
        <v>226.3</v>
      </c>
      <c r="K515" s="55">
        <v>8249</v>
      </c>
      <c r="L515" s="55">
        <v>1051.7</v>
      </c>
      <c r="M515" s="55">
        <v>0</v>
      </c>
      <c r="N515" s="55">
        <v>0</v>
      </c>
      <c r="O515" s="55">
        <v>32.36</v>
      </c>
      <c r="P515" s="55" t="s">
        <v>64</v>
      </c>
      <c r="Q515" s="55" t="s">
        <v>63</v>
      </c>
      <c r="R515" s="55">
        <v>1084.06</v>
      </c>
      <c r="S515" s="55">
        <v>7164.94</v>
      </c>
      <c r="T515" s="55">
        <v>7164.94</v>
      </c>
      <c r="U515" s="55">
        <v>0</v>
      </c>
      <c r="V515" s="55" t="s">
        <v>64</v>
      </c>
      <c r="W515" s="55" t="s">
        <v>638</v>
      </c>
      <c r="X515" s="55">
        <v>1</v>
      </c>
      <c r="Y515" s="55">
        <v>0</v>
      </c>
      <c r="Z515" s="55">
        <v>1</v>
      </c>
      <c r="AA515" s="55" t="s">
        <v>63</v>
      </c>
      <c r="AB515" s="55">
        <v>5</v>
      </c>
      <c r="AC515" s="55">
        <v>0</v>
      </c>
      <c r="AD515" s="55">
        <v>10</v>
      </c>
      <c r="AE515" s="55">
        <v>0</v>
      </c>
      <c r="AF515" s="55">
        <v>26</v>
      </c>
      <c r="AG515" s="56">
        <v>26</v>
      </c>
      <c r="AH515" s="55">
        <v>583</v>
      </c>
      <c r="AI515" s="55">
        <v>123.8</v>
      </c>
      <c r="AJ515" s="55">
        <v>619</v>
      </c>
      <c r="AK515" s="55">
        <v>3171</v>
      </c>
      <c r="AL515" s="55">
        <v>3171</v>
      </c>
      <c r="AM515" s="55">
        <v>1600</v>
      </c>
      <c r="AN515" s="55" t="s">
        <v>64</v>
      </c>
      <c r="AO515" s="55">
        <v>7</v>
      </c>
      <c r="AP515" s="55">
        <v>4</v>
      </c>
      <c r="AQ515" s="55">
        <v>100</v>
      </c>
      <c r="AR515" s="55">
        <v>231.1429</v>
      </c>
      <c r="AS515" s="55">
        <v>399</v>
      </c>
      <c r="AT515" s="68" t="str">
        <f>VLOOKUP(A515,'[2]SU List with Assignment Master'!$F$2:$G$128,2,FALSE)</f>
        <v>South 4</v>
      </c>
      <c r="AU515" s="55" t="s">
        <v>75</v>
      </c>
      <c r="AV515" s="55" t="s">
        <v>18</v>
      </c>
    </row>
    <row r="516" spans="1:48" x14ac:dyDescent="0.25">
      <c r="A516" s="55" t="s">
        <v>76</v>
      </c>
      <c r="B516" s="55">
        <v>76305</v>
      </c>
      <c r="C516" s="55">
        <v>12</v>
      </c>
      <c r="D516" s="55">
        <v>3036</v>
      </c>
      <c r="E516" s="55">
        <v>1215</v>
      </c>
      <c r="F516" s="55">
        <v>26</v>
      </c>
      <c r="G516" s="56">
        <v>4277</v>
      </c>
      <c r="H516" s="59">
        <v>4251</v>
      </c>
      <c r="I516" s="55">
        <v>356.41669999999999</v>
      </c>
      <c r="J516" s="59">
        <v>354.3</v>
      </c>
      <c r="K516" s="55">
        <v>21815</v>
      </c>
      <c r="L516" s="55">
        <v>2780.05</v>
      </c>
      <c r="M516" s="55">
        <v>0</v>
      </c>
      <c r="N516" s="55">
        <v>0</v>
      </c>
      <c r="O516" s="55">
        <v>85.54</v>
      </c>
      <c r="P516" s="55" t="s">
        <v>64</v>
      </c>
      <c r="Q516" s="55" t="s">
        <v>63</v>
      </c>
      <c r="R516" s="55">
        <v>2865.59</v>
      </c>
      <c r="S516" s="55">
        <v>18949.41</v>
      </c>
      <c r="T516" s="55">
        <v>18949.41</v>
      </c>
      <c r="U516" s="55">
        <v>0</v>
      </c>
      <c r="V516" s="55" t="s">
        <v>64</v>
      </c>
      <c r="W516" s="55" t="s">
        <v>639</v>
      </c>
      <c r="X516" s="55">
        <v>1</v>
      </c>
      <c r="Y516" s="55">
        <v>0</v>
      </c>
      <c r="Z516" s="55">
        <v>1</v>
      </c>
      <c r="AA516" s="55" t="s">
        <v>63</v>
      </c>
      <c r="AB516" s="55">
        <v>12</v>
      </c>
      <c r="AC516" s="55">
        <v>0</v>
      </c>
      <c r="AD516" s="55">
        <v>217</v>
      </c>
      <c r="AE516" s="55">
        <v>0</v>
      </c>
      <c r="AF516" s="55">
        <v>22</v>
      </c>
      <c r="AG516" s="56">
        <v>22</v>
      </c>
      <c r="AH516" s="55">
        <v>1284</v>
      </c>
      <c r="AI516" s="55">
        <v>126.91670000000001</v>
      </c>
      <c r="AJ516" s="55">
        <v>1523</v>
      </c>
      <c r="AK516" s="55">
        <v>7777</v>
      </c>
      <c r="AL516" s="55">
        <v>7777</v>
      </c>
      <c r="AN516" s="55" t="s">
        <v>64</v>
      </c>
      <c r="AO516" s="55">
        <v>14</v>
      </c>
      <c r="AP516" s="55">
        <v>11</v>
      </c>
      <c r="AQ516" s="55">
        <v>85.714285714285708</v>
      </c>
      <c r="AR516" s="55">
        <v>305.5</v>
      </c>
      <c r="AS516" s="55">
        <v>276</v>
      </c>
      <c r="AT516" s="68" t="str">
        <f>VLOOKUP(A516,'[2]SU List with Assignment Master'!$F$2:$G$128,2,FALSE)</f>
        <v>South 4</v>
      </c>
      <c r="AU516" s="55" t="s">
        <v>75</v>
      </c>
      <c r="AV516" s="55" t="s">
        <v>60</v>
      </c>
    </row>
    <row r="517" spans="1:48" x14ac:dyDescent="0.25">
      <c r="A517" s="55" t="s">
        <v>76</v>
      </c>
      <c r="B517" s="55">
        <v>76306</v>
      </c>
      <c r="C517" s="55">
        <v>9</v>
      </c>
      <c r="D517" s="55">
        <v>3396</v>
      </c>
      <c r="E517" s="55">
        <v>741</v>
      </c>
      <c r="F517" s="55">
        <v>28</v>
      </c>
      <c r="G517" s="56">
        <v>4165</v>
      </c>
      <c r="H517" s="59">
        <v>4137</v>
      </c>
      <c r="I517" s="55">
        <v>462.77780000000001</v>
      </c>
      <c r="J517" s="59">
        <v>459.7</v>
      </c>
      <c r="K517" s="55">
        <v>21195</v>
      </c>
      <c r="L517" s="55">
        <v>2707.25</v>
      </c>
      <c r="M517" s="55">
        <v>0</v>
      </c>
      <c r="N517" s="55">
        <v>0</v>
      </c>
      <c r="O517" s="55">
        <v>0</v>
      </c>
      <c r="P517" s="55" t="s">
        <v>64</v>
      </c>
      <c r="Q517" s="55" t="s">
        <v>64</v>
      </c>
      <c r="R517" s="55">
        <v>2707.25</v>
      </c>
      <c r="S517" s="55">
        <v>18487.75</v>
      </c>
      <c r="T517" s="55">
        <v>18487.75</v>
      </c>
      <c r="U517" s="55">
        <v>0</v>
      </c>
      <c r="V517" s="55" t="s">
        <v>64</v>
      </c>
      <c r="W517" s="55" t="s">
        <v>640</v>
      </c>
      <c r="X517" s="55">
        <v>1</v>
      </c>
      <c r="Y517" s="55">
        <v>0</v>
      </c>
      <c r="Z517" s="55">
        <v>1</v>
      </c>
      <c r="AA517" s="55" t="s">
        <v>63</v>
      </c>
      <c r="AB517" s="55">
        <v>7</v>
      </c>
      <c r="AC517" s="55">
        <v>0</v>
      </c>
      <c r="AD517" s="55">
        <v>56</v>
      </c>
      <c r="AE517" s="55">
        <v>0</v>
      </c>
      <c r="AF517" s="55">
        <v>28</v>
      </c>
      <c r="AG517" s="56">
        <v>28</v>
      </c>
      <c r="AH517" s="55">
        <v>1315</v>
      </c>
      <c r="AI517" s="55">
        <v>199.8571</v>
      </c>
      <c r="AJ517" s="55">
        <v>1399</v>
      </c>
      <c r="AK517" s="55">
        <v>7147</v>
      </c>
      <c r="AL517" s="55">
        <v>7147</v>
      </c>
      <c r="AM517" s="55">
        <v>3500</v>
      </c>
      <c r="AN517" s="55" t="s">
        <v>64</v>
      </c>
      <c r="AO517" s="55">
        <v>11</v>
      </c>
      <c r="AP517" s="55">
        <v>9</v>
      </c>
      <c r="AQ517" s="55">
        <v>81.818181818181813</v>
      </c>
      <c r="AR517" s="55">
        <v>378.63639999999998</v>
      </c>
      <c r="AS517" s="55">
        <v>377.33330000000001</v>
      </c>
      <c r="AT517" s="68" t="str">
        <f>VLOOKUP(A517,'[2]SU List with Assignment Master'!$F$2:$G$128,2,FALSE)</f>
        <v>South 4</v>
      </c>
      <c r="AU517" s="55" t="s">
        <v>75</v>
      </c>
      <c r="AV517" s="55" t="s">
        <v>60</v>
      </c>
    </row>
    <row r="518" spans="1:48" x14ac:dyDescent="0.25">
      <c r="A518" s="55" t="s">
        <v>76</v>
      </c>
      <c r="B518" s="55">
        <v>76318</v>
      </c>
      <c r="C518" s="55">
        <v>7</v>
      </c>
      <c r="D518" s="55">
        <v>2004</v>
      </c>
      <c r="E518" s="55">
        <v>1183</v>
      </c>
      <c r="F518" s="55">
        <v>21</v>
      </c>
      <c r="G518" s="56">
        <v>3208</v>
      </c>
      <c r="H518" s="59">
        <v>3187</v>
      </c>
      <c r="I518" s="55">
        <v>458.28570000000002</v>
      </c>
      <c r="J518" s="59">
        <v>455.3</v>
      </c>
      <c r="K518" s="55">
        <v>16285</v>
      </c>
      <c r="L518" s="55">
        <v>2085.1999999999998</v>
      </c>
      <c r="M518" s="55">
        <v>0</v>
      </c>
      <c r="N518" s="55">
        <v>0</v>
      </c>
      <c r="O518" s="55">
        <v>64.16</v>
      </c>
      <c r="P518" s="55" t="s">
        <v>64</v>
      </c>
      <c r="Q518" s="55" t="s">
        <v>63</v>
      </c>
      <c r="R518" s="55">
        <v>2149.36</v>
      </c>
      <c r="S518" s="55">
        <v>14135.64</v>
      </c>
      <c r="T518" s="55">
        <v>14135.64</v>
      </c>
      <c r="U518" s="55">
        <v>0</v>
      </c>
      <c r="V518" s="55" t="s">
        <v>64</v>
      </c>
      <c r="W518" s="55" t="s">
        <v>641</v>
      </c>
      <c r="X518" s="55">
        <v>1</v>
      </c>
      <c r="Y518" s="55">
        <v>0</v>
      </c>
      <c r="Z518" s="55">
        <v>1</v>
      </c>
      <c r="AA518" s="55" t="s">
        <v>63</v>
      </c>
      <c r="AB518" s="55">
        <v>4</v>
      </c>
      <c r="AC518" s="55">
        <v>0</v>
      </c>
      <c r="AD518" s="55">
        <v>91</v>
      </c>
      <c r="AE518" s="55">
        <v>0</v>
      </c>
      <c r="AF518" s="55">
        <v>14</v>
      </c>
      <c r="AG518" s="56">
        <v>14</v>
      </c>
      <c r="AH518" s="55">
        <v>695</v>
      </c>
      <c r="AI518" s="55">
        <v>200</v>
      </c>
      <c r="AJ518" s="55">
        <v>800</v>
      </c>
      <c r="AK518" s="55">
        <v>4082</v>
      </c>
      <c r="AL518" s="55">
        <v>4082</v>
      </c>
      <c r="AN518" s="55" t="s">
        <v>64</v>
      </c>
      <c r="AO518" s="55">
        <v>7</v>
      </c>
      <c r="AP518" s="55">
        <v>7</v>
      </c>
      <c r="AQ518" s="55">
        <v>100</v>
      </c>
      <c r="AR518" s="55">
        <v>458.28570000000002</v>
      </c>
      <c r="AS518" s="55">
        <v>286.28570000000002</v>
      </c>
      <c r="AT518" s="68" t="str">
        <f>VLOOKUP(A518,'[2]SU List with Assignment Master'!$F$2:$G$128,2,FALSE)</f>
        <v>South 4</v>
      </c>
      <c r="AU518" s="55" t="s">
        <v>75</v>
      </c>
      <c r="AV518" s="55" t="s">
        <v>60</v>
      </c>
    </row>
    <row r="519" spans="1:48" x14ac:dyDescent="0.25">
      <c r="A519" s="55" t="s">
        <v>76</v>
      </c>
      <c r="B519" s="55">
        <v>76636</v>
      </c>
      <c r="C519" s="55">
        <v>0</v>
      </c>
      <c r="D519" s="55">
        <v>0</v>
      </c>
      <c r="E519" s="55">
        <v>0</v>
      </c>
      <c r="F519" s="55">
        <v>0</v>
      </c>
      <c r="G519" s="56">
        <v>0</v>
      </c>
      <c r="H519" s="59">
        <v>0</v>
      </c>
      <c r="I519" s="55">
        <v>0</v>
      </c>
      <c r="J519" s="59" t="e">
        <v>#DIV/0!</v>
      </c>
      <c r="K519" s="55">
        <v>0</v>
      </c>
      <c r="L519" s="55">
        <v>0</v>
      </c>
      <c r="M519" s="55">
        <v>0</v>
      </c>
      <c r="N519" s="55">
        <v>0</v>
      </c>
      <c r="O519" s="55">
        <v>0</v>
      </c>
      <c r="P519" s="55" t="s">
        <v>64</v>
      </c>
      <c r="Q519" s="55" t="s">
        <v>63</v>
      </c>
      <c r="R519" s="55">
        <v>0</v>
      </c>
      <c r="S519" s="55">
        <v>0</v>
      </c>
      <c r="T519" s="55">
        <v>0</v>
      </c>
      <c r="U519" s="55">
        <v>0</v>
      </c>
      <c r="V519" s="55" t="s">
        <v>64</v>
      </c>
      <c r="W519" s="55" t="s">
        <v>642</v>
      </c>
      <c r="X519" s="55">
        <v>0</v>
      </c>
      <c r="Y519" s="55">
        <v>1</v>
      </c>
      <c r="Z519" s="55">
        <v>1</v>
      </c>
      <c r="AA519" s="55" t="s">
        <v>63</v>
      </c>
      <c r="AB519" s="55">
        <v>0</v>
      </c>
      <c r="AC519" s="55">
        <v>0</v>
      </c>
      <c r="AD519" s="55">
        <v>0</v>
      </c>
      <c r="AE519" s="55">
        <v>0</v>
      </c>
      <c r="AF519" s="55">
        <v>0</v>
      </c>
      <c r="AG519" s="56">
        <v>0</v>
      </c>
      <c r="AH519" s="55">
        <v>0</v>
      </c>
      <c r="AI519" s="55">
        <v>0</v>
      </c>
      <c r="AJ519" s="55">
        <v>0</v>
      </c>
      <c r="AK519" s="55">
        <v>0</v>
      </c>
      <c r="AL519" s="55">
        <v>0</v>
      </c>
      <c r="AN519" s="55" t="s">
        <v>64</v>
      </c>
      <c r="AO519" s="55">
        <v>3</v>
      </c>
      <c r="AP519" s="55">
        <v>0</v>
      </c>
      <c r="AQ519" s="55">
        <v>0</v>
      </c>
      <c r="AR519" s="55">
        <v>0</v>
      </c>
      <c r="AS519" s="55">
        <v>0</v>
      </c>
      <c r="AT519" s="68" t="str">
        <f>VLOOKUP(A519,'[2]SU List with Assignment Master'!$F$2:$G$128,2,FALSE)</f>
        <v>South 4</v>
      </c>
      <c r="AU519" s="55" t="s">
        <v>75</v>
      </c>
      <c r="AV519" s="55" t="s">
        <v>60</v>
      </c>
    </row>
    <row r="520" spans="1:48" x14ac:dyDescent="0.25">
      <c r="A520" s="55" t="s">
        <v>76</v>
      </c>
      <c r="B520" s="55">
        <v>90650</v>
      </c>
      <c r="C520" s="55">
        <v>4</v>
      </c>
      <c r="D520" s="55">
        <v>960</v>
      </c>
      <c r="E520" s="55">
        <v>1546</v>
      </c>
      <c r="F520" s="55">
        <v>6</v>
      </c>
      <c r="G520" s="56">
        <v>2512</v>
      </c>
      <c r="H520" s="59">
        <v>2506</v>
      </c>
      <c r="I520" s="55">
        <v>628</v>
      </c>
      <c r="J520" s="59">
        <v>626.5</v>
      </c>
      <c r="K520" s="55">
        <v>12852</v>
      </c>
      <c r="L520" s="55">
        <v>1632.8</v>
      </c>
      <c r="M520" s="55">
        <v>0</v>
      </c>
      <c r="N520" s="55">
        <v>0</v>
      </c>
      <c r="O520" s="55">
        <v>-1632.8</v>
      </c>
      <c r="P520" s="55" t="s">
        <v>63</v>
      </c>
      <c r="Q520" s="55" t="s">
        <v>64</v>
      </c>
      <c r="R520" s="55">
        <v>0</v>
      </c>
      <c r="S520" s="55">
        <v>12852</v>
      </c>
      <c r="T520" s="55">
        <v>12852</v>
      </c>
      <c r="U520" s="55">
        <v>0</v>
      </c>
      <c r="V520" s="55" t="s">
        <v>64</v>
      </c>
      <c r="W520" s="55" t="s">
        <v>632</v>
      </c>
      <c r="X520" s="55">
        <v>1</v>
      </c>
      <c r="Y520" s="55">
        <v>0</v>
      </c>
      <c r="Z520" s="55">
        <v>1</v>
      </c>
      <c r="AA520" s="55" t="s">
        <v>63</v>
      </c>
      <c r="AB520" s="55">
        <v>4</v>
      </c>
      <c r="AC520" s="55">
        <v>0</v>
      </c>
      <c r="AD520" s="55">
        <v>72</v>
      </c>
      <c r="AE520" s="55">
        <v>0</v>
      </c>
      <c r="AF520" s="55">
        <v>6</v>
      </c>
      <c r="AG520" s="56">
        <v>6</v>
      </c>
      <c r="AH520" s="55">
        <v>584</v>
      </c>
      <c r="AI520" s="55">
        <v>165.5</v>
      </c>
      <c r="AJ520" s="55">
        <v>662</v>
      </c>
      <c r="AK520" s="55">
        <v>3404</v>
      </c>
      <c r="AL520" s="55">
        <v>3404</v>
      </c>
      <c r="AN520" s="55" t="s">
        <v>64</v>
      </c>
      <c r="AO520" s="55">
        <v>21</v>
      </c>
      <c r="AP520" s="55">
        <v>3</v>
      </c>
      <c r="AQ520" s="55">
        <v>19.047619047619051</v>
      </c>
      <c r="AR520" s="55">
        <v>119.619</v>
      </c>
      <c r="AS520" s="55">
        <v>320</v>
      </c>
      <c r="AT520" s="68" t="str">
        <f>VLOOKUP(A520,'[2]SU List with Assignment Master'!$F$2:$G$128,2,FALSE)</f>
        <v>South 4</v>
      </c>
      <c r="AU520" s="55" t="s">
        <v>75</v>
      </c>
      <c r="AV520" s="55" t="s">
        <v>202</v>
      </c>
    </row>
    <row r="521" spans="1:48" x14ac:dyDescent="0.25">
      <c r="A521" s="55" t="s">
        <v>191</v>
      </c>
      <c r="B521" s="55">
        <v>31012</v>
      </c>
      <c r="C521" s="55">
        <v>0</v>
      </c>
      <c r="D521" s="55">
        <v>0</v>
      </c>
      <c r="E521" s="55">
        <v>0</v>
      </c>
      <c r="F521" s="55">
        <v>0</v>
      </c>
      <c r="G521" s="56">
        <v>0</v>
      </c>
      <c r="H521" s="59">
        <v>0</v>
      </c>
      <c r="I521" s="55">
        <v>0</v>
      </c>
      <c r="J521" s="59" t="e">
        <v>#DIV/0!</v>
      </c>
      <c r="K521" s="55">
        <v>0</v>
      </c>
      <c r="L521" s="55">
        <v>0</v>
      </c>
      <c r="M521" s="55">
        <v>0</v>
      </c>
      <c r="N521" s="55">
        <v>0</v>
      </c>
      <c r="O521" s="55">
        <v>0</v>
      </c>
      <c r="P521" s="55" t="s">
        <v>64</v>
      </c>
      <c r="Q521" s="55" t="s">
        <v>64</v>
      </c>
      <c r="R521" s="55">
        <v>0</v>
      </c>
      <c r="S521" s="55">
        <v>0</v>
      </c>
      <c r="T521" s="55">
        <v>0</v>
      </c>
      <c r="U521" s="55">
        <v>0</v>
      </c>
      <c r="V521" s="55" t="s">
        <v>64</v>
      </c>
      <c r="W521" s="55" t="s">
        <v>643</v>
      </c>
      <c r="X521" s="55">
        <v>0</v>
      </c>
      <c r="Y521" s="55">
        <v>1</v>
      </c>
      <c r="Z521" s="55">
        <v>1</v>
      </c>
      <c r="AA521" s="55" t="s">
        <v>63</v>
      </c>
      <c r="AB521" s="55">
        <v>0</v>
      </c>
      <c r="AC521" s="55">
        <v>0</v>
      </c>
      <c r="AD521" s="55">
        <v>0</v>
      </c>
      <c r="AE521" s="55">
        <v>0</v>
      </c>
      <c r="AF521" s="55">
        <v>0</v>
      </c>
      <c r="AG521" s="56">
        <v>0</v>
      </c>
      <c r="AH521" s="55">
        <v>0</v>
      </c>
      <c r="AI521" s="55">
        <v>0</v>
      </c>
      <c r="AJ521" s="55">
        <v>0</v>
      </c>
      <c r="AK521" s="55">
        <v>0</v>
      </c>
      <c r="AL521" s="55">
        <v>0</v>
      </c>
      <c r="AN521" s="55" t="s">
        <v>64</v>
      </c>
      <c r="AO521" s="55">
        <v>0</v>
      </c>
      <c r="AP521" s="55">
        <v>0</v>
      </c>
      <c r="AQ521" s="55">
        <v>0</v>
      </c>
      <c r="AR521" s="55">
        <v>0</v>
      </c>
      <c r="AS521" s="55">
        <v>0</v>
      </c>
      <c r="AT521" s="68" t="str">
        <f>VLOOKUP(A521,'[2]SU List with Assignment Master'!$F$2:$G$128,2,FALSE)</f>
        <v>North 1</v>
      </c>
      <c r="AU521" s="55" t="s">
        <v>129</v>
      </c>
      <c r="AV521" s="55" t="s">
        <v>19</v>
      </c>
    </row>
    <row r="522" spans="1:48" x14ac:dyDescent="0.25">
      <c r="A522" s="55" t="s">
        <v>191</v>
      </c>
      <c r="B522" s="55">
        <v>31016</v>
      </c>
      <c r="C522" s="55">
        <v>0</v>
      </c>
      <c r="D522" s="55">
        <v>0</v>
      </c>
      <c r="E522" s="55">
        <v>0</v>
      </c>
      <c r="F522" s="55">
        <v>0</v>
      </c>
      <c r="G522" s="56">
        <v>0</v>
      </c>
      <c r="H522" s="59">
        <v>0</v>
      </c>
      <c r="I522" s="55">
        <v>0</v>
      </c>
      <c r="J522" s="59" t="e">
        <v>#DIV/0!</v>
      </c>
      <c r="K522" s="55">
        <v>0</v>
      </c>
      <c r="L522" s="55">
        <v>0</v>
      </c>
      <c r="M522" s="55">
        <v>0</v>
      </c>
      <c r="N522" s="55">
        <v>0</v>
      </c>
      <c r="O522" s="55">
        <v>0</v>
      </c>
      <c r="P522" s="55" t="s">
        <v>64</v>
      </c>
      <c r="Q522" s="55" t="s">
        <v>64</v>
      </c>
      <c r="R522" s="55">
        <v>0</v>
      </c>
      <c r="S522" s="55">
        <v>0</v>
      </c>
      <c r="T522" s="55">
        <v>0</v>
      </c>
      <c r="U522" s="55">
        <v>0</v>
      </c>
      <c r="V522" s="55" t="s">
        <v>64</v>
      </c>
      <c r="X522" s="55">
        <v>0</v>
      </c>
      <c r="Y522" s="55">
        <v>1</v>
      </c>
      <c r="Z522" s="55">
        <v>1</v>
      </c>
      <c r="AA522" s="55" t="s">
        <v>63</v>
      </c>
      <c r="AB522" s="55">
        <v>0</v>
      </c>
      <c r="AC522" s="55">
        <v>0</v>
      </c>
      <c r="AD522" s="55">
        <v>0</v>
      </c>
      <c r="AE522" s="55">
        <v>0</v>
      </c>
      <c r="AF522" s="55">
        <v>0</v>
      </c>
      <c r="AG522" s="56">
        <v>0</v>
      </c>
      <c r="AH522" s="55">
        <v>0</v>
      </c>
      <c r="AI522" s="55">
        <v>0</v>
      </c>
      <c r="AJ522" s="55">
        <v>0</v>
      </c>
      <c r="AK522" s="55">
        <v>0</v>
      </c>
      <c r="AL522" s="55">
        <v>0</v>
      </c>
      <c r="AN522" s="55" t="s">
        <v>64</v>
      </c>
      <c r="AO522" s="55">
        <v>0</v>
      </c>
      <c r="AP522" s="55">
        <v>0</v>
      </c>
      <c r="AQ522" s="55">
        <v>0</v>
      </c>
      <c r="AR522" s="55">
        <v>0</v>
      </c>
      <c r="AS522" s="55">
        <v>0</v>
      </c>
      <c r="AT522" s="68" t="str">
        <f>VLOOKUP(A522,'[2]SU List with Assignment Master'!$F$2:$G$128,2,FALSE)</f>
        <v>North 1</v>
      </c>
      <c r="AU522" s="55" t="s">
        <v>129</v>
      </c>
      <c r="AV522" s="55" t="s">
        <v>20</v>
      </c>
    </row>
    <row r="523" spans="1:48" x14ac:dyDescent="0.25">
      <c r="A523" s="55" t="s">
        <v>191</v>
      </c>
      <c r="B523" s="55">
        <v>33013</v>
      </c>
      <c r="C523" s="55">
        <v>8</v>
      </c>
      <c r="D523" s="55">
        <v>564</v>
      </c>
      <c r="E523" s="55">
        <v>1166</v>
      </c>
      <c r="F523" s="55">
        <v>16</v>
      </c>
      <c r="G523" s="56">
        <v>1746</v>
      </c>
      <c r="H523" s="59">
        <v>1730</v>
      </c>
      <c r="I523" s="55">
        <v>218.25</v>
      </c>
      <c r="J523" s="59">
        <v>216.3</v>
      </c>
      <c r="K523" s="55">
        <v>8948</v>
      </c>
      <c r="L523" s="55">
        <v>1134.9000000000001</v>
      </c>
      <c r="M523" s="55">
        <v>0</v>
      </c>
      <c r="N523" s="55">
        <v>0</v>
      </c>
      <c r="O523" s="55">
        <v>0</v>
      </c>
      <c r="P523" s="55" t="s">
        <v>64</v>
      </c>
      <c r="Q523" s="55" t="s">
        <v>64</v>
      </c>
      <c r="R523" s="55">
        <v>1134.9000000000001</v>
      </c>
      <c r="S523" s="55">
        <v>7813.1</v>
      </c>
      <c r="T523" s="55">
        <v>7813.1</v>
      </c>
      <c r="U523" s="55">
        <v>0</v>
      </c>
      <c r="V523" s="55" t="s">
        <v>64</v>
      </c>
      <c r="W523" s="55" t="s">
        <v>644</v>
      </c>
      <c r="X523" s="55">
        <v>1</v>
      </c>
      <c r="Y523" s="55">
        <v>0</v>
      </c>
      <c r="Z523" s="55">
        <v>1</v>
      </c>
      <c r="AA523" s="55" t="s">
        <v>63</v>
      </c>
      <c r="AB523" s="55">
        <v>6</v>
      </c>
      <c r="AC523" s="55">
        <v>0</v>
      </c>
      <c r="AD523" s="55">
        <v>133</v>
      </c>
      <c r="AE523" s="55">
        <v>0</v>
      </c>
      <c r="AF523" s="55">
        <v>16</v>
      </c>
      <c r="AG523" s="56">
        <v>16</v>
      </c>
      <c r="AH523" s="55">
        <v>609</v>
      </c>
      <c r="AI523" s="55">
        <v>126.33329999999999</v>
      </c>
      <c r="AJ523" s="55">
        <v>758</v>
      </c>
      <c r="AK523" s="55">
        <v>3888</v>
      </c>
      <c r="AL523" s="55">
        <v>3888</v>
      </c>
      <c r="AM523" s="55">
        <v>250</v>
      </c>
      <c r="AN523" s="55" t="s">
        <v>64</v>
      </c>
      <c r="AO523" s="55">
        <v>12</v>
      </c>
      <c r="AP523" s="55">
        <v>5</v>
      </c>
      <c r="AQ523" s="55">
        <v>66.666666666666671</v>
      </c>
      <c r="AR523" s="55">
        <v>145.5</v>
      </c>
      <c r="AS523" s="55">
        <v>112.8</v>
      </c>
      <c r="AT523" s="68" t="str">
        <f>VLOOKUP(A523,'[2]SU List with Assignment Master'!$F$2:$G$128,2,FALSE)</f>
        <v>North 1</v>
      </c>
      <c r="AU523" s="55" t="s">
        <v>129</v>
      </c>
      <c r="AV523" s="55" t="s">
        <v>22</v>
      </c>
    </row>
    <row r="524" spans="1:48" x14ac:dyDescent="0.25">
      <c r="A524" s="55" t="s">
        <v>191</v>
      </c>
      <c r="B524" s="55">
        <v>80003</v>
      </c>
      <c r="C524" s="55">
        <v>10</v>
      </c>
      <c r="D524" s="55">
        <v>1404</v>
      </c>
      <c r="E524" s="55">
        <v>1040</v>
      </c>
      <c r="F524" s="55">
        <v>51</v>
      </c>
      <c r="G524" s="56">
        <v>2495</v>
      </c>
      <c r="H524" s="59">
        <v>2444</v>
      </c>
      <c r="I524" s="55">
        <v>249.5</v>
      </c>
      <c r="J524" s="59">
        <v>244.4</v>
      </c>
      <c r="K524" s="55">
        <v>12740</v>
      </c>
      <c r="L524" s="55">
        <v>1621.75</v>
      </c>
      <c r="M524" s="55">
        <v>0</v>
      </c>
      <c r="N524" s="55">
        <v>0</v>
      </c>
      <c r="O524" s="55">
        <v>49.9</v>
      </c>
      <c r="P524" s="55" t="s">
        <v>64</v>
      </c>
      <c r="Q524" s="55" t="s">
        <v>63</v>
      </c>
      <c r="R524" s="55">
        <v>1671.65</v>
      </c>
      <c r="S524" s="55">
        <v>11068.35</v>
      </c>
      <c r="T524" s="55">
        <v>11068.35</v>
      </c>
      <c r="U524" s="55">
        <v>0</v>
      </c>
      <c r="V524" s="55" t="s">
        <v>64</v>
      </c>
      <c r="W524" s="55" t="s">
        <v>645</v>
      </c>
      <c r="X524" s="55">
        <v>1</v>
      </c>
      <c r="Y524" s="55">
        <v>0</v>
      </c>
      <c r="Z524" s="55">
        <v>1</v>
      </c>
      <c r="AA524" s="55" t="s">
        <v>63</v>
      </c>
      <c r="AB524" s="55">
        <v>8</v>
      </c>
      <c r="AC524" s="55">
        <v>0</v>
      </c>
      <c r="AD524" s="55">
        <v>117</v>
      </c>
      <c r="AE524" s="55">
        <v>0</v>
      </c>
      <c r="AF524" s="55">
        <v>51</v>
      </c>
      <c r="AG524" s="56">
        <v>51</v>
      </c>
      <c r="AH524" s="55">
        <v>1058</v>
      </c>
      <c r="AI524" s="55">
        <v>153.25</v>
      </c>
      <c r="AJ524" s="55">
        <v>1226</v>
      </c>
      <c r="AK524" s="55">
        <v>6261</v>
      </c>
      <c r="AL524" s="55">
        <v>6261</v>
      </c>
      <c r="AN524" s="55" t="s">
        <v>64</v>
      </c>
      <c r="AO524" s="55">
        <v>11</v>
      </c>
      <c r="AP524" s="55">
        <v>9</v>
      </c>
      <c r="AQ524" s="55">
        <v>90.909090909090907</v>
      </c>
      <c r="AR524" s="55">
        <v>226.81819999999999</v>
      </c>
      <c r="AS524" s="55">
        <v>156</v>
      </c>
      <c r="AT524" s="68" t="str">
        <f>VLOOKUP(A524,'[2]SU List with Assignment Master'!$F$2:$G$128,2,FALSE)</f>
        <v>North 1</v>
      </c>
      <c r="AU524" s="55" t="s">
        <v>129</v>
      </c>
      <c r="AV524" s="55" t="s">
        <v>19</v>
      </c>
    </row>
    <row r="525" spans="1:48" x14ac:dyDescent="0.25">
      <c r="A525" s="55" t="s">
        <v>191</v>
      </c>
      <c r="B525" s="55">
        <v>80004</v>
      </c>
      <c r="C525" s="55">
        <v>11</v>
      </c>
      <c r="D525" s="55">
        <v>1188</v>
      </c>
      <c r="E525" s="55">
        <v>1429</v>
      </c>
      <c r="F525" s="55">
        <v>47</v>
      </c>
      <c r="G525" s="56">
        <v>2664</v>
      </c>
      <c r="H525" s="59">
        <v>2617</v>
      </c>
      <c r="I525" s="55">
        <v>242.18180000000001</v>
      </c>
      <c r="J525" s="59">
        <v>237.9</v>
      </c>
      <c r="K525" s="55">
        <v>13694</v>
      </c>
      <c r="L525" s="55">
        <v>1731.6</v>
      </c>
      <c r="M525" s="55">
        <v>0</v>
      </c>
      <c r="N525" s="55">
        <v>0</v>
      </c>
      <c r="O525" s="55">
        <v>0</v>
      </c>
      <c r="P525" s="55" t="s">
        <v>64</v>
      </c>
      <c r="Q525" s="55" t="s">
        <v>64</v>
      </c>
      <c r="R525" s="55">
        <v>1731.6</v>
      </c>
      <c r="S525" s="55">
        <v>11962.4</v>
      </c>
      <c r="T525" s="55">
        <v>11962.4</v>
      </c>
      <c r="U525" s="55">
        <v>0</v>
      </c>
      <c r="V525" s="55" t="s">
        <v>64</v>
      </c>
      <c r="W525" s="55" t="s">
        <v>646</v>
      </c>
      <c r="X525" s="55">
        <v>1</v>
      </c>
      <c r="Y525" s="55">
        <v>0</v>
      </c>
      <c r="Z525" s="55">
        <v>1</v>
      </c>
      <c r="AA525" s="55" t="s">
        <v>63</v>
      </c>
      <c r="AB525" s="55">
        <v>6</v>
      </c>
      <c r="AC525" s="55">
        <v>0</v>
      </c>
      <c r="AD525" s="55">
        <v>103</v>
      </c>
      <c r="AE525" s="55">
        <v>0</v>
      </c>
      <c r="AF525" s="55">
        <v>11</v>
      </c>
      <c r="AG525" s="56">
        <v>11</v>
      </c>
      <c r="AH525" s="55">
        <v>760</v>
      </c>
      <c r="AI525" s="55">
        <v>145.66669999999999</v>
      </c>
      <c r="AJ525" s="55">
        <v>874</v>
      </c>
      <c r="AK525" s="55">
        <v>4497</v>
      </c>
      <c r="AL525" s="55">
        <v>4497</v>
      </c>
      <c r="AM525" s="55">
        <v>1200</v>
      </c>
      <c r="AN525" s="55" t="s">
        <v>64</v>
      </c>
      <c r="AO525" s="55">
        <v>12</v>
      </c>
      <c r="AP525" s="55">
        <v>11</v>
      </c>
      <c r="AQ525" s="55">
        <v>91.666666666666671</v>
      </c>
      <c r="AR525" s="55">
        <v>222</v>
      </c>
      <c r="AS525" s="55">
        <v>108</v>
      </c>
      <c r="AT525" s="68" t="str">
        <f>VLOOKUP(A525,'[2]SU List with Assignment Master'!$F$2:$G$128,2,FALSE)</f>
        <v>North 1</v>
      </c>
      <c r="AU525" s="55" t="s">
        <v>129</v>
      </c>
      <c r="AV525" s="55" t="s">
        <v>22</v>
      </c>
    </row>
    <row r="526" spans="1:48" x14ac:dyDescent="0.25">
      <c r="A526" s="55" t="s">
        <v>191</v>
      </c>
      <c r="B526" s="55">
        <v>80005</v>
      </c>
      <c r="C526" s="55">
        <v>4</v>
      </c>
      <c r="D526" s="55">
        <v>0</v>
      </c>
      <c r="E526" s="55">
        <v>576</v>
      </c>
      <c r="F526" s="55">
        <v>1</v>
      </c>
      <c r="G526" s="56">
        <v>577</v>
      </c>
      <c r="H526" s="59">
        <v>576</v>
      </c>
      <c r="I526" s="55">
        <v>144.25</v>
      </c>
      <c r="J526" s="59">
        <v>144</v>
      </c>
      <c r="K526" s="55">
        <v>2942</v>
      </c>
      <c r="L526" s="55">
        <v>375.05</v>
      </c>
      <c r="M526" s="55">
        <v>0</v>
      </c>
      <c r="N526" s="55">
        <v>0</v>
      </c>
      <c r="O526" s="55">
        <v>0</v>
      </c>
      <c r="P526" s="55" t="s">
        <v>64</v>
      </c>
      <c r="Q526" s="55" t="s">
        <v>64</v>
      </c>
      <c r="R526" s="55">
        <v>375.05</v>
      </c>
      <c r="S526" s="55">
        <v>2566.9499999999998</v>
      </c>
      <c r="T526" s="55">
        <v>2566.9499999999998</v>
      </c>
      <c r="U526" s="55">
        <v>0</v>
      </c>
      <c r="V526" s="55" t="s">
        <v>64</v>
      </c>
      <c r="W526" s="55" t="s">
        <v>647</v>
      </c>
      <c r="X526" s="55">
        <v>1</v>
      </c>
      <c r="Y526" s="55">
        <v>0</v>
      </c>
      <c r="Z526" s="55">
        <v>1</v>
      </c>
      <c r="AA526" s="55" t="s">
        <v>63</v>
      </c>
      <c r="AB526" s="55">
        <v>3</v>
      </c>
      <c r="AC526" s="55">
        <v>0</v>
      </c>
      <c r="AD526" s="55">
        <v>35</v>
      </c>
      <c r="AE526" s="55">
        <v>0</v>
      </c>
      <c r="AF526" s="55">
        <v>1</v>
      </c>
      <c r="AG526" s="56">
        <v>1</v>
      </c>
      <c r="AH526" s="55">
        <v>244</v>
      </c>
      <c r="AI526" s="55">
        <v>93.333299999999994</v>
      </c>
      <c r="AJ526" s="55">
        <v>280</v>
      </c>
      <c r="AK526" s="55">
        <v>1424</v>
      </c>
      <c r="AL526" s="55">
        <v>1424</v>
      </c>
      <c r="AM526" s="55">
        <v>0</v>
      </c>
      <c r="AN526" s="55" t="s">
        <v>64</v>
      </c>
      <c r="AO526" s="55">
        <v>10</v>
      </c>
      <c r="AP526" s="55">
        <v>0</v>
      </c>
      <c r="AQ526" s="55">
        <v>40</v>
      </c>
      <c r="AR526" s="55">
        <v>57.7</v>
      </c>
      <c r="AS526" s="55">
        <v>0</v>
      </c>
      <c r="AT526" s="68" t="str">
        <f>VLOOKUP(A526,'[2]SU List with Assignment Master'!$F$2:$G$128,2,FALSE)</f>
        <v>North 1</v>
      </c>
      <c r="AU526" s="55" t="s">
        <v>129</v>
      </c>
      <c r="AV526" s="55" t="s">
        <v>22</v>
      </c>
    </row>
    <row r="527" spans="1:48" x14ac:dyDescent="0.25">
      <c r="A527" s="55" t="s">
        <v>191</v>
      </c>
      <c r="B527" s="55">
        <v>80006</v>
      </c>
      <c r="C527" s="55">
        <v>10</v>
      </c>
      <c r="D527" s="55">
        <v>1716</v>
      </c>
      <c r="E527" s="55">
        <v>395</v>
      </c>
      <c r="F527" s="55">
        <v>8</v>
      </c>
      <c r="G527" s="56">
        <v>2119</v>
      </c>
      <c r="H527" s="59">
        <v>2111</v>
      </c>
      <c r="I527" s="55">
        <v>211.9</v>
      </c>
      <c r="J527" s="59">
        <v>211.1</v>
      </c>
      <c r="K527" s="55">
        <v>10829</v>
      </c>
      <c r="L527" s="55">
        <v>1377.35</v>
      </c>
      <c r="M527" s="55">
        <v>0</v>
      </c>
      <c r="N527" s="55">
        <v>0</v>
      </c>
      <c r="O527" s="55">
        <v>42.38</v>
      </c>
      <c r="P527" s="55" t="s">
        <v>64</v>
      </c>
      <c r="Q527" s="55" t="s">
        <v>63</v>
      </c>
      <c r="R527" s="55">
        <v>1419.73</v>
      </c>
      <c r="S527" s="55">
        <v>9409.27</v>
      </c>
      <c r="T527" s="55">
        <v>9409.27</v>
      </c>
      <c r="U527" s="55">
        <v>0</v>
      </c>
      <c r="V527" s="55" t="s">
        <v>64</v>
      </c>
      <c r="W527" s="55" t="s">
        <v>648</v>
      </c>
      <c r="X527" s="55">
        <v>1</v>
      </c>
      <c r="Y527" s="55">
        <v>0</v>
      </c>
      <c r="Z527" s="55">
        <v>1</v>
      </c>
      <c r="AA527" s="55" t="s">
        <v>63</v>
      </c>
      <c r="AB527" s="55">
        <v>8</v>
      </c>
      <c r="AC527" s="55">
        <v>0</v>
      </c>
      <c r="AD527" s="55">
        <v>111</v>
      </c>
      <c r="AE527" s="55">
        <v>0</v>
      </c>
      <c r="AF527" s="55">
        <v>8</v>
      </c>
      <c r="AG527" s="56">
        <v>8</v>
      </c>
      <c r="AH527" s="55">
        <v>268</v>
      </c>
      <c r="AI527" s="55">
        <v>48.375</v>
      </c>
      <c r="AJ527" s="55">
        <v>387</v>
      </c>
      <c r="AK527" s="55">
        <v>1972</v>
      </c>
      <c r="AL527" s="55">
        <v>1972</v>
      </c>
      <c r="AN527" s="55" t="s">
        <v>64</v>
      </c>
      <c r="AO527" s="55">
        <v>12</v>
      </c>
      <c r="AP527" s="55">
        <v>10</v>
      </c>
      <c r="AQ527" s="55">
        <v>83.333333333333329</v>
      </c>
      <c r="AR527" s="55">
        <v>176.58330000000001</v>
      </c>
      <c r="AS527" s="55">
        <v>171.6</v>
      </c>
      <c r="AT527" s="68" t="str">
        <f>VLOOKUP(A527,'[2]SU List with Assignment Master'!$F$2:$G$128,2,FALSE)</f>
        <v>North 1</v>
      </c>
      <c r="AU527" s="55" t="s">
        <v>129</v>
      </c>
      <c r="AV527" s="55" t="s">
        <v>60</v>
      </c>
    </row>
    <row r="528" spans="1:48" x14ac:dyDescent="0.25">
      <c r="A528" s="55" t="s">
        <v>191</v>
      </c>
      <c r="B528" s="55">
        <v>80007</v>
      </c>
      <c r="C528" s="55">
        <v>6</v>
      </c>
      <c r="D528" s="55">
        <v>1428</v>
      </c>
      <c r="E528" s="55">
        <v>815</v>
      </c>
      <c r="F528" s="55">
        <v>27</v>
      </c>
      <c r="G528" s="56">
        <v>2270</v>
      </c>
      <c r="H528" s="59">
        <v>2243</v>
      </c>
      <c r="I528" s="55">
        <v>378.33330000000001</v>
      </c>
      <c r="J528" s="59">
        <v>373.8</v>
      </c>
      <c r="K528" s="55">
        <v>11648</v>
      </c>
      <c r="L528" s="55">
        <v>1475.5</v>
      </c>
      <c r="M528" s="55">
        <v>0</v>
      </c>
      <c r="N528" s="55">
        <v>0</v>
      </c>
      <c r="O528" s="55">
        <v>0</v>
      </c>
      <c r="P528" s="55" t="s">
        <v>64</v>
      </c>
      <c r="Q528" s="55" t="s">
        <v>64</v>
      </c>
      <c r="R528" s="55">
        <v>1475.5</v>
      </c>
      <c r="S528" s="55">
        <v>10172.5</v>
      </c>
      <c r="T528" s="55">
        <v>10172.5</v>
      </c>
      <c r="U528" s="55">
        <v>0</v>
      </c>
      <c r="V528" s="55" t="s">
        <v>64</v>
      </c>
      <c r="W528" s="55" t="s">
        <v>649</v>
      </c>
      <c r="X528" s="55">
        <v>1</v>
      </c>
      <c r="Y528" s="55">
        <v>0</v>
      </c>
      <c r="Z528" s="55">
        <v>1</v>
      </c>
      <c r="AA528" s="55" t="s">
        <v>63</v>
      </c>
      <c r="AB528" s="55">
        <v>5</v>
      </c>
      <c r="AC528" s="55">
        <v>0</v>
      </c>
      <c r="AD528" s="55">
        <v>140</v>
      </c>
      <c r="AE528" s="55">
        <v>0</v>
      </c>
      <c r="AF528" s="55">
        <v>10</v>
      </c>
      <c r="AG528" s="56">
        <v>10</v>
      </c>
      <c r="AH528" s="55">
        <v>751</v>
      </c>
      <c r="AI528" s="55">
        <v>180.2</v>
      </c>
      <c r="AJ528" s="55">
        <v>901</v>
      </c>
      <c r="AK528" s="55">
        <v>4622</v>
      </c>
      <c r="AL528" s="55">
        <v>4622</v>
      </c>
      <c r="AM528" s="55">
        <v>1000</v>
      </c>
      <c r="AN528" s="55" t="s">
        <v>64</v>
      </c>
      <c r="AO528" s="55">
        <v>6</v>
      </c>
      <c r="AP528" s="55">
        <v>6</v>
      </c>
      <c r="AQ528" s="55">
        <v>100</v>
      </c>
      <c r="AR528" s="55">
        <v>378.33330000000001</v>
      </c>
      <c r="AS528" s="55">
        <v>238</v>
      </c>
      <c r="AT528" s="68" t="str">
        <f>VLOOKUP(A528,'[2]SU List with Assignment Master'!$F$2:$G$128,2,FALSE)</f>
        <v>North 1</v>
      </c>
      <c r="AU528" s="55" t="s">
        <v>129</v>
      </c>
      <c r="AV528" s="55" t="s">
        <v>22</v>
      </c>
    </row>
    <row r="529" spans="1:48" x14ac:dyDescent="0.25">
      <c r="A529" s="55" t="s">
        <v>191</v>
      </c>
      <c r="B529" s="55">
        <v>80008</v>
      </c>
      <c r="C529" s="55">
        <v>7</v>
      </c>
      <c r="D529" s="55">
        <v>1656</v>
      </c>
      <c r="E529" s="55">
        <v>1550</v>
      </c>
      <c r="F529" s="55">
        <v>217</v>
      </c>
      <c r="G529" s="56">
        <v>3423</v>
      </c>
      <c r="H529" s="59">
        <v>3206</v>
      </c>
      <c r="I529" s="55">
        <v>489</v>
      </c>
      <c r="J529" s="59">
        <v>458</v>
      </c>
      <c r="K529" s="55">
        <v>17456</v>
      </c>
      <c r="L529" s="55">
        <v>2224.9499999999998</v>
      </c>
      <c r="M529" s="55">
        <v>0</v>
      </c>
      <c r="N529" s="55">
        <v>0</v>
      </c>
      <c r="O529" s="55">
        <v>68.459999999999994</v>
      </c>
      <c r="P529" s="55" t="s">
        <v>64</v>
      </c>
      <c r="Q529" s="55" t="s">
        <v>63</v>
      </c>
      <c r="R529" s="55">
        <v>2293.41</v>
      </c>
      <c r="S529" s="55">
        <v>15162.59</v>
      </c>
      <c r="T529" s="55">
        <v>15162.59</v>
      </c>
      <c r="U529" s="55">
        <v>0</v>
      </c>
      <c r="V529" s="55" t="s">
        <v>64</v>
      </c>
      <c r="W529" s="55" t="s">
        <v>650</v>
      </c>
      <c r="X529" s="55">
        <v>1</v>
      </c>
      <c r="Y529" s="55">
        <v>0</v>
      </c>
      <c r="Z529" s="55">
        <v>1</v>
      </c>
      <c r="AA529" s="55" t="s">
        <v>63</v>
      </c>
      <c r="AB529" s="55">
        <v>7</v>
      </c>
      <c r="AC529" s="55">
        <v>0</v>
      </c>
      <c r="AD529" s="55">
        <v>157</v>
      </c>
      <c r="AE529" s="55">
        <v>0</v>
      </c>
      <c r="AF529" s="55">
        <v>100</v>
      </c>
      <c r="AG529" s="56">
        <v>100</v>
      </c>
      <c r="AH529" s="55">
        <v>1599</v>
      </c>
      <c r="AI529" s="55">
        <v>265.1429</v>
      </c>
      <c r="AJ529" s="55">
        <v>1856</v>
      </c>
      <c r="AK529" s="55">
        <v>9459</v>
      </c>
      <c r="AL529" s="55">
        <v>9459</v>
      </c>
      <c r="AN529" s="55" t="s">
        <v>64</v>
      </c>
      <c r="AO529" s="55">
        <v>8</v>
      </c>
      <c r="AP529" s="55">
        <v>6</v>
      </c>
      <c r="AQ529" s="55">
        <v>87.5</v>
      </c>
      <c r="AR529" s="55">
        <v>427.875</v>
      </c>
      <c r="AS529" s="55">
        <v>276</v>
      </c>
      <c r="AT529" s="68" t="str">
        <f>VLOOKUP(A529,'[2]SU List with Assignment Master'!$F$2:$G$128,2,FALSE)</f>
        <v>North 1</v>
      </c>
      <c r="AU529" s="55" t="s">
        <v>129</v>
      </c>
      <c r="AV529" s="55" t="s">
        <v>20</v>
      </c>
    </row>
    <row r="530" spans="1:48" x14ac:dyDescent="0.25">
      <c r="A530" s="55" t="s">
        <v>191</v>
      </c>
      <c r="B530" s="55">
        <v>80010</v>
      </c>
      <c r="C530" s="55">
        <v>1</v>
      </c>
      <c r="D530" s="55">
        <v>0</v>
      </c>
      <c r="E530" s="55">
        <v>131</v>
      </c>
      <c r="F530" s="55">
        <v>0</v>
      </c>
      <c r="G530" s="56">
        <v>131</v>
      </c>
      <c r="H530" s="59">
        <v>131</v>
      </c>
      <c r="I530" s="55">
        <v>131</v>
      </c>
      <c r="J530" s="59">
        <v>131</v>
      </c>
      <c r="K530" s="55">
        <v>662</v>
      </c>
      <c r="L530" s="55">
        <v>85.15</v>
      </c>
      <c r="M530" s="55">
        <v>0</v>
      </c>
      <c r="N530" s="55">
        <v>0</v>
      </c>
      <c r="O530" s="55">
        <v>0</v>
      </c>
      <c r="P530" s="55" t="s">
        <v>64</v>
      </c>
      <c r="Q530" s="55" t="s">
        <v>64</v>
      </c>
      <c r="R530" s="55">
        <v>85.15</v>
      </c>
      <c r="S530" s="55">
        <v>576.85</v>
      </c>
      <c r="T530" s="55">
        <v>662</v>
      </c>
      <c r="U530" s="55">
        <v>-85.15</v>
      </c>
      <c r="V530" s="55" t="s">
        <v>64</v>
      </c>
      <c r="X530" s="55">
        <v>1</v>
      </c>
      <c r="Y530" s="55">
        <v>0</v>
      </c>
      <c r="Z530" s="55">
        <v>1</v>
      </c>
      <c r="AA530" s="55" t="s">
        <v>63</v>
      </c>
      <c r="AB530" s="55">
        <v>1</v>
      </c>
      <c r="AC530" s="55">
        <v>0</v>
      </c>
      <c r="AD530" s="55">
        <v>131</v>
      </c>
      <c r="AE530" s="55">
        <v>0</v>
      </c>
      <c r="AF530" s="55">
        <v>0</v>
      </c>
      <c r="AG530" s="56">
        <v>0</v>
      </c>
      <c r="AH530" s="55">
        <v>0</v>
      </c>
      <c r="AI530" s="55">
        <v>131</v>
      </c>
      <c r="AJ530" s="55">
        <v>131</v>
      </c>
      <c r="AK530" s="55">
        <v>662</v>
      </c>
      <c r="AL530" s="55">
        <v>662</v>
      </c>
      <c r="AN530" s="55" t="s">
        <v>64</v>
      </c>
      <c r="AO530" s="55">
        <v>7</v>
      </c>
      <c r="AP530" s="55">
        <v>0</v>
      </c>
      <c r="AQ530" s="55">
        <v>14.28571428571429</v>
      </c>
      <c r="AR530" s="55">
        <v>18.714300000000001</v>
      </c>
      <c r="AS530" s="55">
        <v>0</v>
      </c>
      <c r="AT530" s="68" t="str">
        <f>VLOOKUP(A530,'[2]SU List with Assignment Master'!$F$2:$G$128,2,FALSE)</f>
        <v>North 1</v>
      </c>
      <c r="AU530" s="55" t="s">
        <v>129</v>
      </c>
      <c r="AV530" s="55" t="s">
        <v>20</v>
      </c>
    </row>
    <row r="531" spans="1:48" x14ac:dyDescent="0.25">
      <c r="A531" s="55" t="s">
        <v>191</v>
      </c>
      <c r="B531" s="55">
        <v>80011</v>
      </c>
      <c r="C531" s="55">
        <v>0</v>
      </c>
      <c r="D531" s="55">
        <v>0</v>
      </c>
      <c r="E531" s="55">
        <v>0</v>
      </c>
      <c r="F531" s="55">
        <v>0</v>
      </c>
      <c r="G531" s="56">
        <v>0</v>
      </c>
      <c r="H531" s="59">
        <v>0</v>
      </c>
      <c r="I531" s="55">
        <v>0</v>
      </c>
      <c r="J531" s="59" t="e">
        <v>#DIV/0!</v>
      </c>
      <c r="K531" s="55">
        <v>0</v>
      </c>
      <c r="L531" s="55">
        <v>0</v>
      </c>
      <c r="M531" s="55">
        <v>0</v>
      </c>
      <c r="N531" s="55">
        <v>0</v>
      </c>
      <c r="O531" s="55">
        <v>0</v>
      </c>
      <c r="P531" s="55" t="s">
        <v>64</v>
      </c>
      <c r="Q531" s="55" t="s">
        <v>64</v>
      </c>
      <c r="R531" s="55">
        <v>0</v>
      </c>
      <c r="S531" s="55">
        <v>0</v>
      </c>
      <c r="T531" s="55">
        <v>0</v>
      </c>
      <c r="U531" s="55">
        <v>0</v>
      </c>
      <c r="V531" s="55" t="s">
        <v>64</v>
      </c>
      <c r="W531" s="55" t="s">
        <v>651</v>
      </c>
      <c r="X531" s="55">
        <v>0</v>
      </c>
      <c r="Y531" s="55">
        <v>1</v>
      </c>
      <c r="Z531" s="55">
        <v>1</v>
      </c>
      <c r="AA531" s="55" t="s">
        <v>63</v>
      </c>
      <c r="AB531" s="55">
        <v>0</v>
      </c>
      <c r="AC531" s="55">
        <v>0</v>
      </c>
      <c r="AD531" s="55">
        <v>0</v>
      </c>
      <c r="AE531" s="55">
        <v>0</v>
      </c>
      <c r="AF531" s="55">
        <v>0</v>
      </c>
      <c r="AG531" s="56">
        <v>0</v>
      </c>
      <c r="AH531" s="55">
        <v>0</v>
      </c>
      <c r="AI531" s="55">
        <v>0</v>
      </c>
      <c r="AJ531" s="55">
        <v>0</v>
      </c>
      <c r="AK531" s="55">
        <v>0</v>
      </c>
      <c r="AL531" s="55">
        <v>0</v>
      </c>
      <c r="AN531" s="55" t="s">
        <v>64</v>
      </c>
      <c r="AO531" s="55">
        <v>3</v>
      </c>
      <c r="AP531" s="55">
        <v>0</v>
      </c>
      <c r="AQ531" s="55">
        <v>0</v>
      </c>
      <c r="AR531" s="55">
        <v>0</v>
      </c>
      <c r="AS531" s="55">
        <v>0</v>
      </c>
      <c r="AT531" s="68" t="str">
        <f>VLOOKUP(A531,'[2]SU List with Assignment Master'!$F$2:$G$128,2,FALSE)</f>
        <v>North 1</v>
      </c>
      <c r="AU531" s="55" t="s">
        <v>129</v>
      </c>
      <c r="AV531" s="55" t="s">
        <v>60</v>
      </c>
    </row>
    <row r="532" spans="1:48" x14ac:dyDescent="0.25">
      <c r="A532" s="55" t="s">
        <v>191</v>
      </c>
      <c r="B532" s="55">
        <v>80012</v>
      </c>
      <c r="C532" s="55">
        <v>5</v>
      </c>
      <c r="D532" s="55">
        <v>0</v>
      </c>
      <c r="E532" s="55">
        <v>265</v>
      </c>
      <c r="F532" s="55">
        <v>1</v>
      </c>
      <c r="G532" s="56">
        <v>266</v>
      </c>
      <c r="H532" s="59">
        <v>265</v>
      </c>
      <c r="I532" s="55">
        <v>53.2</v>
      </c>
      <c r="J532" s="59">
        <v>53</v>
      </c>
      <c r="K532" s="55">
        <v>1355</v>
      </c>
      <c r="L532" s="55">
        <v>172.9</v>
      </c>
      <c r="M532" s="55">
        <v>0</v>
      </c>
      <c r="N532" s="55">
        <v>0</v>
      </c>
      <c r="O532" s="55">
        <v>0</v>
      </c>
      <c r="P532" s="55" t="s">
        <v>64</v>
      </c>
      <c r="Q532" s="55" t="s">
        <v>64</v>
      </c>
      <c r="R532" s="55">
        <v>172.9</v>
      </c>
      <c r="S532" s="55">
        <v>1182.0999999999999</v>
      </c>
      <c r="T532" s="55">
        <v>1355</v>
      </c>
      <c r="U532" s="55">
        <v>-172.9</v>
      </c>
      <c r="V532" s="55" t="s">
        <v>64</v>
      </c>
      <c r="W532" s="55" t="s">
        <v>652</v>
      </c>
      <c r="X532" s="55">
        <v>1</v>
      </c>
      <c r="Y532" s="55">
        <v>0</v>
      </c>
      <c r="Z532" s="55">
        <v>1</v>
      </c>
      <c r="AA532" s="55" t="s">
        <v>63</v>
      </c>
      <c r="AB532" s="55">
        <v>5</v>
      </c>
      <c r="AC532" s="55">
        <v>0</v>
      </c>
      <c r="AD532" s="55">
        <v>158</v>
      </c>
      <c r="AE532" s="55">
        <v>0</v>
      </c>
      <c r="AF532" s="55">
        <v>1</v>
      </c>
      <c r="AG532" s="56">
        <v>1</v>
      </c>
      <c r="AH532" s="55">
        <v>107</v>
      </c>
      <c r="AI532" s="55">
        <v>53.2</v>
      </c>
      <c r="AJ532" s="55">
        <v>266</v>
      </c>
      <c r="AK532" s="55">
        <v>1355</v>
      </c>
      <c r="AL532" s="55">
        <v>1355</v>
      </c>
      <c r="AN532" s="55" t="s">
        <v>64</v>
      </c>
      <c r="AO532" s="55">
        <v>11</v>
      </c>
      <c r="AP532" s="55">
        <v>0</v>
      </c>
      <c r="AQ532" s="55">
        <v>45.454545454545453</v>
      </c>
      <c r="AR532" s="55">
        <v>24.181799999999999</v>
      </c>
      <c r="AS532" s="55">
        <v>0</v>
      </c>
      <c r="AT532" s="68" t="str">
        <f>VLOOKUP(A532,'[2]SU List with Assignment Master'!$F$2:$G$128,2,FALSE)</f>
        <v>North 1</v>
      </c>
      <c r="AU532" s="55" t="s">
        <v>129</v>
      </c>
      <c r="AV532" s="55" t="s">
        <v>22</v>
      </c>
    </row>
    <row r="533" spans="1:48" x14ac:dyDescent="0.25">
      <c r="A533" s="55" t="s">
        <v>191</v>
      </c>
      <c r="B533" s="55">
        <v>80014</v>
      </c>
      <c r="C533" s="55">
        <v>6</v>
      </c>
      <c r="D533" s="55">
        <v>2748</v>
      </c>
      <c r="E533" s="55">
        <v>355</v>
      </c>
      <c r="F533" s="55">
        <v>41</v>
      </c>
      <c r="G533" s="56">
        <v>3144</v>
      </c>
      <c r="H533" s="59">
        <v>3103</v>
      </c>
      <c r="I533" s="55">
        <v>524</v>
      </c>
      <c r="J533" s="59">
        <v>517.20000000000005</v>
      </c>
      <c r="K533" s="55">
        <v>16068</v>
      </c>
      <c r="L533" s="55">
        <v>2043.6</v>
      </c>
      <c r="M533" s="55">
        <v>0</v>
      </c>
      <c r="N533" s="55">
        <v>0</v>
      </c>
      <c r="O533" s="55">
        <v>62.88</v>
      </c>
      <c r="P533" s="55" t="s">
        <v>64</v>
      </c>
      <c r="Q533" s="55" t="s">
        <v>63</v>
      </c>
      <c r="R533" s="55">
        <v>2106.48</v>
      </c>
      <c r="S533" s="55">
        <v>13961.52</v>
      </c>
      <c r="T533" s="55">
        <v>13961.52</v>
      </c>
      <c r="U533" s="55">
        <v>0</v>
      </c>
      <c r="V533" s="55" t="s">
        <v>64</v>
      </c>
      <c r="W533" s="55" t="s">
        <v>653</v>
      </c>
      <c r="X533" s="55">
        <v>1</v>
      </c>
      <c r="Y533" s="55">
        <v>0</v>
      </c>
      <c r="Z533" s="55">
        <v>1</v>
      </c>
      <c r="AA533" s="55" t="s">
        <v>63</v>
      </c>
      <c r="AB533" s="55">
        <v>6</v>
      </c>
      <c r="AC533" s="55">
        <v>0</v>
      </c>
      <c r="AD533" s="55">
        <v>78</v>
      </c>
      <c r="AE533" s="55">
        <v>0</v>
      </c>
      <c r="AF533" s="55">
        <v>11</v>
      </c>
      <c r="AG533" s="56">
        <v>11</v>
      </c>
      <c r="AH533" s="55">
        <v>935</v>
      </c>
      <c r="AI533" s="55">
        <v>170.66669999999999</v>
      </c>
      <c r="AJ533" s="55">
        <v>1024</v>
      </c>
      <c r="AK533" s="55">
        <v>5238</v>
      </c>
      <c r="AL533" s="55">
        <v>5238</v>
      </c>
      <c r="AN533" s="55" t="s">
        <v>64</v>
      </c>
      <c r="AO533" s="55">
        <v>6</v>
      </c>
      <c r="AP533" s="55">
        <v>6</v>
      </c>
      <c r="AQ533" s="55">
        <v>100</v>
      </c>
      <c r="AR533" s="55">
        <v>524</v>
      </c>
      <c r="AS533" s="55">
        <v>458</v>
      </c>
      <c r="AT533" s="68" t="str">
        <f>VLOOKUP(A533,'[2]SU List with Assignment Master'!$F$2:$G$128,2,FALSE)</f>
        <v>North 1</v>
      </c>
      <c r="AU533" s="55" t="s">
        <v>129</v>
      </c>
      <c r="AV533" s="55" t="s">
        <v>60</v>
      </c>
    </row>
    <row r="534" spans="1:48" x14ac:dyDescent="0.25">
      <c r="A534" s="55" t="s">
        <v>191</v>
      </c>
      <c r="B534" s="55">
        <v>80018</v>
      </c>
      <c r="C534" s="55">
        <v>8</v>
      </c>
      <c r="D534" s="55">
        <v>3684</v>
      </c>
      <c r="E534" s="55">
        <v>2259</v>
      </c>
      <c r="F534" s="55">
        <v>1</v>
      </c>
      <c r="G534" s="56">
        <v>5944</v>
      </c>
      <c r="H534" s="59">
        <v>5943</v>
      </c>
      <c r="I534" s="55">
        <v>743</v>
      </c>
      <c r="J534" s="59">
        <v>742.9</v>
      </c>
      <c r="K534" s="55">
        <v>30260</v>
      </c>
      <c r="L534" s="55">
        <v>3863.6</v>
      </c>
      <c r="M534" s="55">
        <v>0</v>
      </c>
      <c r="N534" s="55">
        <v>0</v>
      </c>
      <c r="O534" s="55">
        <v>118.88</v>
      </c>
      <c r="P534" s="55" t="s">
        <v>64</v>
      </c>
      <c r="Q534" s="55" t="s">
        <v>63</v>
      </c>
      <c r="R534" s="55">
        <v>3982.48</v>
      </c>
      <c r="S534" s="55">
        <v>26277.52</v>
      </c>
      <c r="T534" s="55">
        <v>26277.52</v>
      </c>
      <c r="U534" s="55">
        <v>0</v>
      </c>
      <c r="V534" s="55" t="s">
        <v>64</v>
      </c>
      <c r="W534" s="55" t="s">
        <v>654</v>
      </c>
      <c r="X534" s="55">
        <v>1</v>
      </c>
      <c r="Y534" s="55">
        <v>0</v>
      </c>
      <c r="Z534" s="55">
        <v>1</v>
      </c>
      <c r="AA534" s="55" t="s">
        <v>63</v>
      </c>
      <c r="AB534" s="55">
        <v>7</v>
      </c>
      <c r="AC534" s="55">
        <v>0</v>
      </c>
      <c r="AD534" s="55">
        <v>14</v>
      </c>
      <c r="AE534" s="55">
        <v>0</v>
      </c>
      <c r="AF534" s="55">
        <v>1</v>
      </c>
      <c r="AG534" s="56">
        <v>1</v>
      </c>
      <c r="AH534" s="55">
        <v>1297</v>
      </c>
      <c r="AI534" s="55">
        <v>187.42859999999999</v>
      </c>
      <c r="AJ534" s="55">
        <v>1312</v>
      </c>
      <c r="AK534" s="55">
        <v>6705</v>
      </c>
      <c r="AL534" s="55">
        <v>6705</v>
      </c>
      <c r="AM534" s="55">
        <v>0</v>
      </c>
      <c r="AN534" s="55" t="s">
        <v>64</v>
      </c>
      <c r="AO534" s="55">
        <v>8</v>
      </c>
      <c r="AP534" s="55">
        <v>8</v>
      </c>
      <c r="AQ534" s="55">
        <v>100</v>
      </c>
      <c r="AR534" s="55">
        <v>743</v>
      </c>
      <c r="AS534" s="55">
        <v>460.5</v>
      </c>
      <c r="AT534" s="68" t="str">
        <f>VLOOKUP(A534,'[2]SU List with Assignment Master'!$F$2:$G$128,2,FALSE)</f>
        <v>North 1</v>
      </c>
      <c r="AU534" s="55" t="s">
        <v>129</v>
      </c>
      <c r="AV534" s="55" t="s">
        <v>60</v>
      </c>
    </row>
    <row r="535" spans="1:48" x14ac:dyDescent="0.25">
      <c r="A535" s="55" t="s">
        <v>191</v>
      </c>
      <c r="B535" s="55">
        <v>80019</v>
      </c>
      <c r="C535" s="55">
        <v>16</v>
      </c>
      <c r="D535" s="55">
        <v>1680</v>
      </c>
      <c r="E535" s="55">
        <v>1557</v>
      </c>
      <c r="F535" s="55">
        <v>17</v>
      </c>
      <c r="G535" s="56">
        <v>3254</v>
      </c>
      <c r="H535" s="59">
        <v>3237</v>
      </c>
      <c r="I535" s="55">
        <v>203.375</v>
      </c>
      <c r="J535" s="59">
        <v>202.3</v>
      </c>
      <c r="K535" s="55">
        <v>16632</v>
      </c>
      <c r="L535" s="55">
        <v>2115.1</v>
      </c>
      <c r="M535" s="55">
        <v>0</v>
      </c>
      <c r="N535" s="55">
        <v>0</v>
      </c>
      <c r="O535" s="55">
        <v>65.08</v>
      </c>
      <c r="P535" s="55" t="s">
        <v>64</v>
      </c>
      <c r="Q535" s="55" t="s">
        <v>63</v>
      </c>
      <c r="R535" s="55">
        <v>2180.1799999999998</v>
      </c>
      <c r="S535" s="55">
        <v>14451.82</v>
      </c>
      <c r="T535" s="55">
        <v>14451.82</v>
      </c>
      <c r="U535" s="55">
        <v>0</v>
      </c>
      <c r="V535" s="55" t="s">
        <v>64</v>
      </c>
      <c r="W535" s="55" t="s">
        <v>655</v>
      </c>
      <c r="X535" s="55">
        <v>1</v>
      </c>
      <c r="Y535" s="55">
        <v>0</v>
      </c>
      <c r="Z535" s="55">
        <v>1</v>
      </c>
      <c r="AA535" s="55" t="s">
        <v>63</v>
      </c>
      <c r="AB535" s="55">
        <v>10</v>
      </c>
      <c r="AC535" s="55">
        <v>0</v>
      </c>
      <c r="AD535" s="55">
        <v>135</v>
      </c>
      <c r="AE535" s="55">
        <v>0</v>
      </c>
      <c r="AF535" s="55">
        <v>17</v>
      </c>
      <c r="AG535" s="56">
        <v>17</v>
      </c>
      <c r="AH535" s="55">
        <v>692</v>
      </c>
      <c r="AI535" s="55">
        <v>84.4</v>
      </c>
      <c r="AJ535" s="55">
        <v>844</v>
      </c>
      <c r="AK535" s="55">
        <v>4297</v>
      </c>
      <c r="AL535" s="55">
        <v>4297</v>
      </c>
      <c r="AN535" s="55" t="s">
        <v>64</v>
      </c>
      <c r="AO535" s="55">
        <v>19</v>
      </c>
      <c r="AP535" s="55">
        <v>0</v>
      </c>
      <c r="AQ535" s="55">
        <v>84.21052631578948</v>
      </c>
      <c r="AR535" s="55">
        <v>171.26320000000001</v>
      </c>
      <c r="AS535" s="55">
        <v>0</v>
      </c>
      <c r="AT535" s="68" t="str">
        <f>VLOOKUP(A535,'[2]SU List with Assignment Master'!$F$2:$G$128,2,FALSE)</f>
        <v>North 1</v>
      </c>
      <c r="AU535" s="55" t="s">
        <v>129</v>
      </c>
      <c r="AV535" s="55" t="s">
        <v>60</v>
      </c>
    </row>
    <row r="536" spans="1:48" x14ac:dyDescent="0.25">
      <c r="A536" s="55" t="s">
        <v>191</v>
      </c>
      <c r="B536" s="55">
        <v>80020</v>
      </c>
      <c r="C536" s="55">
        <v>2</v>
      </c>
      <c r="D536" s="55">
        <v>0</v>
      </c>
      <c r="E536" s="55">
        <v>149</v>
      </c>
      <c r="F536" s="55">
        <v>0</v>
      </c>
      <c r="G536" s="56">
        <v>149</v>
      </c>
      <c r="H536" s="59">
        <v>149</v>
      </c>
      <c r="I536" s="55">
        <v>74.5</v>
      </c>
      <c r="J536" s="59">
        <v>74.5</v>
      </c>
      <c r="K536" s="55">
        <v>756</v>
      </c>
      <c r="L536" s="55">
        <v>96.85</v>
      </c>
      <c r="M536" s="55">
        <v>0</v>
      </c>
      <c r="N536" s="55">
        <v>0</v>
      </c>
      <c r="O536" s="55">
        <v>0</v>
      </c>
      <c r="P536" s="55" t="s">
        <v>64</v>
      </c>
      <c r="Q536" s="55" t="s">
        <v>64</v>
      </c>
      <c r="R536" s="55">
        <v>96.85</v>
      </c>
      <c r="S536" s="55">
        <v>659.15</v>
      </c>
      <c r="T536" s="55">
        <v>756</v>
      </c>
      <c r="U536" s="55">
        <v>-96.85</v>
      </c>
      <c r="V536" s="55" t="s">
        <v>64</v>
      </c>
      <c r="W536" s="55" t="s">
        <v>656</v>
      </c>
      <c r="X536" s="55">
        <v>1</v>
      </c>
      <c r="Y536" s="55">
        <v>0</v>
      </c>
      <c r="Z536" s="55">
        <v>1</v>
      </c>
      <c r="AA536" s="55" t="s">
        <v>63</v>
      </c>
      <c r="AB536" s="55">
        <v>2</v>
      </c>
      <c r="AC536" s="55">
        <v>0</v>
      </c>
      <c r="AD536" s="55">
        <v>149</v>
      </c>
      <c r="AE536" s="55">
        <v>0</v>
      </c>
      <c r="AF536" s="55">
        <v>0</v>
      </c>
      <c r="AG536" s="56">
        <v>0</v>
      </c>
      <c r="AH536" s="55">
        <v>0</v>
      </c>
      <c r="AI536" s="55">
        <v>74.5</v>
      </c>
      <c r="AJ536" s="55">
        <v>149</v>
      </c>
      <c r="AK536" s="55">
        <v>756</v>
      </c>
      <c r="AL536" s="55">
        <v>756</v>
      </c>
      <c r="AM536" s="55">
        <v>0</v>
      </c>
      <c r="AN536" s="55" t="s">
        <v>64</v>
      </c>
      <c r="AO536" s="55">
        <v>3</v>
      </c>
      <c r="AP536" s="55">
        <v>0</v>
      </c>
      <c r="AQ536" s="55">
        <v>66.666666666666671</v>
      </c>
      <c r="AR536" s="55">
        <v>49.666699999999999</v>
      </c>
      <c r="AS536" s="55">
        <v>0</v>
      </c>
      <c r="AT536" s="68" t="str">
        <f>VLOOKUP(A536,'[2]SU List with Assignment Master'!$F$2:$G$128,2,FALSE)</f>
        <v>North 1</v>
      </c>
      <c r="AU536" s="55" t="s">
        <v>129</v>
      </c>
      <c r="AV536" s="55" t="s">
        <v>60</v>
      </c>
    </row>
    <row r="537" spans="1:48" x14ac:dyDescent="0.25">
      <c r="A537" s="55" t="s">
        <v>191</v>
      </c>
      <c r="B537" s="55">
        <v>80080</v>
      </c>
      <c r="C537" s="55">
        <v>7</v>
      </c>
      <c r="D537" s="55">
        <v>2880</v>
      </c>
      <c r="E537" s="55">
        <v>71</v>
      </c>
      <c r="F537" s="55">
        <v>15</v>
      </c>
      <c r="G537" s="56">
        <v>2966</v>
      </c>
      <c r="H537" s="59">
        <v>2951</v>
      </c>
      <c r="I537" s="55">
        <v>423.71429999999998</v>
      </c>
      <c r="J537" s="59">
        <v>421.6</v>
      </c>
      <c r="K537" s="55">
        <v>15154</v>
      </c>
      <c r="L537" s="55">
        <v>1927.9</v>
      </c>
      <c r="M537" s="55">
        <v>0</v>
      </c>
      <c r="N537" s="55">
        <v>0</v>
      </c>
      <c r="O537" s="55">
        <v>59.32</v>
      </c>
      <c r="P537" s="55" t="s">
        <v>64</v>
      </c>
      <c r="Q537" s="55" t="s">
        <v>63</v>
      </c>
      <c r="R537" s="55">
        <v>1987.22</v>
      </c>
      <c r="S537" s="55">
        <v>13166.78</v>
      </c>
      <c r="T537" s="55">
        <v>13166.78</v>
      </c>
      <c r="U537" s="55">
        <v>0</v>
      </c>
      <c r="V537" s="55" t="s">
        <v>64</v>
      </c>
      <c r="W537" s="55" t="s">
        <v>657</v>
      </c>
      <c r="X537" s="55">
        <v>1</v>
      </c>
      <c r="Y537" s="55">
        <v>0</v>
      </c>
      <c r="Z537" s="55">
        <v>1</v>
      </c>
      <c r="AA537" s="55" t="s">
        <v>63</v>
      </c>
      <c r="AB537" s="55">
        <v>7</v>
      </c>
      <c r="AC537" s="55">
        <v>0</v>
      </c>
      <c r="AD537" s="55">
        <v>68</v>
      </c>
      <c r="AE537" s="55">
        <v>0</v>
      </c>
      <c r="AF537" s="55">
        <v>10</v>
      </c>
      <c r="AG537" s="56">
        <v>10</v>
      </c>
      <c r="AH537" s="55">
        <v>1055</v>
      </c>
      <c r="AI537" s="55">
        <v>161.8571</v>
      </c>
      <c r="AJ537" s="55">
        <v>1133</v>
      </c>
      <c r="AK537" s="55">
        <v>5771</v>
      </c>
      <c r="AL537" s="55">
        <v>5771</v>
      </c>
      <c r="AN537" s="55" t="s">
        <v>64</v>
      </c>
      <c r="AO537" s="55">
        <v>8</v>
      </c>
      <c r="AP537" s="55">
        <v>8</v>
      </c>
      <c r="AQ537" s="55">
        <v>87.5</v>
      </c>
      <c r="AR537" s="55">
        <v>370.75</v>
      </c>
      <c r="AS537" s="55">
        <v>360</v>
      </c>
      <c r="AT537" s="68" t="str">
        <f>VLOOKUP(A537,'[2]SU List with Assignment Master'!$F$2:$G$128,2,FALSE)</f>
        <v>North 1</v>
      </c>
      <c r="AU537" s="55" t="s">
        <v>129</v>
      </c>
      <c r="AV537" s="55" t="s">
        <v>60</v>
      </c>
    </row>
    <row r="538" spans="1:48" x14ac:dyDescent="0.25">
      <c r="A538" s="55" t="s">
        <v>191</v>
      </c>
      <c r="B538" s="55">
        <v>80112</v>
      </c>
      <c r="C538" s="55">
        <v>0</v>
      </c>
      <c r="D538" s="55">
        <v>0</v>
      </c>
      <c r="E538" s="55">
        <v>0</v>
      </c>
      <c r="F538" s="55">
        <v>0</v>
      </c>
      <c r="G538" s="56">
        <v>0</v>
      </c>
      <c r="H538" s="59">
        <v>0</v>
      </c>
      <c r="I538" s="55">
        <v>0</v>
      </c>
      <c r="J538" s="59" t="e">
        <v>#DIV/0!</v>
      </c>
      <c r="K538" s="55">
        <v>0</v>
      </c>
      <c r="L538" s="55">
        <v>0</v>
      </c>
      <c r="M538" s="55">
        <v>0</v>
      </c>
      <c r="N538" s="55">
        <v>0</v>
      </c>
      <c r="O538" s="55">
        <v>0</v>
      </c>
      <c r="P538" s="55" t="s">
        <v>64</v>
      </c>
      <c r="Q538" s="55" t="s">
        <v>64</v>
      </c>
      <c r="R538" s="55">
        <v>0</v>
      </c>
      <c r="S538" s="55">
        <v>0</v>
      </c>
      <c r="T538" s="55">
        <v>0</v>
      </c>
      <c r="U538" s="55">
        <v>0</v>
      </c>
      <c r="V538" s="55" t="s">
        <v>64</v>
      </c>
      <c r="W538" s="55" t="s">
        <v>658</v>
      </c>
      <c r="X538" s="55">
        <v>0</v>
      </c>
      <c r="Y538" s="55">
        <v>1</v>
      </c>
      <c r="Z538" s="55">
        <v>1</v>
      </c>
      <c r="AA538" s="55" t="s">
        <v>63</v>
      </c>
      <c r="AB538" s="55">
        <v>0</v>
      </c>
      <c r="AC538" s="55">
        <v>0</v>
      </c>
      <c r="AD538" s="55">
        <v>0</v>
      </c>
      <c r="AE538" s="55">
        <v>0</v>
      </c>
      <c r="AF538" s="55">
        <v>0</v>
      </c>
      <c r="AG538" s="56">
        <v>0</v>
      </c>
      <c r="AH538" s="55">
        <v>0</v>
      </c>
      <c r="AI538" s="55">
        <v>0</v>
      </c>
      <c r="AJ538" s="55">
        <v>0</v>
      </c>
      <c r="AK538" s="55">
        <v>0</v>
      </c>
      <c r="AL538" s="55">
        <v>0</v>
      </c>
      <c r="AN538" s="55" t="s">
        <v>64</v>
      </c>
      <c r="AO538" s="55">
        <v>0</v>
      </c>
      <c r="AP538" s="55">
        <v>0</v>
      </c>
      <c r="AQ538" s="55">
        <v>0</v>
      </c>
      <c r="AR538" s="55">
        <v>0</v>
      </c>
      <c r="AS538" s="55">
        <v>0</v>
      </c>
      <c r="AT538" s="68" t="str">
        <f>VLOOKUP(A538,'[2]SU List with Assignment Master'!$F$2:$G$128,2,FALSE)</f>
        <v>North 1</v>
      </c>
      <c r="AU538" s="55" t="s">
        <v>129</v>
      </c>
      <c r="AV538" s="55" t="s">
        <v>19</v>
      </c>
    </row>
    <row r="539" spans="1:48" x14ac:dyDescent="0.25">
      <c r="A539" s="55" t="s">
        <v>191</v>
      </c>
      <c r="B539" s="55">
        <v>80117</v>
      </c>
      <c r="C539" s="55">
        <v>6</v>
      </c>
      <c r="D539" s="55">
        <v>1008</v>
      </c>
      <c r="E539" s="55">
        <v>76</v>
      </c>
      <c r="F539" s="55">
        <v>1</v>
      </c>
      <c r="G539" s="56">
        <v>1085</v>
      </c>
      <c r="H539" s="59">
        <v>1084</v>
      </c>
      <c r="I539" s="55">
        <v>180.83330000000001</v>
      </c>
      <c r="J539" s="59">
        <v>180.7</v>
      </c>
      <c r="K539" s="55">
        <v>5573</v>
      </c>
      <c r="L539" s="55">
        <v>705.25</v>
      </c>
      <c r="M539" s="55">
        <v>0</v>
      </c>
      <c r="N539" s="55">
        <v>0</v>
      </c>
      <c r="O539" s="55">
        <v>0</v>
      </c>
      <c r="P539" s="55" t="s">
        <v>64</v>
      </c>
      <c r="Q539" s="55" t="s">
        <v>64</v>
      </c>
      <c r="R539" s="55">
        <v>705.25</v>
      </c>
      <c r="S539" s="55">
        <v>4867.75</v>
      </c>
      <c r="T539" s="55">
        <v>4867.75</v>
      </c>
      <c r="U539" s="55">
        <v>0</v>
      </c>
      <c r="V539" s="55" t="s">
        <v>64</v>
      </c>
      <c r="W539" s="55" t="s">
        <v>659</v>
      </c>
      <c r="X539" s="55">
        <v>1</v>
      </c>
      <c r="Y539" s="55">
        <v>0</v>
      </c>
      <c r="Z539" s="55">
        <v>1</v>
      </c>
      <c r="AA539" s="55" t="s">
        <v>63</v>
      </c>
      <c r="AB539" s="55">
        <v>2</v>
      </c>
      <c r="AC539" s="55">
        <v>0</v>
      </c>
      <c r="AD539" s="55">
        <v>47</v>
      </c>
      <c r="AE539" s="55">
        <v>0</v>
      </c>
      <c r="AF539" s="55">
        <v>1</v>
      </c>
      <c r="AG539" s="56">
        <v>1</v>
      </c>
      <c r="AH539" s="55">
        <v>195</v>
      </c>
      <c r="AI539" s="55">
        <v>121.5</v>
      </c>
      <c r="AJ539" s="55">
        <v>243</v>
      </c>
      <c r="AK539" s="55">
        <v>1233</v>
      </c>
      <c r="AL539" s="55">
        <v>1233</v>
      </c>
      <c r="AN539" s="55" t="s">
        <v>64</v>
      </c>
      <c r="AO539" s="55">
        <v>8</v>
      </c>
      <c r="AP539" s="55">
        <v>5</v>
      </c>
      <c r="AQ539" s="55">
        <v>75</v>
      </c>
      <c r="AR539" s="55">
        <v>135.625</v>
      </c>
      <c r="AS539" s="55">
        <v>201.6</v>
      </c>
      <c r="AT539" s="68" t="str">
        <f>VLOOKUP(A539,'[2]SU List with Assignment Master'!$F$2:$G$128,2,FALSE)</f>
        <v>North 1</v>
      </c>
      <c r="AU539" s="55" t="s">
        <v>129</v>
      </c>
      <c r="AV539" s="55" t="s">
        <v>20</v>
      </c>
    </row>
    <row r="540" spans="1:48" x14ac:dyDescent="0.25">
      <c r="A540" s="55" t="s">
        <v>191</v>
      </c>
      <c r="B540" s="55">
        <v>80119</v>
      </c>
      <c r="C540" s="55">
        <v>6</v>
      </c>
      <c r="D540" s="55">
        <v>1056</v>
      </c>
      <c r="E540" s="55">
        <v>1028</v>
      </c>
      <c r="F540" s="55">
        <v>42</v>
      </c>
      <c r="G540" s="56">
        <v>2126</v>
      </c>
      <c r="H540" s="59">
        <v>2084</v>
      </c>
      <c r="I540" s="55">
        <v>354.33330000000001</v>
      </c>
      <c r="J540" s="59">
        <v>347.3</v>
      </c>
      <c r="K540" s="55">
        <v>10888</v>
      </c>
      <c r="L540" s="55">
        <v>1381.9</v>
      </c>
      <c r="M540" s="55">
        <v>0</v>
      </c>
      <c r="N540" s="55">
        <v>0</v>
      </c>
      <c r="O540" s="55">
        <v>0</v>
      </c>
      <c r="P540" s="55" t="s">
        <v>64</v>
      </c>
      <c r="Q540" s="55" t="s">
        <v>64</v>
      </c>
      <c r="R540" s="55">
        <v>1381.9</v>
      </c>
      <c r="S540" s="55">
        <v>9506.1</v>
      </c>
      <c r="T540" s="55">
        <v>9506.1</v>
      </c>
      <c r="U540" s="55">
        <v>0</v>
      </c>
      <c r="V540" s="55" t="s">
        <v>64</v>
      </c>
      <c r="W540" s="55" t="s">
        <v>660</v>
      </c>
      <c r="X540" s="55">
        <v>1</v>
      </c>
      <c r="Y540" s="55">
        <v>0</v>
      </c>
      <c r="Z540" s="55">
        <v>1</v>
      </c>
      <c r="AA540" s="55" t="s">
        <v>63</v>
      </c>
      <c r="AB540" s="55">
        <v>4</v>
      </c>
      <c r="AC540" s="55">
        <v>0</v>
      </c>
      <c r="AD540" s="55">
        <v>56</v>
      </c>
      <c r="AE540" s="55">
        <v>0</v>
      </c>
      <c r="AF540" s="55">
        <v>22</v>
      </c>
      <c r="AG540" s="56">
        <v>22</v>
      </c>
      <c r="AH540" s="55">
        <v>675</v>
      </c>
      <c r="AI540" s="55">
        <v>188.25</v>
      </c>
      <c r="AJ540" s="55">
        <v>753</v>
      </c>
      <c r="AK540" s="55">
        <v>3854</v>
      </c>
      <c r="AL540" s="55">
        <v>3854</v>
      </c>
      <c r="AM540" s="55">
        <v>0</v>
      </c>
      <c r="AN540" s="55" t="s">
        <v>64</v>
      </c>
      <c r="AO540" s="55">
        <v>9</v>
      </c>
      <c r="AP540" s="55">
        <v>8</v>
      </c>
      <c r="AQ540" s="55">
        <v>66.666666666666671</v>
      </c>
      <c r="AR540" s="55">
        <v>236.22219999999999</v>
      </c>
      <c r="AS540" s="55">
        <v>132</v>
      </c>
      <c r="AT540" s="68" t="str">
        <f>VLOOKUP(A540,'[2]SU List with Assignment Master'!$F$2:$G$128,2,FALSE)</f>
        <v>North 1</v>
      </c>
      <c r="AU540" s="55" t="s">
        <v>129</v>
      </c>
      <c r="AV540" s="55" t="s">
        <v>60</v>
      </c>
    </row>
    <row r="541" spans="1:48" x14ac:dyDescent="0.25">
      <c r="A541" s="55" t="s">
        <v>191</v>
      </c>
      <c r="B541" s="55">
        <v>80124</v>
      </c>
      <c r="C541" s="55">
        <v>13</v>
      </c>
      <c r="D541" s="55">
        <v>1272</v>
      </c>
      <c r="E541" s="55">
        <v>2410</v>
      </c>
      <c r="F541" s="55">
        <v>134</v>
      </c>
      <c r="G541" s="56">
        <v>3816</v>
      </c>
      <c r="H541" s="59">
        <v>3682</v>
      </c>
      <c r="I541" s="55">
        <v>293.5385</v>
      </c>
      <c r="J541" s="59">
        <v>283.2</v>
      </c>
      <c r="K541" s="55">
        <v>19445</v>
      </c>
      <c r="L541" s="55">
        <v>2480.4</v>
      </c>
      <c r="M541" s="55">
        <v>0</v>
      </c>
      <c r="N541" s="55">
        <v>0</v>
      </c>
      <c r="O541" s="55">
        <v>76.319999999999993</v>
      </c>
      <c r="P541" s="55" t="s">
        <v>64</v>
      </c>
      <c r="Q541" s="55" t="s">
        <v>63</v>
      </c>
      <c r="R541" s="55">
        <v>2556.7199999999998</v>
      </c>
      <c r="S541" s="55">
        <v>16888.28</v>
      </c>
      <c r="T541" s="55">
        <v>16888.28</v>
      </c>
      <c r="U541" s="55">
        <v>0</v>
      </c>
      <c r="V541" s="55" t="s">
        <v>64</v>
      </c>
      <c r="W541" s="55" t="s">
        <v>661</v>
      </c>
      <c r="X541" s="55">
        <v>1</v>
      </c>
      <c r="Y541" s="55">
        <v>0</v>
      </c>
      <c r="Z541" s="55">
        <v>1</v>
      </c>
      <c r="AA541" s="55" t="s">
        <v>63</v>
      </c>
      <c r="AB541" s="55">
        <v>9</v>
      </c>
      <c r="AC541" s="55">
        <v>0</v>
      </c>
      <c r="AD541" s="55">
        <v>67</v>
      </c>
      <c r="AE541" s="55">
        <v>0</v>
      </c>
      <c r="AF541" s="55">
        <v>63</v>
      </c>
      <c r="AG541" s="56">
        <v>63</v>
      </c>
      <c r="AH541" s="55">
        <v>1450</v>
      </c>
      <c r="AI541" s="55">
        <v>175.5556</v>
      </c>
      <c r="AJ541" s="55">
        <v>1580</v>
      </c>
      <c r="AK541" s="55">
        <v>8047</v>
      </c>
      <c r="AL541" s="55">
        <v>8047</v>
      </c>
      <c r="AN541" s="55" t="s">
        <v>64</v>
      </c>
      <c r="AO541" s="55">
        <v>13</v>
      </c>
      <c r="AP541" s="55">
        <v>6</v>
      </c>
      <c r="AQ541" s="55">
        <v>100</v>
      </c>
      <c r="AR541" s="55">
        <v>293.5385</v>
      </c>
      <c r="AS541" s="55">
        <v>212</v>
      </c>
      <c r="AT541" s="68" t="str">
        <f>VLOOKUP(A541,'[2]SU List with Assignment Master'!$F$2:$G$128,2,FALSE)</f>
        <v>North 1</v>
      </c>
      <c r="AU541" s="55" t="s">
        <v>129</v>
      </c>
      <c r="AV541" s="55" t="s">
        <v>60</v>
      </c>
    </row>
    <row r="542" spans="1:48" x14ac:dyDescent="0.25">
      <c r="A542" s="55" t="s">
        <v>191</v>
      </c>
      <c r="B542" s="55">
        <v>80126</v>
      </c>
      <c r="C542" s="55">
        <v>10</v>
      </c>
      <c r="D542" s="55">
        <v>4728</v>
      </c>
      <c r="E542" s="55">
        <v>2257</v>
      </c>
      <c r="F542" s="55">
        <v>84</v>
      </c>
      <c r="G542" s="56">
        <v>7069</v>
      </c>
      <c r="H542" s="59">
        <v>6985</v>
      </c>
      <c r="I542" s="55">
        <v>706.9</v>
      </c>
      <c r="J542" s="59">
        <v>698.5</v>
      </c>
      <c r="K542" s="55">
        <v>36138</v>
      </c>
      <c r="L542" s="55">
        <v>4594.8500000000004</v>
      </c>
      <c r="M542" s="55">
        <v>0</v>
      </c>
      <c r="N542" s="55">
        <v>0</v>
      </c>
      <c r="O542" s="55">
        <v>141.38</v>
      </c>
      <c r="P542" s="55" t="s">
        <v>64</v>
      </c>
      <c r="Q542" s="55" t="s">
        <v>63</v>
      </c>
      <c r="R542" s="55">
        <v>4736.2299999999996</v>
      </c>
      <c r="S542" s="55">
        <v>31401.77</v>
      </c>
      <c r="T542" s="55">
        <v>31401.77</v>
      </c>
      <c r="U542" s="55">
        <v>0</v>
      </c>
      <c r="V542" s="55" t="s">
        <v>64</v>
      </c>
      <c r="W542" s="55" t="s">
        <v>662</v>
      </c>
      <c r="X542" s="55">
        <v>1</v>
      </c>
      <c r="Y542" s="55">
        <v>0</v>
      </c>
      <c r="Z542" s="55">
        <v>1</v>
      </c>
      <c r="AA542" s="55" t="s">
        <v>63</v>
      </c>
      <c r="AB542" s="55">
        <v>8</v>
      </c>
      <c r="AC542" s="55">
        <v>0</v>
      </c>
      <c r="AD542" s="55">
        <v>310</v>
      </c>
      <c r="AE542" s="55">
        <v>0</v>
      </c>
      <c r="AF542" s="55">
        <v>60</v>
      </c>
      <c r="AG542" s="56">
        <v>60</v>
      </c>
      <c r="AH542" s="55">
        <v>2187</v>
      </c>
      <c r="AI542" s="55">
        <v>319.625</v>
      </c>
      <c r="AJ542" s="55">
        <v>2557</v>
      </c>
      <c r="AK542" s="55">
        <v>13048</v>
      </c>
      <c r="AL542" s="55">
        <v>13048</v>
      </c>
      <c r="AM542" s="55">
        <v>5000</v>
      </c>
      <c r="AN542" s="55" t="s">
        <v>64</v>
      </c>
      <c r="AO542" s="55">
        <v>15</v>
      </c>
      <c r="AP542" s="55">
        <v>10</v>
      </c>
      <c r="AQ542" s="55">
        <v>66.666666666666671</v>
      </c>
      <c r="AR542" s="55">
        <v>471.26670000000001</v>
      </c>
      <c r="AS542" s="55">
        <v>472.8</v>
      </c>
      <c r="AT542" s="68" t="str">
        <f>VLOOKUP(A542,'[2]SU List with Assignment Master'!$F$2:$G$128,2,FALSE)</f>
        <v>North 1</v>
      </c>
      <c r="AU542" s="55" t="s">
        <v>129</v>
      </c>
      <c r="AV542" s="55" t="s">
        <v>19</v>
      </c>
    </row>
    <row r="543" spans="1:48" x14ac:dyDescent="0.25">
      <c r="A543" s="55" t="s">
        <v>191</v>
      </c>
      <c r="B543" s="55">
        <v>80131</v>
      </c>
      <c r="C543" s="55">
        <v>5</v>
      </c>
      <c r="D543" s="55">
        <v>0</v>
      </c>
      <c r="E543" s="55">
        <v>378</v>
      </c>
      <c r="F543" s="55">
        <v>8</v>
      </c>
      <c r="G543" s="56">
        <v>386</v>
      </c>
      <c r="H543" s="59">
        <v>378</v>
      </c>
      <c r="I543" s="55">
        <v>77.2</v>
      </c>
      <c r="J543" s="59">
        <v>75.599999999999994</v>
      </c>
      <c r="K543" s="55">
        <v>1966</v>
      </c>
      <c r="L543" s="55">
        <v>250.9</v>
      </c>
      <c r="M543" s="55">
        <v>0</v>
      </c>
      <c r="N543" s="55">
        <v>0</v>
      </c>
      <c r="O543" s="55">
        <v>0</v>
      </c>
      <c r="P543" s="55" t="s">
        <v>64</v>
      </c>
      <c r="Q543" s="55" t="s">
        <v>64</v>
      </c>
      <c r="R543" s="55">
        <v>250.9</v>
      </c>
      <c r="S543" s="55">
        <v>1715.1</v>
      </c>
      <c r="T543" s="55">
        <v>1715.1</v>
      </c>
      <c r="U543" s="55">
        <v>0</v>
      </c>
      <c r="V543" s="55" t="s">
        <v>64</v>
      </c>
      <c r="W543" s="55" t="s">
        <v>663</v>
      </c>
      <c r="X543" s="55">
        <v>1</v>
      </c>
      <c r="Y543" s="55">
        <v>0</v>
      </c>
      <c r="Z543" s="55">
        <v>1</v>
      </c>
      <c r="AA543" s="55" t="s">
        <v>63</v>
      </c>
      <c r="AB543" s="55">
        <v>3</v>
      </c>
      <c r="AC543" s="55">
        <v>0</v>
      </c>
      <c r="AD543" s="55">
        <v>44</v>
      </c>
      <c r="AE543" s="55">
        <v>0</v>
      </c>
      <c r="AF543" s="55">
        <v>6</v>
      </c>
      <c r="AG543" s="56">
        <v>6</v>
      </c>
      <c r="AH543" s="55">
        <v>98</v>
      </c>
      <c r="AI543" s="55">
        <v>49.333300000000001</v>
      </c>
      <c r="AJ543" s="55">
        <v>148</v>
      </c>
      <c r="AK543" s="55">
        <v>753</v>
      </c>
      <c r="AL543" s="55">
        <v>753</v>
      </c>
      <c r="AN543" s="55" t="s">
        <v>64</v>
      </c>
      <c r="AO543" s="55">
        <v>7</v>
      </c>
      <c r="AP543" s="55">
        <v>0</v>
      </c>
      <c r="AQ543" s="55">
        <v>71.428571428571431</v>
      </c>
      <c r="AR543" s="55">
        <v>55.142899999999997</v>
      </c>
      <c r="AS543" s="55">
        <v>0</v>
      </c>
      <c r="AT543" s="68" t="str">
        <f>VLOOKUP(A543,'[2]SU List with Assignment Master'!$F$2:$G$128,2,FALSE)</f>
        <v>North 1</v>
      </c>
      <c r="AU543" s="55" t="s">
        <v>129</v>
      </c>
      <c r="AV543" s="55" t="s">
        <v>22</v>
      </c>
    </row>
    <row r="544" spans="1:48" x14ac:dyDescent="0.25">
      <c r="A544" s="55" t="s">
        <v>191</v>
      </c>
      <c r="B544" s="55">
        <v>82113</v>
      </c>
      <c r="C544" s="55">
        <v>6</v>
      </c>
      <c r="D544" s="55">
        <v>2892</v>
      </c>
      <c r="E544" s="55">
        <v>417</v>
      </c>
      <c r="F544" s="55">
        <v>28</v>
      </c>
      <c r="G544" s="56">
        <v>3337</v>
      </c>
      <c r="H544" s="59">
        <v>3309</v>
      </c>
      <c r="I544" s="55">
        <v>556.16669999999999</v>
      </c>
      <c r="J544" s="59">
        <v>551.5</v>
      </c>
      <c r="K544" s="55">
        <v>17105</v>
      </c>
      <c r="L544" s="55">
        <v>2169.0500000000002</v>
      </c>
      <c r="M544" s="55">
        <v>0</v>
      </c>
      <c r="N544" s="55">
        <v>0</v>
      </c>
      <c r="O544" s="55">
        <v>0</v>
      </c>
      <c r="P544" s="55" t="s">
        <v>64</v>
      </c>
      <c r="Q544" s="55" t="s">
        <v>64</v>
      </c>
      <c r="R544" s="55">
        <v>2169.0500000000002</v>
      </c>
      <c r="S544" s="55">
        <v>14935.95</v>
      </c>
      <c r="T544" s="55">
        <v>14935.95</v>
      </c>
      <c r="U544" s="55">
        <v>0</v>
      </c>
      <c r="V544" s="55" t="s">
        <v>64</v>
      </c>
      <c r="W544" s="55" t="s">
        <v>664</v>
      </c>
      <c r="X544" s="55">
        <v>1</v>
      </c>
      <c r="Y544" s="55">
        <v>0</v>
      </c>
      <c r="Z544" s="55">
        <v>1</v>
      </c>
      <c r="AA544" s="55" t="s">
        <v>63</v>
      </c>
      <c r="AB544" s="55">
        <v>3</v>
      </c>
      <c r="AC544" s="55">
        <v>0</v>
      </c>
      <c r="AD544" s="55">
        <v>8</v>
      </c>
      <c r="AE544" s="55">
        <v>0</v>
      </c>
      <c r="AF544" s="55">
        <v>28</v>
      </c>
      <c r="AG544" s="56">
        <v>28</v>
      </c>
      <c r="AH544" s="55">
        <v>484</v>
      </c>
      <c r="AI544" s="55">
        <v>173.33330000000001</v>
      </c>
      <c r="AJ544" s="55">
        <v>520</v>
      </c>
      <c r="AK544" s="55">
        <v>2673</v>
      </c>
      <c r="AL544" s="55">
        <v>2673</v>
      </c>
      <c r="AN544" s="55" t="s">
        <v>64</v>
      </c>
      <c r="AO544" s="55">
        <v>7</v>
      </c>
      <c r="AP544" s="55">
        <v>6</v>
      </c>
      <c r="AQ544" s="55">
        <v>85.714285714285708</v>
      </c>
      <c r="AR544" s="55">
        <v>476.71429999999998</v>
      </c>
      <c r="AS544" s="55">
        <v>482</v>
      </c>
      <c r="AT544" s="68" t="str">
        <f>VLOOKUP(A544,'[2]SU List with Assignment Master'!$F$2:$G$128,2,FALSE)</f>
        <v>North 1</v>
      </c>
      <c r="AU544" s="55" t="s">
        <v>129</v>
      </c>
      <c r="AV544" s="55" t="s">
        <v>22</v>
      </c>
    </row>
    <row r="545" spans="1:48" x14ac:dyDescent="0.25">
      <c r="A545" s="55" t="s">
        <v>191</v>
      </c>
      <c r="B545" s="55">
        <v>82117</v>
      </c>
      <c r="C545" s="55">
        <v>11</v>
      </c>
      <c r="D545" s="55">
        <v>1512</v>
      </c>
      <c r="E545" s="55">
        <v>1381</v>
      </c>
      <c r="F545" s="55">
        <v>7</v>
      </c>
      <c r="G545" s="56">
        <v>2900</v>
      </c>
      <c r="H545" s="59">
        <v>2893</v>
      </c>
      <c r="I545" s="55">
        <v>263.63639999999998</v>
      </c>
      <c r="J545" s="59">
        <v>263</v>
      </c>
      <c r="K545" s="55">
        <v>14859</v>
      </c>
      <c r="L545" s="55">
        <v>1885</v>
      </c>
      <c r="M545" s="55">
        <v>0</v>
      </c>
      <c r="N545" s="55">
        <v>0</v>
      </c>
      <c r="O545" s="55">
        <v>0</v>
      </c>
      <c r="P545" s="55" t="s">
        <v>64</v>
      </c>
      <c r="Q545" s="55" t="s">
        <v>64</v>
      </c>
      <c r="R545" s="55">
        <v>1885</v>
      </c>
      <c r="S545" s="55">
        <v>12974</v>
      </c>
      <c r="T545" s="55">
        <v>12974</v>
      </c>
      <c r="U545" s="55">
        <v>0</v>
      </c>
      <c r="V545" s="55" t="s">
        <v>64</v>
      </c>
      <c r="W545" s="55" t="s">
        <v>665</v>
      </c>
      <c r="X545" s="55">
        <v>1</v>
      </c>
      <c r="Y545" s="55">
        <v>0</v>
      </c>
      <c r="Z545" s="55">
        <v>1</v>
      </c>
      <c r="AA545" s="55" t="s">
        <v>63</v>
      </c>
      <c r="AB545" s="55">
        <v>6</v>
      </c>
      <c r="AC545" s="55">
        <v>0</v>
      </c>
      <c r="AD545" s="55">
        <v>18</v>
      </c>
      <c r="AE545" s="55">
        <v>0</v>
      </c>
      <c r="AF545" s="55">
        <v>0</v>
      </c>
      <c r="AG545" s="56">
        <v>0</v>
      </c>
      <c r="AH545" s="55">
        <v>291</v>
      </c>
      <c r="AI545" s="55">
        <v>51.5</v>
      </c>
      <c r="AJ545" s="55">
        <v>309</v>
      </c>
      <c r="AK545" s="55">
        <v>1585</v>
      </c>
      <c r="AL545" s="55">
        <v>1585</v>
      </c>
      <c r="AM545" s="55">
        <v>0</v>
      </c>
      <c r="AN545" s="55" t="s">
        <v>64</v>
      </c>
      <c r="AO545" s="55">
        <v>11</v>
      </c>
      <c r="AP545" s="55">
        <v>11</v>
      </c>
      <c r="AQ545" s="55">
        <v>100</v>
      </c>
      <c r="AR545" s="55">
        <v>263.63639999999998</v>
      </c>
      <c r="AS545" s="55">
        <v>137.4545</v>
      </c>
      <c r="AT545" s="68" t="str">
        <f>VLOOKUP(A545,'[2]SU List with Assignment Master'!$F$2:$G$128,2,FALSE)</f>
        <v>North 1</v>
      </c>
      <c r="AU545" s="55" t="s">
        <v>129</v>
      </c>
      <c r="AV545" s="55" t="s">
        <v>19</v>
      </c>
    </row>
    <row r="546" spans="1:48" x14ac:dyDescent="0.25">
      <c r="A546" s="55" t="s">
        <v>191</v>
      </c>
      <c r="B546" s="55">
        <v>82120</v>
      </c>
      <c r="C546" s="55">
        <v>9</v>
      </c>
      <c r="D546" s="55">
        <v>2304</v>
      </c>
      <c r="E546" s="55">
        <v>1027</v>
      </c>
      <c r="F546" s="55">
        <v>66</v>
      </c>
      <c r="G546" s="56">
        <v>3397</v>
      </c>
      <c r="H546" s="59">
        <v>3331</v>
      </c>
      <c r="I546" s="55">
        <v>377.44439999999997</v>
      </c>
      <c r="J546" s="59">
        <v>370.1</v>
      </c>
      <c r="K546" s="55">
        <v>17346</v>
      </c>
      <c r="L546" s="55">
        <v>2208.0500000000002</v>
      </c>
      <c r="M546" s="55">
        <v>0</v>
      </c>
      <c r="N546" s="55">
        <v>0</v>
      </c>
      <c r="O546" s="55">
        <v>67.94</v>
      </c>
      <c r="P546" s="55" t="s">
        <v>64</v>
      </c>
      <c r="Q546" s="55" t="s">
        <v>63</v>
      </c>
      <c r="R546" s="55">
        <v>2275.9899999999998</v>
      </c>
      <c r="S546" s="55">
        <v>15070.01</v>
      </c>
      <c r="T546" s="55">
        <v>15070.01</v>
      </c>
      <c r="U546" s="55">
        <v>0</v>
      </c>
      <c r="V546" s="55" t="s">
        <v>64</v>
      </c>
      <c r="W546" s="55" t="s">
        <v>666</v>
      </c>
      <c r="X546" s="55">
        <v>1</v>
      </c>
      <c r="Y546" s="55">
        <v>0</v>
      </c>
      <c r="Z546" s="55">
        <v>1</v>
      </c>
      <c r="AA546" s="55" t="s">
        <v>63</v>
      </c>
      <c r="AB546" s="55">
        <v>5</v>
      </c>
      <c r="AC546" s="55">
        <v>0</v>
      </c>
      <c r="AD546" s="55">
        <v>134</v>
      </c>
      <c r="AE546" s="55">
        <v>0</v>
      </c>
      <c r="AF546" s="55">
        <v>26</v>
      </c>
      <c r="AG546" s="56">
        <v>26</v>
      </c>
      <c r="AH546" s="55">
        <v>435</v>
      </c>
      <c r="AI546" s="55">
        <v>119</v>
      </c>
      <c r="AJ546" s="55">
        <v>595</v>
      </c>
      <c r="AK546" s="55">
        <v>3059</v>
      </c>
      <c r="AL546" s="55">
        <v>3059</v>
      </c>
      <c r="AN546" s="55" t="s">
        <v>64</v>
      </c>
      <c r="AO546" s="55">
        <v>10</v>
      </c>
      <c r="AP546" s="55">
        <v>7</v>
      </c>
      <c r="AQ546" s="55">
        <v>90</v>
      </c>
      <c r="AR546" s="55">
        <v>339.7</v>
      </c>
      <c r="AS546" s="55">
        <v>329.1429</v>
      </c>
      <c r="AT546" s="68" t="str">
        <f>VLOOKUP(A546,'[2]SU List with Assignment Master'!$F$2:$G$128,2,FALSE)</f>
        <v>North 1</v>
      </c>
      <c r="AU546" s="55" t="s">
        <v>129</v>
      </c>
      <c r="AV546" s="55" t="s">
        <v>20</v>
      </c>
    </row>
    <row r="547" spans="1:48" x14ac:dyDescent="0.25">
      <c r="A547" s="55" t="s">
        <v>191</v>
      </c>
      <c r="B547" s="55">
        <v>83007</v>
      </c>
      <c r="C547" s="55">
        <v>0</v>
      </c>
      <c r="D547" s="55">
        <v>0</v>
      </c>
      <c r="E547" s="55">
        <v>0</v>
      </c>
      <c r="F547" s="55">
        <v>0</v>
      </c>
      <c r="G547" s="56">
        <v>0</v>
      </c>
      <c r="H547" s="59">
        <v>0</v>
      </c>
      <c r="I547" s="55">
        <v>0</v>
      </c>
      <c r="J547" s="59" t="e">
        <v>#DIV/0!</v>
      </c>
      <c r="K547" s="55">
        <v>0</v>
      </c>
      <c r="L547" s="55">
        <v>0</v>
      </c>
      <c r="M547" s="55">
        <v>0</v>
      </c>
      <c r="N547" s="55">
        <v>0</v>
      </c>
      <c r="O547" s="55">
        <v>0</v>
      </c>
      <c r="P547" s="55" t="s">
        <v>64</v>
      </c>
      <c r="Q547" s="55" t="s">
        <v>64</v>
      </c>
      <c r="R547" s="55">
        <v>0</v>
      </c>
      <c r="S547" s="55">
        <v>0</v>
      </c>
      <c r="T547" s="55">
        <v>0</v>
      </c>
      <c r="U547" s="55">
        <v>0</v>
      </c>
      <c r="V547" s="55" t="s">
        <v>64</v>
      </c>
      <c r="W547" s="55" t="s">
        <v>667</v>
      </c>
      <c r="X547" s="55">
        <v>0</v>
      </c>
      <c r="Y547" s="55">
        <v>1</v>
      </c>
      <c r="Z547" s="55">
        <v>1</v>
      </c>
      <c r="AA547" s="55" t="s">
        <v>63</v>
      </c>
      <c r="AB547" s="55">
        <v>0</v>
      </c>
      <c r="AC547" s="55">
        <v>0</v>
      </c>
      <c r="AD547" s="55">
        <v>0</v>
      </c>
      <c r="AE547" s="55">
        <v>0</v>
      </c>
      <c r="AF547" s="55">
        <v>0</v>
      </c>
      <c r="AG547" s="56">
        <v>0</v>
      </c>
      <c r="AH547" s="55">
        <v>0</v>
      </c>
      <c r="AI547" s="55">
        <v>0</v>
      </c>
      <c r="AJ547" s="55">
        <v>0</v>
      </c>
      <c r="AK547" s="55">
        <v>0</v>
      </c>
      <c r="AL547" s="55">
        <v>0</v>
      </c>
      <c r="AN547" s="55" t="s">
        <v>64</v>
      </c>
      <c r="AO547" s="55">
        <v>7</v>
      </c>
      <c r="AP547" s="55">
        <v>0</v>
      </c>
      <c r="AQ547" s="55">
        <v>0</v>
      </c>
      <c r="AR547" s="55">
        <v>0</v>
      </c>
      <c r="AS547" s="55">
        <v>0</v>
      </c>
      <c r="AT547" s="68" t="str">
        <f>VLOOKUP(A547,'[2]SU List with Assignment Master'!$F$2:$G$128,2,FALSE)</f>
        <v>North 1</v>
      </c>
      <c r="AU547" s="55" t="s">
        <v>129</v>
      </c>
      <c r="AV547" s="55" t="s">
        <v>60</v>
      </c>
    </row>
    <row r="548" spans="1:48" x14ac:dyDescent="0.25">
      <c r="A548" s="55" t="s">
        <v>191</v>
      </c>
      <c r="B548" s="55">
        <v>83020</v>
      </c>
      <c r="C548" s="55">
        <v>4</v>
      </c>
      <c r="D548" s="55">
        <v>1104</v>
      </c>
      <c r="E548" s="55">
        <v>138</v>
      </c>
      <c r="F548" s="55">
        <v>6</v>
      </c>
      <c r="G548" s="56">
        <v>1248</v>
      </c>
      <c r="H548" s="59">
        <v>1242</v>
      </c>
      <c r="I548" s="55">
        <v>312</v>
      </c>
      <c r="J548" s="59">
        <v>310.5</v>
      </c>
      <c r="K548" s="55">
        <v>6352</v>
      </c>
      <c r="L548" s="55">
        <v>811.2</v>
      </c>
      <c r="M548" s="55">
        <v>0</v>
      </c>
      <c r="N548" s="55">
        <v>0</v>
      </c>
      <c r="O548" s="55">
        <v>24.96</v>
      </c>
      <c r="P548" s="55" t="s">
        <v>64</v>
      </c>
      <c r="Q548" s="55" t="s">
        <v>63</v>
      </c>
      <c r="R548" s="55">
        <v>836.16</v>
      </c>
      <c r="S548" s="55">
        <v>5515.84</v>
      </c>
      <c r="T548" s="55">
        <v>5515.84</v>
      </c>
      <c r="U548" s="55">
        <v>0</v>
      </c>
      <c r="V548" s="55" t="s">
        <v>64</v>
      </c>
      <c r="W548" s="55" t="s">
        <v>668</v>
      </c>
      <c r="X548" s="55">
        <v>1</v>
      </c>
      <c r="Y548" s="55">
        <v>0</v>
      </c>
      <c r="Z548" s="55">
        <v>1</v>
      </c>
      <c r="AA548" s="55" t="s">
        <v>63</v>
      </c>
      <c r="AB548" s="55">
        <v>4</v>
      </c>
      <c r="AC548" s="55">
        <v>0</v>
      </c>
      <c r="AD548" s="55">
        <v>5</v>
      </c>
      <c r="AE548" s="55">
        <v>0</v>
      </c>
      <c r="AF548" s="55">
        <v>0</v>
      </c>
      <c r="AG548" s="56">
        <v>0</v>
      </c>
      <c r="AH548" s="55">
        <v>328</v>
      </c>
      <c r="AI548" s="55">
        <v>83.25</v>
      </c>
      <c r="AJ548" s="55">
        <v>333</v>
      </c>
      <c r="AK548" s="55">
        <v>1699</v>
      </c>
      <c r="AL548" s="55">
        <v>1699</v>
      </c>
      <c r="AN548" s="55" t="s">
        <v>64</v>
      </c>
      <c r="AO548" s="55">
        <v>4</v>
      </c>
      <c r="AP548" s="55">
        <v>4</v>
      </c>
      <c r="AQ548" s="55">
        <v>100</v>
      </c>
      <c r="AR548" s="55">
        <v>312</v>
      </c>
      <c r="AS548" s="55">
        <v>276</v>
      </c>
      <c r="AT548" s="68" t="str">
        <f>VLOOKUP(A548,'[2]SU List with Assignment Master'!$F$2:$G$128,2,FALSE)</f>
        <v>North 1</v>
      </c>
      <c r="AU548" s="55" t="s">
        <v>129</v>
      </c>
      <c r="AV548" s="55" t="s">
        <v>60</v>
      </c>
    </row>
    <row r="549" spans="1:48" x14ac:dyDescent="0.25">
      <c r="A549" s="55" t="s">
        <v>191</v>
      </c>
      <c r="B549" s="55">
        <v>83028</v>
      </c>
      <c r="C549" s="55">
        <v>1</v>
      </c>
      <c r="D549" s="55">
        <v>0</v>
      </c>
      <c r="E549" s="55">
        <v>203</v>
      </c>
      <c r="F549" s="55">
        <v>0</v>
      </c>
      <c r="G549" s="56">
        <v>203</v>
      </c>
      <c r="H549" s="59">
        <v>203</v>
      </c>
      <c r="I549" s="55">
        <v>203</v>
      </c>
      <c r="J549" s="59">
        <v>203</v>
      </c>
      <c r="K549" s="55">
        <v>1045</v>
      </c>
      <c r="L549" s="55">
        <v>131.94999999999999</v>
      </c>
      <c r="M549" s="55">
        <v>0</v>
      </c>
      <c r="N549" s="55">
        <v>0</v>
      </c>
      <c r="O549" s="55">
        <v>0</v>
      </c>
      <c r="P549" s="55" t="s">
        <v>64</v>
      </c>
      <c r="Q549" s="55" t="s">
        <v>64</v>
      </c>
      <c r="R549" s="55">
        <v>131.94999999999999</v>
      </c>
      <c r="S549" s="55">
        <v>913.05</v>
      </c>
      <c r="T549" s="55">
        <v>913.05</v>
      </c>
      <c r="U549" s="55">
        <v>0</v>
      </c>
      <c r="V549" s="55" t="s">
        <v>64</v>
      </c>
      <c r="W549" s="55" t="s">
        <v>669</v>
      </c>
      <c r="X549" s="55">
        <v>1</v>
      </c>
      <c r="Y549" s="55">
        <v>0</v>
      </c>
      <c r="Z549" s="55">
        <v>1</v>
      </c>
      <c r="AA549" s="55" t="s">
        <v>63</v>
      </c>
      <c r="AB549" s="55">
        <v>0</v>
      </c>
      <c r="AC549" s="55">
        <v>0</v>
      </c>
      <c r="AD549" s="55">
        <v>0</v>
      </c>
      <c r="AE549" s="55">
        <v>0</v>
      </c>
      <c r="AF549" s="55">
        <v>0</v>
      </c>
      <c r="AG549" s="56">
        <v>0</v>
      </c>
      <c r="AH549" s="55">
        <v>0</v>
      </c>
      <c r="AI549" s="55">
        <v>0</v>
      </c>
      <c r="AJ549" s="55">
        <v>0</v>
      </c>
      <c r="AK549" s="55">
        <v>0</v>
      </c>
      <c r="AL549" s="55">
        <v>0</v>
      </c>
      <c r="AM549" s="55">
        <v>0</v>
      </c>
      <c r="AN549" s="55" t="s">
        <v>64</v>
      </c>
      <c r="AO549" s="55">
        <v>2</v>
      </c>
      <c r="AP549" s="55">
        <v>0</v>
      </c>
      <c r="AQ549" s="55">
        <v>50</v>
      </c>
      <c r="AR549" s="55">
        <v>101.5</v>
      </c>
      <c r="AS549" s="55">
        <v>0</v>
      </c>
      <c r="AT549" s="68" t="str">
        <f>VLOOKUP(A549,'[2]SU List with Assignment Master'!$F$2:$G$128,2,FALSE)</f>
        <v>North 1</v>
      </c>
      <c r="AU549" s="55" t="s">
        <v>129</v>
      </c>
      <c r="AV549" s="55" t="s">
        <v>21</v>
      </c>
    </row>
    <row r="550" spans="1:48" x14ac:dyDescent="0.25">
      <c r="A550" s="55" t="s">
        <v>191</v>
      </c>
      <c r="B550" s="55">
        <v>83032</v>
      </c>
      <c r="C550" s="55">
        <v>3</v>
      </c>
      <c r="D550" s="55">
        <v>1044</v>
      </c>
      <c r="E550" s="55">
        <v>132</v>
      </c>
      <c r="F550" s="55">
        <v>8</v>
      </c>
      <c r="G550" s="56">
        <v>1184</v>
      </c>
      <c r="H550" s="59">
        <v>1176</v>
      </c>
      <c r="I550" s="55">
        <v>394.66669999999999</v>
      </c>
      <c r="J550" s="59">
        <v>392</v>
      </c>
      <c r="K550" s="55">
        <v>6021</v>
      </c>
      <c r="L550" s="55">
        <v>769.6</v>
      </c>
      <c r="M550" s="55">
        <v>0</v>
      </c>
      <c r="N550" s="55">
        <v>0</v>
      </c>
      <c r="O550" s="55">
        <v>23.68</v>
      </c>
      <c r="P550" s="55" t="s">
        <v>64</v>
      </c>
      <c r="Q550" s="55" t="s">
        <v>63</v>
      </c>
      <c r="R550" s="55">
        <v>793.28</v>
      </c>
      <c r="S550" s="55">
        <v>5227.72</v>
      </c>
      <c r="T550" s="55">
        <v>5227.72</v>
      </c>
      <c r="U550" s="55">
        <v>0</v>
      </c>
      <c r="V550" s="55" t="s">
        <v>64</v>
      </c>
      <c r="W550" s="55" t="s">
        <v>670</v>
      </c>
      <c r="X550" s="55">
        <v>1</v>
      </c>
      <c r="Y550" s="55">
        <v>0</v>
      </c>
      <c r="Z550" s="55">
        <v>1</v>
      </c>
      <c r="AA550" s="55" t="s">
        <v>63</v>
      </c>
      <c r="AB550" s="55">
        <v>3</v>
      </c>
      <c r="AC550" s="55">
        <v>0</v>
      </c>
      <c r="AD550" s="55">
        <v>24</v>
      </c>
      <c r="AE550" s="55">
        <v>0</v>
      </c>
      <c r="AF550" s="55">
        <v>8</v>
      </c>
      <c r="AG550" s="56">
        <v>8</v>
      </c>
      <c r="AH550" s="55">
        <v>334</v>
      </c>
      <c r="AI550" s="55">
        <v>122</v>
      </c>
      <c r="AJ550" s="55">
        <v>366</v>
      </c>
      <c r="AK550" s="55">
        <v>1861</v>
      </c>
      <c r="AL550" s="55">
        <v>1861</v>
      </c>
      <c r="AM550" s="55">
        <v>0</v>
      </c>
      <c r="AN550" s="55" t="s">
        <v>64</v>
      </c>
      <c r="AO550" s="55">
        <v>3</v>
      </c>
      <c r="AP550" s="55">
        <v>3</v>
      </c>
      <c r="AQ550" s="55">
        <v>100</v>
      </c>
      <c r="AR550" s="55">
        <v>394.66669999999999</v>
      </c>
      <c r="AS550" s="55">
        <v>348</v>
      </c>
      <c r="AT550" s="68" t="str">
        <f>VLOOKUP(A550,'[2]SU List with Assignment Master'!$F$2:$G$128,2,FALSE)</f>
        <v>North 1</v>
      </c>
      <c r="AU550" s="55" t="s">
        <v>129</v>
      </c>
      <c r="AV550" s="55" t="s">
        <v>24</v>
      </c>
    </row>
    <row r="551" spans="1:48" x14ac:dyDescent="0.25">
      <c r="A551" s="55" t="s">
        <v>191</v>
      </c>
      <c r="B551" s="55">
        <v>83044</v>
      </c>
      <c r="C551" s="55">
        <v>2</v>
      </c>
      <c r="D551" s="55">
        <v>504</v>
      </c>
      <c r="E551" s="55">
        <v>-11</v>
      </c>
      <c r="F551" s="55">
        <v>0</v>
      </c>
      <c r="G551" s="56">
        <v>493</v>
      </c>
      <c r="H551" s="59">
        <v>493</v>
      </c>
      <c r="I551" s="55">
        <v>246.5</v>
      </c>
      <c r="J551" s="59">
        <v>246.5</v>
      </c>
      <c r="K551" s="55">
        <v>2513</v>
      </c>
      <c r="L551" s="55">
        <v>320.45</v>
      </c>
      <c r="M551" s="55">
        <v>0</v>
      </c>
      <c r="N551" s="55">
        <v>0</v>
      </c>
      <c r="O551" s="55">
        <v>9.86</v>
      </c>
      <c r="P551" s="55" t="s">
        <v>64</v>
      </c>
      <c r="Q551" s="55" t="s">
        <v>63</v>
      </c>
      <c r="R551" s="55">
        <v>330.31</v>
      </c>
      <c r="S551" s="55">
        <v>2182.69</v>
      </c>
      <c r="T551" s="55">
        <v>2182.69</v>
      </c>
      <c r="U551" s="55">
        <v>0</v>
      </c>
      <c r="V551" s="55" t="s">
        <v>64</v>
      </c>
      <c r="W551" s="55" t="s">
        <v>671</v>
      </c>
      <c r="X551" s="55">
        <v>1</v>
      </c>
      <c r="Y551" s="55">
        <v>0</v>
      </c>
      <c r="Z551" s="55">
        <v>1</v>
      </c>
      <c r="AA551" s="55" t="s">
        <v>63</v>
      </c>
      <c r="AB551" s="55">
        <v>1</v>
      </c>
      <c r="AC551" s="55">
        <v>0</v>
      </c>
      <c r="AD551" s="55">
        <v>0</v>
      </c>
      <c r="AE551" s="55">
        <v>0</v>
      </c>
      <c r="AF551" s="55">
        <v>0</v>
      </c>
      <c r="AG551" s="56">
        <v>0</v>
      </c>
      <c r="AH551" s="55">
        <v>117</v>
      </c>
      <c r="AI551" s="55">
        <v>117</v>
      </c>
      <c r="AJ551" s="55">
        <v>117</v>
      </c>
      <c r="AK551" s="55">
        <v>600</v>
      </c>
      <c r="AL551" s="55">
        <v>600</v>
      </c>
      <c r="AN551" s="55" t="s">
        <v>64</v>
      </c>
      <c r="AO551" s="55">
        <v>3</v>
      </c>
      <c r="AP551" s="55">
        <v>2</v>
      </c>
      <c r="AQ551" s="55">
        <v>66.666666666666671</v>
      </c>
      <c r="AR551" s="55">
        <v>164.33330000000001</v>
      </c>
      <c r="AS551" s="55">
        <v>252</v>
      </c>
      <c r="AT551" s="68" t="str">
        <f>VLOOKUP(A551,'[2]SU List with Assignment Master'!$F$2:$G$128,2,FALSE)</f>
        <v>North 1</v>
      </c>
      <c r="AU551" s="55" t="s">
        <v>129</v>
      </c>
      <c r="AV551" s="55" t="s">
        <v>18</v>
      </c>
    </row>
    <row r="552" spans="1:48" x14ac:dyDescent="0.25">
      <c r="A552" s="55" t="s">
        <v>191</v>
      </c>
      <c r="B552" s="55">
        <v>83048</v>
      </c>
      <c r="C552" s="55">
        <v>3</v>
      </c>
      <c r="D552" s="55">
        <v>828</v>
      </c>
      <c r="E552" s="55">
        <v>84</v>
      </c>
      <c r="F552" s="55">
        <v>24</v>
      </c>
      <c r="G552" s="56">
        <v>936</v>
      </c>
      <c r="H552" s="59">
        <v>912</v>
      </c>
      <c r="I552" s="55">
        <v>312</v>
      </c>
      <c r="J552" s="59">
        <v>304</v>
      </c>
      <c r="K552" s="55">
        <v>4772</v>
      </c>
      <c r="L552" s="55">
        <v>608.4</v>
      </c>
      <c r="M552" s="55">
        <v>0</v>
      </c>
      <c r="N552" s="55">
        <v>0</v>
      </c>
      <c r="O552" s="55">
        <v>0</v>
      </c>
      <c r="P552" s="55" t="s">
        <v>64</v>
      </c>
      <c r="Q552" s="55" t="s">
        <v>64</v>
      </c>
      <c r="R552" s="55">
        <v>608.4</v>
      </c>
      <c r="S552" s="55">
        <v>4163.6000000000004</v>
      </c>
      <c r="T552" s="55">
        <v>4163.6000000000004</v>
      </c>
      <c r="U552" s="55">
        <v>0</v>
      </c>
      <c r="V552" s="55" t="s">
        <v>64</v>
      </c>
      <c r="W552" s="55" t="s">
        <v>672</v>
      </c>
      <c r="X552" s="55">
        <v>1</v>
      </c>
      <c r="Y552" s="55">
        <v>0</v>
      </c>
      <c r="Z552" s="55">
        <v>1</v>
      </c>
      <c r="AA552" s="55" t="s">
        <v>63</v>
      </c>
      <c r="AB552" s="55">
        <v>3</v>
      </c>
      <c r="AC552" s="55">
        <v>0</v>
      </c>
      <c r="AD552" s="55">
        <v>51</v>
      </c>
      <c r="AE552" s="55">
        <v>0</v>
      </c>
      <c r="AF552" s="55">
        <v>15</v>
      </c>
      <c r="AG552" s="56">
        <v>15</v>
      </c>
      <c r="AH552" s="55">
        <v>278</v>
      </c>
      <c r="AI552" s="55">
        <v>114.66670000000001</v>
      </c>
      <c r="AJ552" s="55">
        <v>344</v>
      </c>
      <c r="AK552" s="55">
        <v>1749</v>
      </c>
      <c r="AL552" s="55">
        <v>1749</v>
      </c>
      <c r="AN552" s="55" t="s">
        <v>64</v>
      </c>
      <c r="AO552" s="55">
        <v>4</v>
      </c>
      <c r="AP552" s="55">
        <v>3</v>
      </c>
      <c r="AQ552" s="55">
        <v>75</v>
      </c>
      <c r="AR552" s="55">
        <v>234</v>
      </c>
      <c r="AS552" s="55">
        <v>276</v>
      </c>
      <c r="AT552" s="68" t="str">
        <f>VLOOKUP(A552,'[2]SU List with Assignment Master'!$F$2:$G$128,2,FALSE)</f>
        <v>North 1</v>
      </c>
      <c r="AU552" s="55" t="s">
        <v>129</v>
      </c>
      <c r="AV552" s="55" t="s">
        <v>18</v>
      </c>
    </row>
    <row r="553" spans="1:48" x14ac:dyDescent="0.25">
      <c r="A553" s="55" t="s">
        <v>191</v>
      </c>
      <c r="B553" s="55">
        <v>83050</v>
      </c>
      <c r="C553" s="55">
        <v>2</v>
      </c>
      <c r="D553" s="55">
        <v>324</v>
      </c>
      <c r="E553" s="55">
        <v>252</v>
      </c>
      <c r="F553" s="55">
        <v>0</v>
      </c>
      <c r="G553" s="56">
        <v>576</v>
      </c>
      <c r="H553" s="59">
        <v>576</v>
      </c>
      <c r="I553" s="55">
        <v>288</v>
      </c>
      <c r="J553" s="59">
        <v>288</v>
      </c>
      <c r="K553" s="55">
        <v>2974</v>
      </c>
      <c r="L553" s="55">
        <v>374.4</v>
      </c>
      <c r="M553" s="55">
        <v>0</v>
      </c>
      <c r="N553" s="55">
        <v>0</v>
      </c>
      <c r="O553" s="55">
        <v>0</v>
      </c>
      <c r="P553" s="55" t="s">
        <v>64</v>
      </c>
      <c r="Q553" s="55" t="s">
        <v>64</v>
      </c>
      <c r="R553" s="55">
        <v>374.4</v>
      </c>
      <c r="S553" s="55">
        <v>2599.6</v>
      </c>
      <c r="T553" s="55">
        <v>2599.6</v>
      </c>
      <c r="U553" s="55">
        <v>0</v>
      </c>
      <c r="V553" s="55" t="s">
        <v>64</v>
      </c>
      <c r="W553" s="55" t="s">
        <v>673</v>
      </c>
      <c r="X553" s="55">
        <v>1</v>
      </c>
      <c r="Y553" s="55">
        <v>0</v>
      </c>
      <c r="Z553" s="55">
        <v>1</v>
      </c>
      <c r="AA553" s="55" t="s">
        <v>63</v>
      </c>
      <c r="AB553" s="55">
        <v>2</v>
      </c>
      <c r="AC553" s="55">
        <v>0</v>
      </c>
      <c r="AD553" s="55">
        <v>31</v>
      </c>
      <c r="AE553" s="55">
        <v>0</v>
      </c>
      <c r="AF553" s="55">
        <v>0</v>
      </c>
      <c r="AG553" s="56">
        <v>0</v>
      </c>
      <c r="AH553" s="55">
        <v>206</v>
      </c>
      <c r="AI553" s="55">
        <v>118.5</v>
      </c>
      <c r="AJ553" s="55">
        <v>237</v>
      </c>
      <c r="AK553" s="55">
        <v>1226</v>
      </c>
      <c r="AL553" s="55">
        <v>1226</v>
      </c>
      <c r="AM553" s="55">
        <v>0</v>
      </c>
      <c r="AN553" s="55" t="s">
        <v>64</v>
      </c>
      <c r="AO553" s="55">
        <v>2</v>
      </c>
      <c r="AP553" s="55">
        <v>2</v>
      </c>
      <c r="AQ553" s="55">
        <v>100</v>
      </c>
      <c r="AR553" s="55">
        <v>288</v>
      </c>
      <c r="AS553" s="55">
        <v>162</v>
      </c>
      <c r="AT553" s="68" t="str">
        <f>VLOOKUP(A553,'[2]SU List with Assignment Master'!$F$2:$G$128,2,FALSE)</f>
        <v>North 1</v>
      </c>
      <c r="AU553" s="55" t="s">
        <v>129</v>
      </c>
      <c r="AV553" s="55" t="s">
        <v>18</v>
      </c>
    </row>
    <row r="554" spans="1:48" x14ac:dyDescent="0.25">
      <c r="A554" s="55" t="s">
        <v>191</v>
      </c>
      <c r="B554" s="55">
        <v>83053</v>
      </c>
      <c r="C554" s="55">
        <v>8</v>
      </c>
      <c r="D554" s="55">
        <v>1824</v>
      </c>
      <c r="E554" s="55">
        <v>2243</v>
      </c>
      <c r="F554" s="55">
        <v>31</v>
      </c>
      <c r="G554" s="56">
        <v>4098</v>
      </c>
      <c r="H554" s="59">
        <v>4067</v>
      </c>
      <c r="I554" s="55">
        <v>512.25</v>
      </c>
      <c r="J554" s="59">
        <v>508.4</v>
      </c>
      <c r="K554" s="55">
        <v>21006</v>
      </c>
      <c r="L554" s="55">
        <v>2663.7</v>
      </c>
      <c r="M554" s="55">
        <v>0</v>
      </c>
      <c r="N554" s="55">
        <v>0</v>
      </c>
      <c r="O554" s="55">
        <v>81.96</v>
      </c>
      <c r="P554" s="55" t="s">
        <v>64</v>
      </c>
      <c r="Q554" s="55" t="s">
        <v>63</v>
      </c>
      <c r="R554" s="55">
        <v>2745.66</v>
      </c>
      <c r="S554" s="55">
        <v>18260.34</v>
      </c>
      <c r="T554" s="55">
        <v>18260.34</v>
      </c>
      <c r="U554" s="55">
        <v>0</v>
      </c>
      <c r="V554" s="55" t="s">
        <v>64</v>
      </c>
      <c r="W554" s="55" t="s">
        <v>674</v>
      </c>
      <c r="X554" s="55">
        <v>1</v>
      </c>
      <c r="Y554" s="55">
        <v>0</v>
      </c>
      <c r="Z554" s="55">
        <v>1</v>
      </c>
      <c r="AA554" s="55" t="s">
        <v>63</v>
      </c>
      <c r="AB554" s="55">
        <v>8</v>
      </c>
      <c r="AC554" s="55">
        <v>0</v>
      </c>
      <c r="AD554" s="55">
        <v>112</v>
      </c>
      <c r="AE554" s="55">
        <v>0</v>
      </c>
      <c r="AF554" s="55">
        <v>31</v>
      </c>
      <c r="AG554" s="56">
        <v>31</v>
      </c>
      <c r="AH554" s="55">
        <v>1594</v>
      </c>
      <c r="AI554" s="55">
        <v>217.125</v>
      </c>
      <c r="AJ554" s="55">
        <v>1737</v>
      </c>
      <c r="AK554" s="55">
        <v>8917</v>
      </c>
      <c r="AL554" s="55">
        <v>8917</v>
      </c>
      <c r="AN554" s="55" t="s">
        <v>64</v>
      </c>
      <c r="AO554" s="55">
        <v>11</v>
      </c>
      <c r="AP554" s="55">
        <v>7</v>
      </c>
      <c r="AQ554" s="55">
        <v>72.727272727272734</v>
      </c>
      <c r="AR554" s="55">
        <v>372.5455</v>
      </c>
      <c r="AS554" s="55">
        <v>260.57139999999998</v>
      </c>
      <c r="AT554" s="68" t="str">
        <f>VLOOKUP(A554,'[2]SU List with Assignment Master'!$F$2:$G$128,2,FALSE)</f>
        <v>North 1</v>
      </c>
      <c r="AU554" s="55" t="s">
        <v>129</v>
      </c>
      <c r="AV554" s="55" t="s">
        <v>20</v>
      </c>
    </row>
    <row r="555" spans="1:48" x14ac:dyDescent="0.25">
      <c r="A555" s="55" t="s">
        <v>191</v>
      </c>
      <c r="B555" s="55">
        <v>83054</v>
      </c>
      <c r="C555" s="55">
        <v>5</v>
      </c>
      <c r="D555" s="55">
        <v>2748</v>
      </c>
      <c r="E555" s="55">
        <v>699</v>
      </c>
      <c r="F555" s="55">
        <v>16</v>
      </c>
      <c r="G555" s="56">
        <v>3463</v>
      </c>
      <c r="H555" s="59">
        <v>3447</v>
      </c>
      <c r="I555" s="55">
        <v>692.6</v>
      </c>
      <c r="J555" s="59">
        <v>689.4</v>
      </c>
      <c r="K555" s="55">
        <v>17616</v>
      </c>
      <c r="L555" s="55">
        <v>2250.9499999999998</v>
      </c>
      <c r="M555" s="55">
        <v>0</v>
      </c>
      <c r="N555" s="55">
        <v>0</v>
      </c>
      <c r="O555" s="55">
        <v>69.260000000000005</v>
      </c>
      <c r="P555" s="55" t="s">
        <v>64</v>
      </c>
      <c r="Q555" s="55" t="s">
        <v>63</v>
      </c>
      <c r="R555" s="55">
        <v>2320.21</v>
      </c>
      <c r="S555" s="55">
        <v>15295.79</v>
      </c>
      <c r="T555" s="55">
        <v>15295.79</v>
      </c>
      <c r="U555" s="55">
        <v>0</v>
      </c>
      <c r="V555" s="55" t="s">
        <v>64</v>
      </c>
      <c r="W555" s="55" t="s">
        <v>675</v>
      </c>
      <c r="X555" s="55">
        <v>1</v>
      </c>
      <c r="Y555" s="55">
        <v>0</v>
      </c>
      <c r="Z555" s="55">
        <v>1</v>
      </c>
      <c r="AA555" s="55" t="s">
        <v>63</v>
      </c>
      <c r="AB555" s="55">
        <v>4</v>
      </c>
      <c r="AC555" s="55">
        <v>0</v>
      </c>
      <c r="AD555" s="55">
        <v>86</v>
      </c>
      <c r="AE555" s="55">
        <v>0</v>
      </c>
      <c r="AF555" s="55">
        <v>16</v>
      </c>
      <c r="AG555" s="56">
        <v>16</v>
      </c>
      <c r="AH555" s="55">
        <v>911</v>
      </c>
      <c r="AI555" s="55">
        <v>253.25</v>
      </c>
      <c r="AJ555" s="55">
        <v>1013</v>
      </c>
      <c r="AK555" s="55">
        <v>5143</v>
      </c>
      <c r="AL555" s="55">
        <v>5143</v>
      </c>
      <c r="AN555" s="55" t="s">
        <v>64</v>
      </c>
      <c r="AO555" s="55">
        <v>5</v>
      </c>
      <c r="AP555" s="55">
        <v>4</v>
      </c>
      <c r="AQ555" s="55">
        <v>100</v>
      </c>
      <c r="AR555" s="55">
        <v>692.6</v>
      </c>
      <c r="AS555" s="55">
        <v>687</v>
      </c>
      <c r="AT555" s="68" t="str">
        <f>VLOOKUP(A555,'[2]SU List with Assignment Master'!$F$2:$G$128,2,FALSE)</f>
        <v>North 1</v>
      </c>
      <c r="AU555" s="55" t="s">
        <v>129</v>
      </c>
      <c r="AV555" s="55" t="s">
        <v>60</v>
      </c>
    </row>
    <row r="556" spans="1:48" x14ac:dyDescent="0.25">
      <c r="A556" s="55" t="s">
        <v>191</v>
      </c>
      <c r="B556" s="55">
        <v>83055</v>
      </c>
      <c r="C556" s="55">
        <v>10</v>
      </c>
      <c r="D556" s="55">
        <v>2844</v>
      </c>
      <c r="E556" s="55">
        <v>418</v>
      </c>
      <c r="F556" s="55">
        <v>34</v>
      </c>
      <c r="G556" s="56">
        <v>3296</v>
      </c>
      <c r="H556" s="59">
        <v>3262</v>
      </c>
      <c r="I556" s="55">
        <v>329.6</v>
      </c>
      <c r="J556" s="59">
        <v>326.2</v>
      </c>
      <c r="K556" s="55">
        <v>16798</v>
      </c>
      <c r="L556" s="55">
        <v>2142.4</v>
      </c>
      <c r="M556" s="55">
        <v>0</v>
      </c>
      <c r="N556" s="55">
        <v>0</v>
      </c>
      <c r="O556" s="55">
        <v>65.92</v>
      </c>
      <c r="P556" s="55" t="s">
        <v>64</v>
      </c>
      <c r="Q556" s="55" t="s">
        <v>63</v>
      </c>
      <c r="R556" s="55">
        <v>2208.3200000000002</v>
      </c>
      <c r="S556" s="55">
        <v>14589.68</v>
      </c>
      <c r="T556" s="55">
        <v>14589.68</v>
      </c>
      <c r="U556" s="55">
        <v>0</v>
      </c>
      <c r="V556" s="55" t="s">
        <v>64</v>
      </c>
      <c r="W556" s="55" t="s">
        <v>676</v>
      </c>
      <c r="X556" s="55">
        <v>1</v>
      </c>
      <c r="Y556" s="55">
        <v>0</v>
      </c>
      <c r="Z556" s="55">
        <v>1</v>
      </c>
      <c r="AA556" s="55" t="s">
        <v>63</v>
      </c>
      <c r="AB556" s="55">
        <v>6</v>
      </c>
      <c r="AC556" s="55">
        <v>0</v>
      </c>
      <c r="AD556" s="55">
        <v>107</v>
      </c>
      <c r="AE556" s="55">
        <v>0</v>
      </c>
      <c r="AF556" s="55">
        <v>34</v>
      </c>
      <c r="AG556" s="56">
        <v>34</v>
      </c>
      <c r="AH556" s="55">
        <v>768</v>
      </c>
      <c r="AI556" s="55">
        <v>151.5</v>
      </c>
      <c r="AJ556" s="55">
        <v>909</v>
      </c>
      <c r="AK556" s="55">
        <v>4639</v>
      </c>
      <c r="AL556" s="55">
        <v>4639</v>
      </c>
      <c r="AN556" s="55" t="s">
        <v>64</v>
      </c>
      <c r="AO556" s="55">
        <v>10</v>
      </c>
      <c r="AP556" s="55">
        <v>10</v>
      </c>
      <c r="AQ556" s="55">
        <v>100</v>
      </c>
      <c r="AR556" s="55">
        <v>329.6</v>
      </c>
      <c r="AS556" s="55">
        <v>284.39999999999998</v>
      </c>
      <c r="AT556" s="68" t="str">
        <f>VLOOKUP(A556,'[2]SU List with Assignment Master'!$F$2:$G$128,2,FALSE)</f>
        <v>North 1</v>
      </c>
      <c r="AU556" s="55" t="s">
        <v>129</v>
      </c>
      <c r="AV556" s="55" t="s">
        <v>18</v>
      </c>
    </row>
    <row r="557" spans="1:48" x14ac:dyDescent="0.25">
      <c r="A557" s="55" t="s">
        <v>191</v>
      </c>
      <c r="B557" s="55">
        <v>83056</v>
      </c>
      <c r="C557" s="55">
        <v>2</v>
      </c>
      <c r="D557" s="55">
        <v>756</v>
      </c>
      <c r="E557" s="55">
        <v>355</v>
      </c>
      <c r="F557" s="55">
        <v>33</v>
      </c>
      <c r="G557" s="56">
        <v>1144</v>
      </c>
      <c r="H557" s="59">
        <v>1111</v>
      </c>
      <c r="I557" s="55">
        <v>572</v>
      </c>
      <c r="J557" s="59">
        <v>555.5</v>
      </c>
      <c r="K557" s="55">
        <v>5830</v>
      </c>
      <c r="L557" s="55">
        <v>743.6</v>
      </c>
      <c r="M557" s="55">
        <v>0</v>
      </c>
      <c r="N557" s="55">
        <v>0</v>
      </c>
      <c r="O557" s="55">
        <v>22.88</v>
      </c>
      <c r="P557" s="55" t="s">
        <v>64</v>
      </c>
      <c r="Q557" s="55" t="s">
        <v>63</v>
      </c>
      <c r="R557" s="55">
        <v>766.48</v>
      </c>
      <c r="S557" s="55">
        <v>5063.5200000000004</v>
      </c>
      <c r="T557" s="55">
        <v>5063.5200000000004</v>
      </c>
      <c r="U557" s="55">
        <v>0</v>
      </c>
      <c r="V557" s="55" t="s">
        <v>64</v>
      </c>
      <c r="W557" s="55" t="s">
        <v>677</v>
      </c>
      <c r="X557" s="55">
        <v>1</v>
      </c>
      <c r="Y557" s="55">
        <v>0</v>
      </c>
      <c r="Z557" s="55">
        <v>1</v>
      </c>
      <c r="AA557" s="55" t="s">
        <v>63</v>
      </c>
      <c r="AB557" s="55">
        <v>2</v>
      </c>
      <c r="AC557" s="55">
        <v>0</v>
      </c>
      <c r="AD557" s="55">
        <v>26</v>
      </c>
      <c r="AE557" s="55">
        <v>0</v>
      </c>
      <c r="AF557" s="55">
        <v>4</v>
      </c>
      <c r="AG557" s="56">
        <v>4</v>
      </c>
      <c r="AH557" s="55">
        <v>279</v>
      </c>
      <c r="AI557" s="55">
        <v>154.5</v>
      </c>
      <c r="AJ557" s="55">
        <v>309</v>
      </c>
      <c r="AK557" s="55">
        <v>1592</v>
      </c>
      <c r="AL557" s="55">
        <v>1592</v>
      </c>
      <c r="AN557" s="55" t="s">
        <v>64</v>
      </c>
      <c r="AO557" s="55">
        <v>3</v>
      </c>
      <c r="AP557" s="55">
        <v>2</v>
      </c>
      <c r="AQ557" s="55">
        <v>66.666666666666671</v>
      </c>
      <c r="AR557" s="55">
        <v>381.33330000000001</v>
      </c>
      <c r="AS557" s="55">
        <v>378</v>
      </c>
      <c r="AT557" s="68" t="str">
        <f>VLOOKUP(A557,'[2]SU List with Assignment Master'!$F$2:$G$128,2,FALSE)</f>
        <v>North 1</v>
      </c>
      <c r="AU557" s="55" t="s">
        <v>129</v>
      </c>
      <c r="AV557" s="55" t="s">
        <v>18</v>
      </c>
    </row>
    <row r="558" spans="1:48" x14ac:dyDescent="0.25">
      <c r="A558" s="55" t="s">
        <v>191</v>
      </c>
      <c r="B558" s="55">
        <v>83062</v>
      </c>
      <c r="C558" s="55">
        <v>5</v>
      </c>
      <c r="D558" s="55">
        <v>1032</v>
      </c>
      <c r="E558" s="55">
        <v>564</v>
      </c>
      <c r="F558" s="55">
        <v>53</v>
      </c>
      <c r="G558" s="56">
        <v>1649</v>
      </c>
      <c r="H558" s="59">
        <v>1596</v>
      </c>
      <c r="I558" s="55">
        <v>329.8</v>
      </c>
      <c r="J558" s="59">
        <v>319.2</v>
      </c>
      <c r="K558" s="55">
        <v>8385</v>
      </c>
      <c r="L558" s="55">
        <v>1071.8499999999999</v>
      </c>
      <c r="M558" s="55">
        <v>0</v>
      </c>
      <c r="N558" s="55">
        <v>0</v>
      </c>
      <c r="O558" s="55">
        <v>32.979999999999997</v>
      </c>
      <c r="P558" s="55" t="s">
        <v>64</v>
      </c>
      <c r="Q558" s="55" t="s">
        <v>63</v>
      </c>
      <c r="R558" s="55">
        <v>1104.83</v>
      </c>
      <c r="S558" s="55">
        <v>7280.17</v>
      </c>
      <c r="T558" s="55">
        <v>7280.17</v>
      </c>
      <c r="U558" s="55">
        <v>0</v>
      </c>
      <c r="V558" s="55" t="s">
        <v>64</v>
      </c>
      <c r="W558" s="55" t="s">
        <v>678</v>
      </c>
      <c r="X558" s="55">
        <v>1</v>
      </c>
      <c r="Y558" s="55">
        <v>0</v>
      </c>
      <c r="Z558" s="55">
        <v>1</v>
      </c>
      <c r="AA558" s="55" t="s">
        <v>63</v>
      </c>
      <c r="AB558" s="55">
        <v>2</v>
      </c>
      <c r="AC558" s="55">
        <v>0</v>
      </c>
      <c r="AD558" s="55">
        <v>4</v>
      </c>
      <c r="AE558" s="55">
        <v>0</v>
      </c>
      <c r="AF558" s="55">
        <v>1</v>
      </c>
      <c r="AG558" s="56">
        <v>1</v>
      </c>
      <c r="AH558" s="55">
        <v>373</v>
      </c>
      <c r="AI558" s="55">
        <v>189</v>
      </c>
      <c r="AJ558" s="55">
        <v>378</v>
      </c>
      <c r="AK558" s="55">
        <v>1931</v>
      </c>
      <c r="AL558" s="55">
        <v>1931</v>
      </c>
      <c r="AN558" s="55" t="s">
        <v>64</v>
      </c>
      <c r="AO558" s="55">
        <v>6</v>
      </c>
      <c r="AP558" s="55">
        <v>5</v>
      </c>
      <c r="AQ558" s="55">
        <v>83.333333333333329</v>
      </c>
      <c r="AR558" s="55">
        <v>274.83330000000001</v>
      </c>
      <c r="AS558" s="55">
        <v>206.4</v>
      </c>
      <c r="AT558" s="68" t="str">
        <f>VLOOKUP(A558,'[2]SU List with Assignment Master'!$F$2:$G$128,2,FALSE)</f>
        <v>North 1</v>
      </c>
      <c r="AU558" s="55" t="s">
        <v>129</v>
      </c>
      <c r="AV558" s="55" t="s">
        <v>60</v>
      </c>
    </row>
    <row r="559" spans="1:48" x14ac:dyDescent="0.25">
      <c r="A559" s="55" t="s">
        <v>191</v>
      </c>
      <c r="B559" s="55">
        <v>83065</v>
      </c>
      <c r="C559" s="55">
        <v>4</v>
      </c>
      <c r="D559" s="55">
        <v>2136</v>
      </c>
      <c r="E559" s="55">
        <v>63</v>
      </c>
      <c r="F559" s="55">
        <v>57</v>
      </c>
      <c r="G559" s="56">
        <v>2256</v>
      </c>
      <c r="H559" s="59">
        <v>2199</v>
      </c>
      <c r="I559" s="55">
        <v>564</v>
      </c>
      <c r="J559" s="59">
        <v>549.79999999999995</v>
      </c>
      <c r="K559" s="55">
        <v>11476</v>
      </c>
      <c r="L559" s="55">
        <v>1466.4</v>
      </c>
      <c r="M559" s="55">
        <v>0</v>
      </c>
      <c r="N559" s="55">
        <v>0</v>
      </c>
      <c r="O559" s="55">
        <v>45.12</v>
      </c>
      <c r="P559" s="55" t="s">
        <v>64</v>
      </c>
      <c r="Q559" s="55" t="s">
        <v>63</v>
      </c>
      <c r="R559" s="55">
        <v>1511.52</v>
      </c>
      <c r="S559" s="55">
        <v>9964.48</v>
      </c>
      <c r="T559" s="55">
        <v>9964.48</v>
      </c>
      <c r="U559" s="55">
        <v>0</v>
      </c>
      <c r="V559" s="55" t="s">
        <v>64</v>
      </c>
      <c r="W559" s="55" t="s">
        <v>679</v>
      </c>
      <c r="X559" s="55">
        <v>1</v>
      </c>
      <c r="Y559" s="55">
        <v>0</v>
      </c>
      <c r="Z559" s="55">
        <v>1</v>
      </c>
      <c r="AA559" s="55" t="s">
        <v>63</v>
      </c>
      <c r="AB559" s="55">
        <v>3</v>
      </c>
      <c r="AC559" s="55">
        <v>0</v>
      </c>
      <c r="AD559" s="55">
        <v>27</v>
      </c>
      <c r="AE559" s="55">
        <v>0</v>
      </c>
      <c r="AF559" s="55">
        <v>49</v>
      </c>
      <c r="AG559" s="56">
        <v>49</v>
      </c>
      <c r="AH559" s="55">
        <v>875</v>
      </c>
      <c r="AI559" s="55">
        <v>317</v>
      </c>
      <c r="AJ559" s="55">
        <v>951</v>
      </c>
      <c r="AK559" s="55">
        <v>4843</v>
      </c>
      <c r="AL559" s="55">
        <v>4843</v>
      </c>
      <c r="AN559" s="55" t="s">
        <v>64</v>
      </c>
      <c r="AO559" s="55">
        <v>4</v>
      </c>
      <c r="AP559" s="55">
        <v>4</v>
      </c>
      <c r="AQ559" s="55">
        <v>100</v>
      </c>
      <c r="AR559" s="55">
        <v>564</v>
      </c>
      <c r="AS559" s="55">
        <v>534</v>
      </c>
      <c r="AT559" s="68" t="str">
        <f>VLOOKUP(A559,'[2]SU List with Assignment Master'!$F$2:$G$128,2,FALSE)</f>
        <v>North 1</v>
      </c>
      <c r="AU559" s="55" t="s">
        <v>129</v>
      </c>
      <c r="AV559" s="55" t="s">
        <v>18</v>
      </c>
    </row>
    <row r="560" spans="1:48" x14ac:dyDescent="0.25">
      <c r="A560" s="55" t="s">
        <v>191</v>
      </c>
      <c r="B560" s="55">
        <v>83161</v>
      </c>
      <c r="C560" s="55">
        <v>2</v>
      </c>
      <c r="D560" s="55">
        <v>312</v>
      </c>
      <c r="E560" s="55">
        <v>75</v>
      </c>
      <c r="F560" s="55">
        <v>4</v>
      </c>
      <c r="G560" s="56">
        <v>391</v>
      </c>
      <c r="H560" s="59">
        <v>387</v>
      </c>
      <c r="I560" s="55">
        <v>195.5</v>
      </c>
      <c r="J560" s="59">
        <v>193.5</v>
      </c>
      <c r="K560" s="55">
        <v>1980</v>
      </c>
      <c r="L560" s="55">
        <v>254.15</v>
      </c>
      <c r="M560" s="55">
        <v>0</v>
      </c>
      <c r="N560" s="55">
        <v>0</v>
      </c>
      <c r="O560" s="55">
        <v>0</v>
      </c>
      <c r="P560" s="55" t="s">
        <v>64</v>
      </c>
      <c r="Q560" s="55" t="s">
        <v>64</v>
      </c>
      <c r="R560" s="55">
        <v>254.15</v>
      </c>
      <c r="S560" s="55">
        <v>1725.85</v>
      </c>
      <c r="T560" s="55">
        <v>1725.85</v>
      </c>
      <c r="U560" s="55">
        <v>0</v>
      </c>
      <c r="V560" s="55" t="s">
        <v>64</v>
      </c>
      <c r="W560" s="55" t="s">
        <v>680</v>
      </c>
      <c r="X560" s="55">
        <v>1</v>
      </c>
      <c r="Y560" s="55">
        <v>0</v>
      </c>
      <c r="Z560" s="55">
        <v>1</v>
      </c>
      <c r="AA560" s="55" t="s">
        <v>63</v>
      </c>
      <c r="AB560" s="55">
        <v>2</v>
      </c>
      <c r="AC560" s="55">
        <v>0</v>
      </c>
      <c r="AD560" s="55">
        <v>51</v>
      </c>
      <c r="AE560" s="55">
        <v>0</v>
      </c>
      <c r="AF560" s="55">
        <v>4</v>
      </c>
      <c r="AG560" s="56">
        <v>4</v>
      </c>
      <c r="AH560" s="55">
        <v>99</v>
      </c>
      <c r="AI560" s="55">
        <v>77</v>
      </c>
      <c r="AJ560" s="55">
        <v>154</v>
      </c>
      <c r="AK560" s="55">
        <v>784</v>
      </c>
      <c r="AL560" s="55">
        <v>784</v>
      </c>
      <c r="AN560" s="55" t="s">
        <v>64</v>
      </c>
      <c r="AO560" s="55">
        <v>2</v>
      </c>
      <c r="AP560" s="55">
        <v>2</v>
      </c>
      <c r="AQ560" s="55">
        <v>100</v>
      </c>
      <c r="AR560" s="55">
        <v>195.5</v>
      </c>
      <c r="AS560" s="55">
        <v>156</v>
      </c>
      <c r="AT560" s="68" t="str">
        <f>VLOOKUP(A560,'[2]SU List with Assignment Master'!$F$2:$G$128,2,FALSE)</f>
        <v>North 1</v>
      </c>
      <c r="AU560" s="55" t="s">
        <v>129</v>
      </c>
      <c r="AV560" s="55" t="s">
        <v>21</v>
      </c>
    </row>
    <row r="561" spans="1:48" x14ac:dyDescent="0.25">
      <c r="A561" s="55" t="s">
        <v>191</v>
      </c>
      <c r="B561" s="55">
        <v>83166</v>
      </c>
      <c r="C561" s="55">
        <v>8</v>
      </c>
      <c r="D561" s="55">
        <v>3768</v>
      </c>
      <c r="E561" s="55">
        <v>2485</v>
      </c>
      <c r="F561" s="55">
        <v>96</v>
      </c>
      <c r="G561" s="56">
        <v>6349</v>
      </c>
      <c r="H561" s="59">
        <v>6253</v>
      </c>
      <c r="I561" s="55">
        <v>793.625</v>
      </c>
      <c r="J561" s="59">
        <v>781.6</v>
      </c>
      <c r="K561" s="55">
        <v>32416</v>
      </c>
      <c r="L561" s="55">
        <v>4126.8500000000004</v>
      </c>
      <c r="M561" s="55">
        <v>0</v>
      </c>
      <c r="N561" s="55">
        <v>0</v>
      </c>
      <c r="O561" s="55">
        <v>126.98</v>
      </c>
      <c r="P561" s="55" t="s">
        <v>64</v>
      </c>
      <c r="Q561" s="55" t="s">
        <v>63</v>
      </c>
      <c r="R561" s="55">
        <v>4253.83</v>
      </c>
      <c r="S561" s="55">
        <v>28162.17</v>
      </c>
      <c r="T561" s="55">
        <v>28162.17</v>
      </c>
      <c r="U561" s="55">
        <v>0</v>
      </c>
      <c r="V561" s="55" t="s">
        <v>64</v>
      </c>
      <c r="W561" s="55" t="s">
        <v>681</v>
      </c>
      <c r="X561" s="55">
        <v>1</v>
      </c>
      <c r="Y561" s="55">
        <v>0</v>
      </c>
      <c r="Z561" s="55">
        <v>1</v>
      </c>
      <c r="AA561" s="55" t="s">
        <v>63</v>
      </c>
      <c r="AB561" s="55">
        <v>7</v>
      </c>
      <c r="AC561" s="55">
        <v>0</v>
      </c>
      <c r="AD561" s="55">
        <v>104</v>
      </c>
      <c r="AE561" s="55">
        <v>0</v>
      </c>
      <c r="AF561" s="55">
        <v>31</v>
      </c>
      <c r="AG561" s="56">
        <v>31</v>
      </c>
      <c r="AH561" s="55">
        <v>1941</v>
      </c>
      <c r="AI561" s="55">
        <v>296.57139999999998</v>
      </c>
      <c r="AJ561" s="55">
        <v>2076</v>
      </c>
      <c r="AK561" s="55">
        <v>10582</v>
      </c>
      <c r="AL561" s="55">
        <v>10582</v>
      </c>
      <c r="AN561" s="55" t="s">
        <v>64</v>
      </c>
      <c r="AO561" s="55">
        <v>8</v>
      </c>
      <c r="AP561" s="55">
        <v>8</v>
      </c>
      <c r="AQ561" s="55">
        <v>100</v>
      </c>
      <c r="AR561" s="55">
        <v>793.625</v>
      </c>
      <c r="AS561" s="55">
        <v>471</v>
      </c>
      <c r="AT561" s="68" t="str">
        <f>VLOOKUP(A561,'[2]SU List with Assignment Master'!$F$2:$G$128,2,FALSE)</f>
        <v>North 1</v>
      </c>
      <c r="AU561" s="55" t="s">
        <v>129</v>
      </c>
      <c r="AV561" s="55" t="s">
        <v>20</v>
      </c>
    </row>
    <row r="562" spans="1:48" x14ac:dyDescent="0.25">
      <c r="A562" s="55" t="s">
        <v>191</v>
      </c>
      <c r="B562" s="55">
        <v>83170</v>
      </c>
      <c r="C562" s="55">
        <v>8</v>
      </c>
      <c r="D562" s="55">
        <v>2208</v>
      </c>
      <c r="E562" s="55">
        <v>412</v>
      </c>
      <c r="F562" s="55">
        <v>64</v>
      </c>
      <c r="G562" s="56">
        <v>2684</v>
      </c>
      <c r="H562" s="59">
        <v>2620</v>
      </c>
      <c r="I562" s="55">
        <v>335.5</v>
      </c>
      <c r="J562" s="59">
        <v>327.5</v>
      </c>
      <c r="K562" s="55">
        <v>13731</v>
      </c>
      <c r="L562" s="55">
        <v>1744.6</v>
      </c>
      <c r="M562" s="55">
        <v>0</v>
      </c>
      <c r="N562" s="55">
        <v>0</v>
      </c>
      <c r="O562" s="55">
        <v>53.68</v>
      </c>
      <c r="P562" s="55" t="s">
        <v>64</v>
      </c>
      <c r="Q562" s="55" t="s">
        <v>63</v>
      </c>
      <c r="R562" s="55">
        <v>1798.28</v>
      </c>
      <c r="S562" s="55">
        <v>11932.72</v>
      </c>
      <c r="T562" s="55">
        <v>11932.72</v>
      </c>
      <c r="U562" s="55">
        <v>0</v>
      </c>
      <c r="V562" s="55" t="s">
        <v>64</v>
      </c>
      <c r="W562" s="55" t="s">
        <v>682</v>
      </c>
      <c r="X562" s="55">
        <v>1</v>
      </c>
      <c r="Y562" s="55">
        <v>0</v>
      </c>
      <c r="Z562" s="55">
        <v>1</v>
      </c>
      <c r="AA562" s="55" t="s">
        <v>63</v>
      </c>
      <c r="AB562" s="55">
        <v>8</v>
      </c>
      <c r="AC562" s="55">
        <v>0</v>
      </c>
      <c r="AD562" s="55">
        <v>136</v>
      </c>
      <c r="AE562" s="55">
        <v>0</v>
      </c>
      <c r="AF562" s="55">
        <v>59</v>
      </c>
      <c r="AG562" s="56">
        <v>59</v>
      </c>
      <c r="AH562" s="55">
        <v>842</v>
      </c>
      <c r="AI562" s="55">
        <v>129.625</v>
      </c>
      <c r="AJ562" s="55">
        <v>1037</v>
      </c>
      <c r="AK562" s="55">
        <v>5301</v>
      </c>
      <c r="AL562" s="55">
        <v>5301</v>
      </c>
      <c r="AN562" s="55" t="s">
        <v>64</v>
      </c>
      <c r="AO562" s="55">
        <v>8</v>
      </c>
      <c r="AP562" s="55">
        <v>8</v>
      </c>
      <c r="AQ562" s="55">
        <v>100</v>
      </c>
      <c r="AR562" s="55">
        <v>335.5</v>
      </c>
      <c r="AS562" s="55">
        <v>276</v>
      </c>
      <c r="AT562" s="68" t="str">
        <f>VLOOKUP(A562,'[2]SU List with Assignment Master'!$F$2:$G$128,2,FALSE)</f>
        <v>North 1</v>
      </c>
      <c r="AU562" s="55" t="s">
        <v>129</v>
      </c>
      <c r="AV562" s="55" t="s">
        <v>19</v>
      </c>
    </row>
    <row r="563" spans="1:48" x14ac:dyDescent="0.25">
      <c r="A563" s="55" t="s">
        <v>191</v>
      </c>
      <c r="B563" s="55">
        <v>83172</v>
      </c>
      <c r="C563" s="55">
        <v>4</v>
      </c>
      <c r="D563" s="55">
        <v>1980</v>
      </c>
      <c r="E563" s="55">
        <v>52</v>
      </c>
      <c r="F563" s="55">
        <v>1</v>
      </c>
      <c r="G563" s="56">
        <v>2033</v>
      </c>
      <c r="H563" s="59">
        <v>2032</v>
      </c>
      <c r="I563" s="55">
        <v>508.25</v>
      </c>
      <c r="J563" s="59">
        <v>508</v>
      </c>
      <c r="K563" s="55">
        <v>10417</v>
      </c>
      <c r="L563" s="55">
        <v>1321.45</v>
      </c>
      <c r="M563" s="55">
        <v>0</v>
      </c>
      <c r="N563" s="55">
        <v>0</v>
      </c>
      <c r="O563" s="55">
        <v>0</v>
      </c>
      <c r="P563" s="55" t="s">
        <v>64</v>
      </c>
      <c r="Q563" s="55" t="s">
        <v>64</v>
      </c>
      <c r="R563" s="55">
        <v>1321.45</v>
      </c>
      <c r="S563" s="55">
        <v>9095.5499999999993</v>
      </c>
      <c r="T563" s="55">
        <v>9095.5499999999993</v>
      </c>
      <c r="U563" s="55">
        <v>0</v>
      </c>
      <c r="V563" s="55" t="s">
        <v>64</v>
      </c>
      <c r="W563" s="55" t="s">
        <v>683</v>
      </c>
      <c r="X563" s="55">
        <v>1</v>
      </c>
      <c r="Y563" s="55">
        <v>0</v>
      </c>
      <c r="Z563" s="55">
        <v>1</v>
      </c>
      <c r="AA563" s="55" t="s">
        <v>63</v>
      </c>
      <c r="AB563" s="55">
        <v>4</v>
      </c>
      <c r="AC563" s="55">
        <v>0</v>
      </c>
      <c r="AD563" s="55">
        <v>61</v>
      </c>
      <c r="AE563" s="55">
        <v>0</v>
      </c>
      <c r="AF563" s="55">
        <v>1</v>
      </c>
      <c r="AG563" s="56">
        <v>1</v>
      </c>
      <c r="AH563" s="55">
        <v>500</v>
      </c>
      <c r="AI563" s="55">
        <v>140.5</v>
      </c>
      <c r="AJ563" s="55">
        <v>562</v>
      </c>
      <c r="AK563" s="55">
        <v>2862</v>
      </c>
      <c r="AL563" s="55">
        <v>2862</v>
      </c>
      <c r="AN563" s="55" t="s">
        <v>64</v>
      </c>
      <c r="AO563" s="55">
        <v>4</v>
      </c>
      <c r="AP563" s="55">
        <v>4</v>
      </c>
      <c r="AQ563" s="55">
        <v>100</v>
      </c>
      <c r="AR563" s="55">
        <v>508.25</v>
      </c>
      <c r="AS563" s="55">
        <v>495</v>
      </c>
      <c r="AT563" s="68" t="str">
        <f>VLOOKUP(A563,'[2]SU List with Assignment Master'!$F$2:$G$128,2,FALSE)</f>
        <v>North 1</v>
      </c>
      <c r="AU563" s="55" t="s">
        <v>129</v>
      </c>
      <c r="AV563" s="55" t="s">
        <v>60</v>
      </c>
    </row>
    <row r="564" spans="1:48" x14ac:dyDescent="0.25">
      <c r="A564" s="55" t="s">
        <v>191</v>
      </c>
      <c r="B564" s="55">
        <v>83815</v>
      </c>
      <c r="C564" s="55">
        <v>10</v>
      </c>
      <c r="D564" s="55">
        <v>4560</v>
      </c>
      <c r="E564" s="55">
        <v>1108</v>
      </c>
      <c r="F564" s="55">
        <v>11</v>
      </c>
      <c r="G564" s="56">
        <v>5679</v>
      </c>
      <c r="H564" s="59">
        <v>5668</v>
      </c>
      <c r="I564" s="55">
        <v>567.9</v>
      </c>
      <c r="J564" s="59">
        <v>566.79999999999995</v>
      </c>
      <c r="K564" s="55">
        <v>28984</v>
      </c>
      <c r="L564" s="55">
        <v>3691.35</v>
      </c>
      <c r="M564" s="55">
        <v>0</v>
      </c>
      <c r="N564" s="55">
        <v>0</v>
      </c>
      <c r="O564" s="55">
        <v>113.58</v>
      </c>
      <c r="P564" s="55" t="s">
        <v>64</v>
      </c>
      <c r="Q564" s="55" t="s">
        <v>63</v>
      </c>
      <c r="R564" s="55">
        <v>3804.93</v>
      </c>
      <c r="S564" s="55">
        <v>25179.07</v>
      </c>
      <c r="T564" s="55">
        <v>25179.07</v>
      </c>
      <c r="U564" s="55">
        <v>0</v>
      </c>
      <c r="V564" s="55" t="s">
        <v>64</v>
      </c>
      <c r="W564" s="55" t="s">
        <v>684</v>
      </c>
      <c r="X564" s="55">
        <v>1</v>
      </c>
      <c r="Y564" s="55">
        <v>0</v>
      </c>
      <c r="Z564" s="55">
        <v>1</v>
      </c>
      <c r="AA564" s="55" t="s">
        <v>63</v>
      </c>
      <c r="AB564" s="55">
        <v>9</v>
      </c>
      <c r="AC564" s="55">
        <v>0</v>
      </c>
      <c r="AD564" s="55">
        <v>166</v>
      </c>
      <c r="AE564" s="55">
        <v>0</v>
      </c>
      <c r="AF564" s="55">
        <v>11</v>
      </c>
      <c r="AG564" s="56">
        <v>11</v>
      </c>
      <c r="AH564" s="55">
        <v>1197</v>
      </c>
      <c r="AI564" s="55">
        <v>152.66669999999999</v>
      </c>
      <c r="AJ564" s="55">
        <v>1374</v>
      </c>
      <c r="AK564" s="55">
        <v>7010</v>
      </c>
      <c r="AL564" s="55">
        <v>7010</v>
      </c>
      <c r="AN564" s="55" t="s">
        <v>64</v>
      </c>
      <c r="AO564" s="55">
        <v>12</v>
      </c>
      <c r="AP564" s="55">
        <v>10</v>
      </c>
      <c r="AQ564" s="55">
        <v>83.333333333333329</v>
      </c>
      <c r="AR564" s="55">
        <v>473.25</v>
      </c>
      <c r="AS564" s="55">
        <v>456</v>
      </c>
      <c r="AT564" s="68" t="str">
        <f>VLOOKUP(A564,'[2]SU List with Assignment Master'!$F$2:$G$128,2,FALSE)</f>
        <v>North 1</v>
      </c>
      <c r="AU564" s="55" t="s">
        <v>129</v>
      </c>
      <c r="AV564" s="55" t="s">
        <v>60</v>
      </c>
    </row>
    <row r="565" spans="1:48" x14ac:dyDescent="0.25">
      <c r="A565" s="55" t="s">
        <v>191</v>
      </c>
      <c r="B565" s="55">
        <v>83825</v>
      </c>
      <c r="C565" s="55">
        <v>5</v>
      </c>
      <c r="D565" s="55">
        <v>1524</v>
      </c>
      <c r="E565" s="55">
        <v>150</v>
      </c>
      <c r="F565" s="55">
        <v>49</v>
      </c>
      <c r="G565" s="56">
        <v>1723</v>
      </c>
      <c r="H565" s="59">
        <v>1674</v>
      </c>
      <c r="I565" s="55">
        <v>344.6</v>
      </c>
      <c r="J565" s="59">
        <v>334.8</v>
      </c>
      <c r="K565" s="55">
        <v>8815</v>
      </c>
      <c r="L565" s="55">
        <v>1119.95</v>
      </c>
      <c r="M565" s="55">
        <v>0</v>
      </c>
      <c r="N565" s="55">
        <v>0</v>
      </c>
      <c r="O565" s="55">
        <v>34.46</v>
      </c>
      <c r="P565" s="55" t="s">
        <v>64</v>
      </c>
      <c r="Q565" s="55" t="s">
        <v>63</v>
      </c>
      <c r="R565" s="55">
        <v>1154.4100000000001</v>
      </c>
      <c r="S565" s="55">
        <v>7660.59</v>
      </c>
      <c r="T565" s="55">
        <v>7660.59</v>
      </c>
      <c r="U565" s="55">
        <v>0</v>
      </c>
      <c r="V565" s="55" t="s">
        <v>64</v>
      </c>
      <c r="W565" s="55" t="s">
        <v>685</v>
      </c>
      <c r="X565" s="55">
        <v>1</v>
      </c>
      <c r="Y565" s="55">
        <v>0</v>
      </c>
      <c r="Z565" s="55">
        <v>1</v>
      </c>
      <c r="AA565" s="55" t="s">
        <v>63</v>
      </c>
      <c r="AB565" s="55">
        <v>5</v>
      </c>
      <c r="AC565" s="55">
        <v>0</v>
      </c>
      <c r="AD565" s="55">
        <v>52</v>
      </c>
      <c r="AE565" s="55">
        <v>0</v>
      </c>
      <c r="AF565" s="55">
        <v>45</v>
      </c>
      <c r="AG565" s="56">
        <v>45</v>
      </c>
      <c r="AH565" s="55">
        <v>280</v>
      </c>
      <c r="AI565" s="55">
        <v>75.400000000000006</v>
      </c>
      <c r="AJ565" s="55">
        <v>377</v>
      </c>
      <c r="AK565" s="55">
        <v>1931</v>
      </c>
      <c r="AL565" s="55">
        <v>1931</v>
      </c>
      <c r="AN565" s="55" t="s">
        <v>64</v>
      </c>
      <c r="AO565" s="55">
        <v>5</v>
      </c>
      <c r="AP565" s="55">
        <v>5</v>
      </c>
      <c r="AQ565" s="55">
        <v>100</v>
      </c>
      <c r="AR565" s="55">
        <v>344.6</v>
      </c>
      <c r="AS565" s="55">
        <v>304.8</v>
      </c>
      <c r="AT565" s="68" t="str">
        <f>VLOOKUP(A565,'[2]SU List with Assignment Master'!$F$2:$G$128,2,FALSE)</f>
        <v>North 1</v>
      </c>
      <c r="AU565" s="55" t="s">
        <v>129</v>
      </c>
      <c r="AV565" s="55" t="s">
        <v>19</v>
      </c>
    </row>
    <row r="566" spans="1:48" x14ac:dyDescent="0.25">
      <c r="A566" s="55" t="s">
        <v>191</v>
      </c>
      <c r="B566" s="55">
        <v>83841</v>
      </c>
      <c r="C566" s="55">
        <v>6</v>
      </c>
      <c r="D566" s="55">
        <v>2856</v>
      </c>
      <c r="E566" s="55">
        <v>1025</v>
      </c>
      <c r="F566" s="55">
        <v>25</v>
      </c>
      <c r="G566" s="56">
        <v>3906</v>
      </c>
      <c r="H566" s="59">
        <v>3881</v>
      </c>
      <c r="I566" s="55">
        <v>651</v>
      </c>
      <c r="J566" s="59">
        <v>646.79999999999995</v>
      </c>
      <c r="K566" s="55">
        <v>19950</v>
      </c>
      <c r="L566" s="55">
        <v>2538.9</v>
      </c>
      <c r="M566" s="55">
        <v>0</v>
      </c>
      <c r="N566" s="55">
        <v>0</v>
      </c>
      <c r="O566" s="55">
        <v>78.12</v>
      </c>
      <c r="P566" s="55" t="s">
        <v>64</v>
      </c>
      <c r="Q566" s="55" t="s">
        <v>63</v>
      </c>
      <c r="R566" s="55">
        <v>2617.02</v>
      </c>
      <c r="S566" s="55">
        <v>17332.98</v>
      </c>
      <c r="T566" s="55">
        <v>17332.98</v>
      </c>
      <c r="U566" s="55">
        <v>0</v>
      </c>
      <c r="V566" s="55" t="s">
        <v>64</v>
      </c>
      <c r="W566" s="55" t="s">
        <v>686</v>
      </c>
      <c r="X566" s="55">
        <v>1</v>
      </c>
      <c r="Y566" s="55">
        <v>0</v>
      </c>
      <c r="Z566" s="55">
        <v>1</v>
      </c>
      <c r="AA566" s="55" t="s">
        <v>63</v>
      </c>
      <c r="AB566" s="55">
        <v>6</v>
      </c>
      <c r="AC566" s="55">
        <v>0</v>
      </c>
      <c r="AD566" s="55">
        <v>55</v>
      </c>
      <c r="AE566" s="55">
        <v>0</v>
      </c>
      <c r="AF566" s="55">
        <v>14</v>
      </c>
      <c r="AG566" s="56">
        <v>14</v>
      </c>
      <c r="AH566" s="55">
        <v>766</v>
      </c>
      <c r="AI566" s="55">
        <v>139.16669999999999</v>
      </c>
      <c r="AJ566" s="55">
        <v>835</v>
      </c>
      <c r="AK566" s="55">
        <v>4284</v>
      </c>
      <c r="AL566" s="55">
        <v>4284</v>
      </c>
      <c r="AN566" s="55" t="s">
        <v>64</v>
      </c>
      <c r="AO566" s="55">
        <v>6</v>
      </c>
      <c r="AP566" s="55">
        <v>6</v>
      </c>
      <c r="AQ566" s="55">
        <v>100</v>
      </c>
      <c r="AR566" s="55">
        <v>651</v>
      </c>
      <c r="AS566" s="55">
        <v>476</v>
      </c>
      <c r="AT566" s="68" t="str">
        <f>VLOOKUP(A566,'[2]SU List with Assignment Master'!$F$2:$G$128,2,FALSE)</f>
        <v>North 1</v>
      </c>
      <c r="AU566" s="55" t="s">
        <v>129</v>
      </c>
      <c r="AV566" s="55" t="s">
        <v>60</v>
      </c>
    </row>
    <row r="567" spans="1:48" x14ac:dyDescent="0.25">
      <c r="A567" s="55" t="s">
        <v>191</v>
      </c>
      <c r="B567" s="55">
        <v>85701</v>
      </c>
      <c r="C567" s="55">
        <v>6</v>
      </c>
      <c r="D567" s="55">
        <v>204</v>
      </c>
      <c r="E567" s="55">
        <v>739</v>
      </c>
      <c r="F567" s="55">
        <v>11</v>
      </c>
      <c r="G567" s="56">
        <v>954</v>
      </c>
      <c r="H567" s="59">
        <v>943</v>
      </c>
      <c r="I567" s="55">
        <v>159</v>
      </c>
      <c r="J567" s="59">
        <v>157.19999999999999</v>
      </c>
      <c r="K567" s="55">
        <v>4867</v>
      </c>
      <c r="L567" s="55">
        <v>620.1</v>
      </c>
      <c r="M567" s="55">
        <v>0</v>
      </c>
      <c r="N567" s="55">
        <v>0</v>
      </c>
      <c r="O567" s="55">
        <v>19.079999999999998</v>
      </c>
      <c r="P567" s="55" t="s">
        <v>64</v>
      </c>
      <c r="Q567" s="55" t="s">
        <v>63</v>
      </c>
      <c r="R567" s="55">
        <v>639.17999999999995</v>
      </c>
      <c r="S567" s="55">
        <v>4227.82</v>
      </c>
      <c r="T567" s="55">
        <v>4227.82</v>
      </c>
      <c r="U567" s="55">
        <v>0</v>
      </c>
      <c r="V567" s="55" t="s">
        <v>64</v>
      </c>
      <c r="W567" s="55" t="s">
        <v>687</v>
      </c>
      <c r="X567" s="55">
        <v>1</v>
      </c>
      <c r="Y567" s="55">
        <v>0</v>
      </c>
      <c r="Z567" s="55">
        <v>1</v>
      </c>
      <c r="AA567" s="55" t="s">
        <v>63</v>
      </c>
      <c r="AB567" s="55">
        <v>4</v>
      </c>
      <c r="AC567" s="55">
        <v>0</v>
      </c>
      <c r="AD567" s="55">
        <v>98</v>
      </c>
      <c r="AE567" s="55">
        <v>0</v>
      </c>
      <c r="AF567" s="55">
        <v>11</v>
      </c>
      <c r="AG567" s="56">
        <v>11</v>
      </c>
      <c r="AH567" s="55">
        <v>110</v>
      </c>
      <c r="AI567" s="55">
        <v>54.75</v>
      </c>
      <c r="AJ567" s="55">
        <v>219</v>
      </c>
      <c r="AK567" s="55">
        <v>1108</v>
      </c>
      <c r="AL567" s="55">
        <v>1108</v>
      </c>
      <c r="AN567" s="55" t="s">
        <v>64</v>
      </c>
      <c r="AO567" s="55">
        <v>12</v>
      </c>
      <c r="AP567" s="55">
        <v>1</v>
      </c>
      <c r="AQ567" s="55">
        <v>50</v>
      </c>
      <c r="AR567" s="55">
        <v>79.5</v>
      </c>
      <c r="AS567" s="55">
        <v>204</v>
      </c>
      <c r="AT567" s="68" t="str">
        <f>VLOOKUP(A567,'[2]SU List with Assignment Master'!$F$2:$G$128,2,FALSE)</f>
        <v>North 1</v>
      </c>
      <c r="AU567" s="55" t="s">
        <v>129</v>
      </c>
      <c r="AV567" s="55" t="s">
        <v>60</v>
      </c>
    </row>
    <row r="568" spans="1:48" x14ac:dyDescent="0.25">
      <c r="A568" s="55" t="s">
        <v>191</v>
      </c>
      <c r="B568" s="55">
        <v>87058</v>
      </c>
      <c r="C568" s="55">
        <v>7</v>
      </c>
      <c r="D568" s="55">
        <v>3876</v>
      </c>
      <c r="E568" s="55">
        <v>1610</v>
      </c>
      <c r="F568" s="55">
        <v>110</v>
      </c>
      <c r="G568" s="56">
        <v>5596</v>
      </c>
      <c r="H568" s="59">
        <v>5486</v>
      </c>
      <c r="I568" s="55">
        <v>799.42859999999996</v>
      </c>
      <c r="J568" s="59">
        <v>783.7</v>
      </c>
      <c r="K568" s="55">
        <v>28538</v>
      </c>
      <c r="L568" s="55">
        <v>3637.4</v>
      </c>
      <c r="M568" s="55">
        <v>0</v>
      </c>
      <c r="N568" s="55">
        <v>0</v>
      </c>
      <c r="O568" s="55">
        <v>111.92</v>
      </c>
      <c r="P568" s="55" t="s">
        <v>64</v>
      </c>
      <c r="Q568" s="55" t="s">
        <v>63</v>
      </c>
      <c r="R568" s="55">
        <v>3749.32</v>
      </c>
      <c r="S568" s="55">
        <v>24788.68</v>
      </c>
      <c r="T568" s="55">
        <v>24788.68</v>
      </c>
      <c r="U568" s="55">
        <v>0</v>
      </c>
      <c r="V568" s="55" t="s">
        <v>64</v>
      </c>
      <c r="W568" s="55" t="s">
        <v>688</v>
      </c>
      <c r="X568" s="55">
        <v>1</v>
      </c>
      <c r="Y568" s="55">
        <v>0</v>
      </c>
      <c r="Z568" s="55">
        <v>1</v>
      </c>
      <c r="AA568" s="55" t="s">
        <v>63</v>
      </c>
      <c r="AB568" s="55">
        <v>7</v>
      </c>
      <c r="AC568" s="55">
        <v>0</v>
      </c>
      <c r="AD568" s="55">
        <v>117</v>
      </c>
      <c r="AE568" s="55">
        <v>0</v>
      </c>
      <c r="AF568" s="55">
        <v>26</v>
      </c>
      <c r="AG568" s="56">
        <v>26</v>
      </c>
      <c r="AH568" s="55">
        <v>2620</v>
      </c>
      <c r="AI568" s="55">
        <v>394.71429999999998</v>
      </c>
      <c r="AJ568" s="55">
        <v>2763</v>
      </c>
      <c r="AK568" s="55">
        <v>14060</v>
      </c>
      <c r="AL568" s="55">
        <v>14060</v>
      </c>
      <c r="AN568" s="55" t="s">
        <v>64</v>
      </c>
      <c r="AO568" s="55">
        <v>9</v>
      </c>
      <c r="AP568" s="55">
        <v>7</v>
      </c>
      <c r="AQ568" s="55">
        <v>77.777777777777771</v>
      </c>
      <c r="AR568" s="55">
        <v>621.77779999999996</v>
      </c>
      <c r="AS568" s="55">
        <v>553.71429999999998</v>
      </c>
      <c r="AT568" s="68" t="str">
        <f>VLOOKUP(A568,'[2]SU List with Assignment Master'!$F$2:$G$128,2,FALSE)</f>
        <v>North 1</v>
      </c>
      <c r="AU568" s="55" t="s">
        <v>129</v>
      </c>
      <c r="AV568" s="55" t="s">
        <v>60</v>
      </c>
    </row>
    <row r="569" spans="1:48" x14ac:dyDescent="0.25">
      <c r="A569" s="55" t="s">
        <v>191</v>
      </c>
      <c r="B569" s="55">
        <v>87073</v>
      </c>
      <c r="C569" s="55">
        <v>8</v>
      </c>
      <c r="D569" s="55">
        <v>2208</v>
      </c>
      <c r="E569" s="55">
        <v>949</v>
      </c>
      <c r="F569" s="55">
        <v>31</v>
      </c>
      <c r="G569" s="56">
        <v>3188</v>
      </c>
      <c r="H569" s="59">
        <v>3157</v>
      </c>
      <c r="I569" s="55">
        <v>398.5</v>
      </c>
      <c r="J569" s="59">
        <v>394.6</v>
      </c>
      <c r="K569" s="55">
        <v>16220</v>
      </c>
      <c r="L569" s="55">
        <v>2072.1999999999998</v>
      </c>
      <c r="M569" s="55">
        <v>0</v>
      </c>
      <c r="N569" s="55">
        <v>0</v>
      </c>
      <c r="O569" s="55">
        <v>63.76</v>
      </c>
      <c r="P569" s="55" t="s">
        <v>64</v>
      </c>
      <c r="Q569" s="55" t="s">
        <v>63</v>
      </c>
      <c r="R569" s="55">
        <v>2135.96</v>
      </c>
      <c r="S569" s="55">
        <v>14084.04</v>
      </c>
      <c r="T569" s="55">
        <v>14084.04</v>
      </c>
      <c r="U569" s="55">
        <v>0</v>
      </c>
      <c r="V569" s="55" t="s">
        <v>64</v>
      </c>
      <c r="W569" s="55" t="s">
        <v>689</v>
      </c>
      <c r="X569" s="55">
        <v>1</v>
      </c>
      <c r="Y569" s="55">
        <v>0</v>
      </c>
      <c r="Z569" s="55">
        <v>1</v>
      </c>
      <c r="AA569" s="55" t="s">
        <v>63</v>
      </c>
      <c r="AB569" s="55">
        <v>5</v>
      </c>
      <c r="AC569" s="55">
        <v>0</v>
      </c>
      <c r="AD569" s="55">
        <v>53</v>
      </c>
      <c r="AE569" s="55">
        <v>0</v>
      </c>
      <c r="AF569" s="55">
        <v>27</v>
      </c>
      <c r="AG569" s="56">
        <v>27</v>
      </c>
      <c r="AH569" s="55">
        <v>1046</v>
      </c>
      <c r="AI569" s="55">
        <v>225.2</v>
      </c>
      <c r="AJ569" s="55">
        <v>1126</v>
      </c>
      <c r="AK569" s="55">
        <v>5741</v>
      </c>
      <c r="AL569" s="55">
        <v>5741</v>
      </c>
      <c r="AN569" s="55" t="s">
        <v>64</v>
      </c>
      <c r="AO569" s="55">
        <v>8</v>
      </c>
      <c r="AP569" s="55">
        <v>8</v>
      </c>
      <c r="AQ569" s="55">
        <v>100</v>
      </c>
      <c r="AR569" s="55">
        <v>398.5</v>
      </c>
      <c r="AS569" s="55">
        <v>276</v>
      </c>
      <c r="AT569" s="68" t="str">
        <f>VLOOKUP(A569,'[2]SU List with Assignment Master'!$F$2:$G$128,2,FALSE)</f>
        <v>North 1</v>
      </c>
      <c r="AU569" s="55" t="s">
        <v>129</v>
      </c>
      <c r="AV569" s="55" t="s">
        <v>20</v>
      </c>
    </row>
    <row r="570" spans="1:48" x14ac:dyDescent="0.25">
      <c r="A570" s="55" t="s">
        <v>191</v>
      </c>
      <c r="B570" s="55">
        <v>87391</v>
      </c>
      <c r="C570" s="55">
        <v>7</v>
      </c>
      <c r="D570" s="55">
        <v>912</v>
      </c>
      <c r="E570" s="55">
        <v>895</v>
      </c>
      <c r="F570" s="55">
        <v>70</v>
      </c>
      <c r="G570" s="56">
        <v>1877</v>
      </c>
      <c r="H570" s="59">
        <v>1807</v>
      </c>
      <c r="I570" s="55">
        <v>268.1429</v>
      </c>
      <c r="J570" s="59">
        <v>258.10000000000002</v>
      </c>
      <c r="K570" s="55">
        <v>9615</v>
      </c>
      <c r="L570" s="55">
        <v>1220.05</v>
      </c>
      <c r="M570" s="55">
        <v>0</v>
      </c>
      <c r="N570" s="55">
        <v>0</v>
      </c>
      <c r="O570" s="55">
        <v>37.54</v>
      </c>
      <c r="P570" s="55" t="s">
        <v>64</v>
      </c>
      <c r="Q570" s="55" t="s">
        <v>63</v>
      </c>
      <c r="R570" s="55">
        <v>1257.5899999999999</v>
      </c>
      <c r="S570" s="55">
        <v>8357.41</v>
      </c>
      <c r="T570" s="55">
        <v>8357.41</v>
      </c>
      <c r="U570" s="55">
        <v>0</v>
      </c>
      <c r="V570" s="55" t="s">
        <v>64</v>
      </c>
      <c r="W570" s="55" t="s">
        <v>690</v>
      </c>
      <c r="X570" s="55">
        <v>1</v>
      </c>
      <c r="Y570" s="55">
        <v>0</v>
      </c>
      <c r="Z570" s="55">
        <v>1</v>
      </c>
      <c r="AA570" s="55" t="s">
        <v>63</v>
      </c>
      <c r="AB570" s="55">
        <v>7</v>
      </c>
      <c r="AC570" s="55">
        <v>0</v>
      </c>
      <c r="AD570" s="55">
        <v>233</v>
      </c>
      <c r="AE570" s="55">
        <v>0</v>
      </c>
      <c r="AF570" s="55">
        <v>50</v>
      </c>
      <c r="AG570" s="56">
        <v>50</v>
      </c>
      <c r="AH570" s="55">
        <v>487</v>
      </c>
      <c r="AI570" s="55">
        <v>110</v>
      </c>
      <c r="AJ570" s="55">
        <v>770</v>
      </c>
      <c r="AK570" s="55">
        <v>3955</v>
      </c>
      <c r="AL570" s="55">
        <v>3955</v>
      </c>
      <c r="AM570" s="55">
        <v>0</v>
      </c>
      <c r="AN570" s="55" t="s">
        <v>64</v>
      </c>
      <c r="AO570" s="55">
        <v>10</v>
      </c>
      <c r="AP570" s="55">
        <v>4</v>
      </c>
      <c r="AQ570" s="55">
        <v>70</v>
      </c>
      <c r="AR570" s="55">
        <v>187.7</v>
      </c>
      <c r="AS570" s="55">
        <v>228</v>
      </c>
      <c r="AT570" s="68" t="str">
        <f>VLOOKUP(A570,'[2]SU List with Assignment Master'!$F$2:$G$128,2,FALSE)</f>
        <v>North 1</v>
      </c>
      <c r="AU570" s="55" t="s">
        <v>129</v>
      </c>
      <c r="AV570" s="55" t="s">
        <v>60</v>
      </c>
    </row>
    <row r="571" spans="1:48" x14ac:dyDescent="0.25">
      <c r="A571" s="55" t="s">
        <v>191</v>
      </c>
      <c r="B571" s="55">
        <v>90150</v>
      </c>
      <c r="C571" s="55">
        <v>7</v>
      </c>
      <c r="D571" s="55">
        <v>2064</v>
      </c>
      <c r="E571" s="55">
        <v>1752</v>
      </c>
      <c r="F571" s="55">
        <v>39</v>
      </c>
      <c r="G571" s="56">
        <v>3855</v>
      </c>
      <c r="H571" s="59">
        <v>3816</v>
      </c>
      <c r="I571" s="55">
        <v>550.71429999999998</v>
      </c>
      <c r="J571" s="59">
        <v>545.1</v>
      </c>
      <c r="K571" s="55">
        <v>19698</v>
      </c>
      <c r="L571" s="55">
        <v>2505.75</v>
      </c>
      <c r="M571" s="55">
        <v>0</v>
      </c>
      <c r="N571" s="55">
        <v>0</v>
      </c>
      <c r="O571" s="55">
        <v>-2505.75</v>
      </c>
      <c r="P571" s="55" t="s">
        <v>63</v>
      </c>
      <c r="Q571" s="55" t="s">
        <v>64</v>
      </c>
      <c r="R571" s="55">
        <v>0</v>
      </c>
      <c r="S571" s="55">
        <v>19698</v>
      </c>
      <c r="T571" s="55">
        <v>19698</v>
      </c>
      <c r="U571" s="55">
        <v>0</v>
      </c>
      <c r="V571" s="55" t="s">
        <v>64</v>
      </c>
      <c r="W571" s="55" t="s">
        <v>691</v>
      </c>
      <c r="X571" s="55">
        <v>1</v>
      </c>
      <c r="Y571" s="55">
        <v>0</v>
      </c>
      <c r="Z571" s="55">
        <v>1</v>
      </c>
      <c r="AA571" s="55" t="s">
        <v>63</v>
      </c>
      <c r="AB571" s="55">
        <v>6</v>
      </c>
      <c r="AC571" s="55">
        <v>0</v>
      </c>
      <c r="AD571" s="55">
        <v>147</v>
      </c>
      <c r="AE571" s="55">
        <v>0</v>
      </c>
      <c r="AF571" s="55">
        <v>39</v>
      </c>
      <c r="AG571" s="56">
        <v>39</v>
      </c>
      <c r="AH571" s="55">
        <v>1010</v>
      </c>
      <c r="AI571" s="55">
        <v>199.33330000000001</v>
      </c>
      <c r="AJ571" s="55">
        <v>1196</v>
      </c>
      <c r="AK571" s="55">
        <v>6116</v>
      </c>
      <c r="AL571" s="55">
        <v>6116</v>
      </c>
      <c r="AN571" s="55" t="s">
        <v>64</v>
      </c>
      <c r="AO571" s="55">
        <v>24</v>
      </c>
      <c r="AP571" s="55">
        <v>2</v>
      </c>
      <c r="AQ571" s="55">
        <v>29.166666666666671</v>
      </c>
      <c r="AR571" s="55">
        <v>160.625</v>
      </c>
      <c r="AS571" s="55">
        <v>1032</v>
      </c>
      <c r="AT571" s="68" t="str">
        <f>VLOOKUP(A571,'[2]SU List with Assignment Master'!$F$2:$G$128,2,FALSE)</f>
        <v>North 1</v>
      </c>
      <c r="AU571" s="55" t="s">
        <v>129</v>
      </c>
      <c r="AV571" s="55" t="s">
        <v>202</v>
      </c>
    </row>
    <row r="572" spans="1:48" x14ac:dyDescent="0.25">
      <c r="A572" s="55" t="s">
        <v>74</v>
      </c>
      <c r="B572" s="55">
        <v>30103</v>
      </c>
      <c r="C572" s="55">
        <v>9</v>
      </c>
      <c r="D572" s="55">
        <v>2556</v>
      </c>
      <c r="E572" s="55">
        <v>-836</v>
      </c>
      <c r="F572" s="55">
        <v>2</v>
      </c>
      <c r="G572" s="56">
        <v>1722</v>
      </c>
      <c r="H572" s="59">
        <v>1720</v>
      </c>
      <c r="I572" s="55">
        <v>191.33330000000001</v>
      </c>
      <c r="J572" s="59">
        <v>191.1</v>
      </c>
      <c r="K572" s="55">
        <v>8781</v>
      </c>
      <c r="L572" s="55">
        <v>1119.3</v>
      </c>
      <c r="M572" s="55">
        <v>0</v>
      </c>
      <c r="N572" s="55">
        <v>0</v>
      </c>
      <c r="O572" s="55">
        <v>34.44</v>
      </c>
      <c r="P572" s="55" t="s">
        <v>64</v>
      </c>
      <c r="Q572" s="55" t="s">
        <v>63</v>
      </c>
      <c r="R572" s="55">
        <v>1153.74</v>
      </c>
      <c r="S572" s="55">
        <v>7627.26</v>
      </c>
      <c r="T572" s="55">
        <v>7627.26</v>
      </c>
      <c r="U572" s="55">
        <v>0</v>
      </c>
      <c r="V572" s="55" t="s">
        <v>64</v>
      </c>
      <c r="W572" s="55" t="s">
        <v>692</v>
      </c>
      <c r="X572" s="55">
        <v>1</v>
      </c>
      <c r="Y572" s="55">
        <v>0</v>
      </c>
      <c r="Z572" s="55">
        <v>1</v>
      </c>
      <c r="AA572" s="55" t="s">
        <v>63</v>
      </c>
      <c r="AB572" s="55">
        <v>8</v>
      </c>
      <c r="AC572" s="55">
        <v>0</v>
      </c>
      <c r="AD572" s="55">
        <v>100</v>
      </c>
      <c r="AE572" s="55">
        <v>0</v>
      </c>
      <c r="AF572" s="55">
        <v>2</v>
      </c>
      <c r="AG572" s="56">
        <v>2</v>
      </c>
      <c r="AH572" s="55">
        <v>540</v>
      </c>
      <c r="AI572" s="55">
        <v>80.25</v>
      </c>
      <c r="AJ572" s="55">
        <v>642</v>
      </c>
      <c r="AK572" s="55">
        <v>3271</v>
      </c>
      <c r="AL572" s="55">
        <v>3271</v>
      </c>
      <c r="AN572" s="55" t="s">
        <v>64</v>
      </c>
      <c r="AO572" s="55">
        <v>9</v>
      </c>
      <c r="AP572" s="55">
        <v>9</v>
      </c>
      <c r="AQ572" s="55">
        <v>100</v>
      </c>
      <c r="AR572" s="55">
        <v>191.33330000000001</v>
      </c>
      <c r="AS572" s="55">
        <v>284</v>
      </c>
      <c r="AT572" s="68" t="str">
        <f>VLOOKUP(A572,'[2]SU List with Assignment Master'!$F$2:$G$128,2,FALSE)</f>
        <v>North 3</v>
      </c>
      <c r="AU572" s="55" t="s">
        <v>73</v>
      </c>
      <c r="AV572" s="55" t="s">
        <v>60</v>
      </c>
    </row>
    <row r="573" spans="1:48" x14ac:dyDescent="0.25">
      <c r="A573" s="55" t="s">
        <v>74</v>
      </c>
      <c r="B573" s="55">
        <v>30455</v>
      </c>
      <c r="C573" s="55">
        <v>5</v>
      </c>
      <c r="D573" s="55">
        <v>2400</v>
      </c>
      <c r="E573" s="55">
        <v>4412</v>
      </c>
      <c r="F573" s="55">
        <v>35</v>
      </c>
      <c r="G573" s="56">
        <v>6847</v>
      </c>
      <c r="H573" s="59">
        <v>6812</v>
      </c>
      <c r="I573" s="55">
        <v>1369.4</v>
      </c>
      <c r="J573" s="59">
        <v>1362.4</v>
      </c>
      <c r="K573" s="55">
        <v>34938</v>
      </c>
      <c r="L573" s="55">
        <v>4450.55</v>
      </c>
      <c r="M573" s="55">
        <v>0</v>
      </c>
      <c r="N573" s="55">
        <v>0</v>
      </c>
      <c r="O573" s="55">
        <v>136.94</v>
      </c>
      <c r="P573" s="55" t="s">
        <v>64</v>
      </c>
      <c r="Q573" s="55" t="s">
        <v>63</v>
      </c>
      <c r="R573" s="55">
        <v>4587.49</v>
      </c>
      <c r="S573" s="55">
        <v>30350.51</v>
      </c>
      <c r="T573" s="55">
        <v>30350.51</v>
      </c>
      <c r="U573" s="55">
        <v>0</v>
      </c>
      <c r="V573" s="55" t="s">
        <v>64</v>
      </c>
      <c r="W573" s="55" t="s">
        <v>693</v>
      </c>
      <c r="X573" s="55">
        <v>1</v>
      </c>
      <c r="Y573" s="55">
        <v>0</v>
      </c>
      <c r="Z573" s="55">
        <v>1</v>
      </c>
      <c r="AA573" s="55" t="s">
        <v>63</v>
      </c>
      <c r="AB573" s="55">
        <v>5</v>
      </c>
      <c r="AC573" s="55">
        <v>0</v>
      </c>
      <c r="AD573" s="55">
        <v>131</v>
      </c>
      <c r="AE573" s="55">
        <v>0</v>
      </c>
      <c r="AF573" s="55">
        <v>35</v>
      </c>
      <c r="AG573" s="56">
        <v>35</v>
      </c>
      <c r="AH573" s="55">
        <v>2487</v>
      </c>
      <c r="AI573" s="55">
        <v>530.6</v>
      </c>
      <c r="AJ573" s="55">
        <v>2653</v>
      </c>
      <c r="AK573" s="55">
        <v>13533</v>
      </c>
      <c r="AL573" s="55">
        <v>13533</v>
      </c>
      <c r="AN573" s="55" t="s">
        <v>64</v>
      </c>
      <c r="AO573" s="55">
        <v>5</v>
      </c>
      <c r="AP573" s="55">
        <v>4</v>
      </c>
      <c r="AQ573" s="55">
        <v>100</v>
      </c>
      <c r="AR573" s="55">
        <v>1369.4</v>
      </c>
      <c r="AS573" s="55">
        <v>600</v>
      </c>
      <c r="AT573" s="68" t="str">
        <f>VLOOKUP(A573,'[2]SU List with Assignment Master'!$F$2:$G$128,2,FALSE)</f>
        <v>North 3</v>
      </c>
      <c r="AU573" s="55" t="s">
        <v>73</v>
      </c>
      <c r="AV573" s="55" t="s">
        <v>60</v>
      </c>
    </row>
    <row r="574" spans="1:48" x14ac:dyDescent="0.25">
      <c r="A574" s="55" t="s">
        <v>74</v>
      </c>
      <c r="B574" s="55">
        <v>30701</v>
      </c>
      <c r="C574" s="55">
        <v>8</v>
      </c>
      <c r="D574" s="55">
        <v>2760</v>
      </c>
      <c r="E574" s="55">
        <v>1275</v>
      </c>
      <c r="F574" s="55">
        <v>100</v>
      </c>
      <c r="G574" s="56">
        <v>4135</v>
      </c>
      <c r="H574" s="59">
        <v>4035</v>
      </c>
      <c r="I574" s="55">
        <v>516.875</v>
      </c>
      <c r="J574" s="59">
        <v>504.4</v>
      </c>
      <c r="K574" s="55">
        <v>21097</v>
      </c>
      <c r="L574" s="55">
        <v>2687.75</v>
      </c>
      <c r="M574" s="55">
        <v>0</v>
      </c>
      <c r="N574" s="55">
        <v>0</v>
      </c>
      <c r="O574" s="55">
        <v>82.7</v>
      </c>
      <c r="P574" s="55" t="s">
        <v>64</v>
      </c>
      <c r="Q574" s="55" t="s">
        <v>63</v>
      </c>
      <c r="R574" s="55">
        <v>2770.45</v>
      </c>
      <c r="S574" s="55">
        <v>18326.55</v>
      </c>
      <c r="T574" s="55">
        <v>18326.55</v>
      </c>
      <c r="U574" s="55">
        <v>0</v>
      </c>
      <c r="V574" s="55" t="s">
        <v>64</v>
      </c>
      <c r="W574" s="55" t="s">
        <v>694</v>
      </c>
      <c r="X574" s="55">
        <v>1</v>
      </c>
      <c r="Y574" s="55">
        <v>0</v>
      </c>
      <c r="Z574" s="55">
        <v>1</v>
      </c>
      <c r="AA574" s="55" t="s">
        <v>63</v>
      </c>
      <c r="AB574" s="55">
        <v>8</v>
      </c>
      <c r="AC574" s="55">
        <v>0</v>
      </c>
      <c r="AD574" s="55">
        <v>228</v>
      </c>
      <c r="AE574" s="55">
        <v>0</v>
      </c>
      <c r="AF574" s="55">
        <v>66</v>
      </c>
      <c r="AG574" s="56">
        <v>66</v>
      </c>
      <c r="AH574" s="55">
        <v>1470</v>
      </c>
      <c r="AI574" s="55">
        <v>220.5</v>
      </c>
      <c r="AJ574" s="55">
        <v>1764</v>
      </c>
      <c r="AK574" s="55">
        <v>9005</v>
      </c>
      <c r="AL574" s="55">
        <v>9005</v>
      </c>
      <c r="AN574" s="55" t="s">
        <v>64</v>
      </c>
      <c r="AO574" s="55">
        <v>8</v>
      </c>
      <c r="AP574" s="55">
        <v>8</v>
      </c>
      <c r="AQ574" s="55">
        <v>100</v>
      </c>
      <c r="AR574" s="55">
        <v>516.875</v>
      </c>
      <c r="AS574" s="55">
        <v>345</v>
      </c>
      <c r="AT574" s="68" t="str">
        <f>VLOOKUP(A574,'[2]SU List with Assignment Master'!$F$2:$G$128,2,FALSE)</f>
        <v>North 3</v>
      </c>
      <c r="AU574" s="55" t="s">
        <v>73</v>
      </c>
      <c r="AV574" s="55" t="s">
        <v>18</v>
      </c>
    </row>
    <row r="575" spans="1:48" x14ac:dyDescent="0.25">
      <c r="A575" s="55" t="s">
        <v>74</v>
      </c>
      <c r="B575" s="55">
        <v>30811</v>
      </c>
      <c r="C575" s="55">
        <v>6</v>
      </c>
      <c r="D575" s="55">
        <v>2028</v>
      </c>
      <c r="E575" s="55">
        <v>287</v>
      </c>
      <c r="F575" s="55">
        <v>16</v>
      </c>
      <c r="G575" s="56">
        <v>2331</v>
      </c>
      <c r="H575" s="59">
        <v>2315</v>
      </c>
      <c r="I575" s="55">
        <v>388.5</v>
      </c>
      <c r="J575" s="59">
        <v>385.8</v>
      </c>
      <c r="K575" s="55">
        <v>11905</v>
      </c>
      <c r="L575" s="55">
        <v>1515.15</v>
      </c>
      <c r="M575" s="55">
        <v>0</v>
      </c>
      <c r="N575" s="55">
        <v>0</v>
      </c>
      <c r="O575" s="55">
        <v>46.62</v>
      </c>
      <c r="P575" s="55" t="s">
        <v>64</v>
      </c>
      <c r="Q575" s="55" t="s">
        <v>63</v>
      </c>
      <c r="R575" s="55">
        <v>1561.77</v>
      </c>
      <c r="S575" s="55">
        <v>10343.23</v>
      </c>
      <c r="T575" s="55">
        <v>10343.23</v>
      </c>
      <c r="U575" s="55">
        <v>0</v>
      </c>
      <c r="V575" s="55" t="s">
        <v>64</v>
      </c>
      <c r="W575" s="55" t="s">
        <v>695</v>
      </c>
      <c r="X575" s="55">
        <v>1</v>
      </c>
      <c r="Y575" s="55">
        <v>0</v>
      </c>
      <c r="Z575" s="55">
        <v>1</v>
      </c>
      <c r="AA575" s="55" t="s">
        <v>63</v>
      </c>
      <c r="AB575" s="55">
        <v>6</v>
      </c>
      <c r="AC575" s="55">
        <v>0</v>
      </c>
      <c r="AD575" s="55">
        <v>233</v>
      </c>
      <c r="AE575" s="55">
        <v>0</v>
      </c>
      <c r="AF575" s="55">
        <v>14</v>
      </c>
      <c r="AG575" s="56">
        <v>14</v>
      </c>
      <c r="AH575" s="55">
        <v>1191</v>
      </c>
      <c r="AI575" s="55">
        <v>239.66669999999999</v>
      </c>
      <c r="AJ575" s="55">
        <v>1438</v>
      </c>
      <c r="AK575" s="55">
        <v>7339</v>
      </c>
      <c r="AL575" s="55">
        <v>7339</v>
      </c>
      <c r="AN575" s="55" t="s">
        <v>64</v>
      </c>
      <c r="AO575" s="55">
        <v>9</v>
      </c>
      <c r="AP575" s="55">
        <v>6</v>
      </c>
      <c r="AQ575" s="55">
        <v>66.666666666666671</v>
      </c>
      <c r="AR575" s="55">
        <v>259</v>
      </c>
      <c r="AS575" s="55">
        <v>338</v>
      </c>
      <c r="AT575" s="68" t="str">
        <f>VLOOKUP(A575,'[2]SU List with Assignment Master'!$F$2:$G$128,2,FALSE)</f>
        <v>North 3</v>
      </c>
      <c r="AU575" s="55" t="s">
        <v>73</v>
      </c>
      <c r="AV575" s="55" t="s">
        <v>20</v>
      </c>
    </row>
    <row r="576" spans="1:48" x14ac:dyDescent="0.25">
      <c r="A576" s="55" t="s">
        <v>74</v>
      </c>
      <c r="B576" s="55">
        <v>30940</v>
      </c>
      <c r="C576" s="55">
        <v>1</v>
      </c>
      <c r="D576" s="55">
        <v>1104</v>
      </c>
      <c r="E576" s="55">
        <v>-753</v>
      </c>
      <c r="F576" s="55">
        <v>0</v>
      </c>
      <c r="G576" s="56">
        <v>351</v>
      </c>
      <c r="H576" s="59">
        <v>351</v>
      </c>
      <c r="I576" s="55">
        <v>351</v>
      </c>
      <c r="J576" s="59">
        <v>351</v>
      </c>
      <c r="K576" s="55">
        <v>1792</v>
      </c>
      <c r="L576" s="55">
        <v>228.15</v>
      </c>
      <c r="M576" s="55">
        <v>0</v>
      </c>
      <c r="N576" s="55">
        <v>0</v>
      </c>
      <c r="O576" s="55">
        <v>0</v>
      </c>
      <c r="P576" s="55" t="s">
        <v>64</v>
      </c>
      <c r="Q576" s="55" t="s">
        <v>64</v>
      </c>
      <c r="R576" s="55">
        <v>228.15</v>
      </c>
      <c r="S576" s="55">
        <v>1563.85</v>
      </c>
      <c r="T576" s="55">
        <v>1563.85</v>
      </c>
      <c r="U576" s="55">
        <v>0</v>
      </c>
      <c r="V576" s="55" t="s">
        <v>64</v>
      </c>
      <c r="W576" s="55" t="s">
        <v>693</v>
      </c>
      <c r="X576" s="55">
        <v>1</v>
      </c>
      <c r="Y576" s="55">
        <v>0</v>
      </c>
      <c r="Z576" s="55">
        <v>1</v>
      </c>
      <c r="AA576" s="55" t="s">
        <v>63</v>
      </c>
      <c r="AB576" s="55">
        <v>0</v>
      </c>
      <c r="AC576" s="55">
        <v>0</v>
      </c>
      <c r="AD576" s="55">
        <v>0</v>
      </c>
      <c r="AE576" s="55">
        <v>0</v>
      </c>
      <c r="AF576" s="55">
        <v>0</v>
      </c>
      <c r="AG576" s="56">
        <v>0</v>
      </c>
      <c r="AH576" s="55">
        <v>0</v>
      </c>
      <c r="AI576" s="55">
        <v>0</v>
      </c>
      <c r="AJ576" s="55">
        <v>0</v>
      </c>
      <c r="AK576" s="55">
        <v>0</v>
      </c>
      <c r="AL576" s="55">
        <v>0</v>
      </c>
      <c r="AM576" s="55">
        <v>0</v>
      </c>
      <c r="AN576" s="55" t="s">
        <v>64</v>
      </c>
      <c r="AO576" s="55">
        <v>4</v>
      </c>
      <c r="AP576" s="55">
        <v>4</v>
      </c>
      <c r="AQ576" s="55">
        <v>25</v>
      </c>
      <c r="AR576" s="55">
        <v>87.75</v>
      </c>
      <c r="AS576" s="55">
        <v>276</v>
      </c>
      <c r="AT576" s="68" t="str">
        <f>VLOOKUP(A576,'[2]SU List with Assignment Master'!$F$2:$G$128,2,FALSE)</f>
        <v>North 3</v>
      </c>
      <c r="AU576" s="55" t="s">
        <v>73</v>
      </c>
      <c r="AV576" s="55" t="s">
        <v>21</v>
      </c>
    </row>
    <row r="577" spans="1:48" x14ac:dyDescent="0.25">
      <c r="A577" s="55" t="s">
        <v>74</v>
      </c>
      <c r="B577" s="55">
        <v>31007</v>
      </c>
      <c r="C577" s="55">
        <v>7</v>
      </c>
      <c r="D577" s="55">
        <v>2700</v>
      </c>
      <c r="E577" s="55">
        <v>5156</v>
      </c>
      <c r="F577" s="55">
        <v>42</v>
      </c>
      <c r="G577" s="56">
        <v>7898</v>
      </c>
      <c r="H577" s="59">
        <v>7856</v>
      </c>
      <c r="I577" s="55">
        <v>1128.2856999999999</v>
      </c>
      <c r="J577" s="59">
        <v>1122.3</v>
      </c>
      <c r="K577" s="55">
        <v>40317</v>
      </c>
      <c r="L577" s="55">
        <v>5133.7</v>
      </c>
      <c r="M577" s="55">
        <v>0</v>
      </c>
      <c r="N577" s="55">
        <v>0</v>
      </c>
      <c r="O577" s="55">
        <v>157.96</v>
      </c>
      <c r="P577" s="55" t="s">
        <v>64</v>
      </c>
      <c r="Q577" s="55" t="s">
        <v>63</v>
      </c>
      <c r="R577" s="55">
        <v>5291.66</v>
      </c>
      <c r="S577" s="55">
        <v>35025.339999999997</v>
      </c>
      <c r="T577" s="55">
        <v>35025.339999999997</v>
      </c>
      <c r="U577" s="55">
        <v>0</v>
      </c>
      <c r="V577" s="55" t="s">
        <v>64</v>
      </c>
      <c r="W577" s="55" t="s">
        <v>696</v>
      </c>
      <c r="X577" s="55">
        <v>1</v>
      </c>
      <c r="Y577" s="55">
        <v>0</v>
      </c>
      <c r="Z577" s="55">
        <v>1</v>
      </c>
      <c r="AA577" s="55" t="s">
        <v>63</v>
      </c>
      <c r="AB577" s="55">
        <v>6</v>
      </c>
      <c r="AC577" s="55">
        <v>0</v>
      </c>
      <c r="AD577" s="55">
        <v>59</v>
      </c>
      <c r="AE577" s="55">
        <v>0</v>
      </c>
      <c r="AF577" s="55">
        <v>39</v>
      </c>
      <c r="AG577" s="56">
        <v>39</v>
      </c>
      <c r="AH577" s="55">
        <v>2052</v>
      </c>
      <c r="AI577" s="55">
        <v>358.33330000000001</v>
      </c>
      <c r="AJ577" s="55">
        <v>2150</v>
      </c>
      <c r="AK577" s="55">
        <v>11019</v>
      </c>
      <c r="AL577" s="55">
        <v>11019</v>
      </c>
      <c r="AN577" s="55" t="s">
        <v>64</v>
      </c>
      <c r="AO577" s="55">
        <v>7</v>
      </c>
      <c r="AP577" s="55">
        <v>7</v>
      </c>
      <c r="AQ577" s="55">
        <v>100</v>
      </c>
      <c r="AR577" s="55">
        <v>1128.2856999999999</v>
      </c>
      <c r="AS577" s="55">
        <v>385.71429999999998</v>
      </c>
      <c r="AT577" s="68" t="str">
        <f>VLOOKUP(A577,'[2]SU List with Assignment Master'!$F$2:$G$128,2,FALSE)</f>
        <v>North 3</v>
      </c>
      <c r="AU577" s="55" t="s">
        <v>73</v>
      </c>
      <c r="AV577" s="55" t="s">
        <v>60</v>
      </c>
    </row>
    <row r="578" spans="1:48" x14ac:dyDescent="0.25">
      <c r="A578" s="55" t="s">
        <v>74</v>
      </c>
      <c r="B578" s="55">
        <v>33016</v>
      </c>
      <c r="C578" s="55">
        <v>6</v>
      </c>
      <c r="D578" s="55">
        <v>3540</v>
      </c>
      <c r="E578" s="55">
        <v>1529</v>
      </c>
      <c r="F578" s="55">
        <v>15</v>
      </c>
      <c r="G578" s="56">
        <v>5084</v>
      </c>
      <c r="H578" s="59">
        <v>5069</v>
      </c>
      <c r="I578" s="55">
        <v>847.33330000000001</v>
      </c>
      <c r="J578" s="59">
        <v>844.8</v>
      </c>
      <c r="K578" s="55">
        <v>25882</v>
      </c>
      <c r="L578" s="55">
        <v>3304.6</v>
      </c>
      <c r="M578" s="55">
        <v>0</v>
      </c>
      <c r="N578" s="55">
        <v>0</v>
      </c>
      <c r="O578" s="55">
        <v>101.68</v>
      </c>
      <c r="P578" s="55" t="s">
        <v>64</v>
      </c>
      <c r="Q578" s="55" t="s">
        <v>63</v>
      </c>
      <c r="R578" s="55">
        <v>3406.28</v>
      </c>
      <c r="S578" s="55">
        <v>22475.72</v>
      </c>
      <c r="T578" s="55">
        <v>22475.72</v>
      </c>
      <c r="U578" s="55">
        <v>0</v>
      </c>
      <c r="V578" s="55" t="s">
        <v>64</v>
      </c>
      <c r="W578" s="55" t="s">
        <v>697</v>
      </c>
      <c r="X578" s="55">
        <v>1</v>
      </c>
      <c r="Y578" s="55">
        <v>0</v>
      </c>
      <c r="Z578" s="55">
        <v>1</v>
      </c>
      <c r="AA578" s="55" t="s">
        <v>63</v>
      </c>
      <c r="AB578" s="55">
        <v>6</v>
      </c>
      <c r="AC578" s="55">
        <v>0</v>
      </c>
      <c r="AD578" s="55">
        <v>28</v>
      </c>
      <c r="AE578" s="55">
        <v>0</v>
      </c>
      <c r="AF578" s="55">
        <v>12</v>
      </c>
      <c r="AG578" s="56">
        <v>12</v>
      </c>
      <c r="AH578" s="55">
        <v>1311</v>
      </c>
      <c r="AI578" s="55">
        <v>225.16669999999999</v>
      </c>
      <c r="AJ578" s="55">
        <v>1351</v>
      </c>
      <c r="AK578" s="55">
        <v>6903</v>
      </c>
      <c r="AL578" s="55">
        <v>6903</v>
      </c>
      <c r="AN578" s="55" t="s">
        <v>64</v>
      </c>
      <c r="AO578" s="55">
        <v>6</v>
      </c>
      <c r="AP578" s="55">
        <v>6</v>
      </c>
      <c r="AQ578" s="55">
        <v>100</v>
      </c>
      <c r="AR578" s="55">
        <v>847.33330000000001</v>
      </c>
      <c r="AS578" s="55">
        <v>590</v>
      </c>
      <c r="AT578" s="68" t="str">
        <f>VLOOKUP(A578,'[2]SU List with Assignment Master'!$F$2:$G$128,2,FALSE)</f>
        <v>North 3</v>
      </c>
      <c r="AU578" s="55" t="s">
        <v>73</v>
      </c>
      <c r="AV578" s="55" t="s">
        <v>60</v>
      </c>
    </row>
    <row r="579" spans="1:48" x14ac:dyDescent="0.25">
      <c r="A579" s="55" t="s">
        <v>74</v>
      </c>
      <c r="B579" s="55">
        <v>33017</v>
      </c>
      <c r="C579" s="55">
        <v>12</v>
      </c>
      <c r="D579" s="55">
        <v>1980</v>
      </c>
      <c r="E579" s="55">
        <v>1490</v>
      </c>
      <c r="F579" s="55">
        <v>23</v>
      </c>
      <c r="G579" s="56">
        <v>3493</v>
      </c>
      <c r="H579" s="59">
        <v>3470</v>
      </c>
      <c r="I579" s="55">
        <v>291.08330000000001</v>
      </c>
      <c r="J579" s="59">
        <v>289.2</v>
      </c>
      <c r="K579" s="55">
        <v>17900</v>
      </c>
      <c r="L579" s="55">
        <v>2270.4499999999998</v>
      </c>
      <c r="M579" s="55">
        <v>0</v>
      </c>
      <c r="N579" s="55">
        <v>0</v>
      </c>
      <c r="O579" s="55">
        <v>69.86</v>
      </c>
      <c r="P579" s="55" t="s">
        <v>64</v>
      </c>
      <c r="Q579" s="55" t="s">
        <v>63</v>
      </c>
      <c r="R579" s="55">
        <v>2340.31</v>
      </c>
      <c r="S579" s="55">
        <v>15559.69</v>
      </c>
      <c r="T579" s="55">
        <v>15559.69</v>
      </c>
      <c r="U579" s="55">
        <v>0</v>
      </c>
      <c r="V579" s="55" t="s">
        <v>64</v>
      </c>
      <c r="W579" s="55" t="s">
        <v>698</v>
      </c>
      <c r="X579" s="55">
        <v>1</v>
      </c>
      <c r="Y579" s="55">
        <v>0</v>
      </c>
      <c r="Z579" s="55">
        <v>1</v>
      </c>
      <c r="AA579" s="55" t="s">
        <v>63</v>
      </c>
      <c r="AB579" s="55">
        <v>10</v>
      </c>
      <c r="AC579" s="55">
        <v>0</v>
      </c>
      <c r="AD579" s="55">
        <v>203</v>
      </c>
      <c r="AE579" s="55">
        <v>0</v>
      </c>
      <c r="AF579" s="55">
        <v>23</v>
      </c>
      <c r="AG579" s="56">
        <v>23</v>
      </c>
      <c r="AH579" s="55">
        <v>1413</v>
      </c>
      <c r="AI579" s="55">
        <v>163.9</v>
      </c>
      <c r="AJ579" s="55">
        <v>1639</v>
      </c>
      <c r="AK579" s="55">
        <v>8388</v>
      </c>
      <c r="AL579" s="55">
        <v>8388</v>
      </c>
      <c r="AN579" s="55" t="s">
        <v>64</v>
      </c>
      <c r="AO579" s="55">
        <v>12</v>
      </c>
      <c r="AP579" s="55">
        <v>7</v>
      </c>
      <c r="AQ579" s="55">
        <v>100</v>
      </c>
      <c r="AR579" s="55">
        <v>291.08330000000001</v>
      </c>
      <c r="AS579" s="55">
        <v>282.8571</v>
      </c>
      <c r="AT579" s="68" t="str">
        <f>VLOOKUP(A579,'[2]SU List with Assignment Master'!$F$2:$G$128,2,FALSE)</f>
        <v>North 3</v>
      </c>
      <c r="AU579" s="55" t="s">
        <v>73</v>
      </c>
      <c r="AV579" s="55" t="s">
        <v>60</v>
      </c>
    </row>
    <row r="580" spans="1:48" x14ac:dyDescent="0.25">
      <c r="A580" s="55" t="s">
        <v>74</v>
      </c>
      <c r="B580" s="55">
        <v>33027</v>
      </c>
      <c r="C580" s="55">
        <v>14</v>
      </c>
      <c r="D580" s="55">
        <v>4392</v>
      </c>
      <c r="E580" s="55">
        <v>2757</v>
      </c>
      <c r="F580" s="55">
        <v>40</v>
      </c>
      <c r="G580" s="56">
        <v>7189</v>
      </c>
      <c r="H580" s="59">
        <v>7149</v>
      </c>
      <c r="I580" s="55">
        <v>513.5</v>
      </c>
      <c r="J580" s="59">
        <v>510.6</v>
      </c>
      <c r="K580" s="55">
        <v>36691</v>
      </c>
      <c r="L580" s="55">
        <v>4672.8500000000004</v>
      </c>
      <c r="M580" s="55">
        <v>0</v>
      </c>
      <c r="N580" s="55">
        <v>0</v>
      </c>
      <c r="O580" s="55">
        <v>143.78</v>
      </c>
      <c r="P580" s="55" t="s">
        <v>64</v>
      </c>
      <c r="Q580" s="55" t="s">
        <v>63</v>
      </c>
      <c r="R580" s="55">
        <v>4816.63</v>
      </c>
      <c r="S580" s="55">
        <v>31874.37</v>
      </c>
      <c r="T580" s="55">
        <v>31874.37</v>
      </c>
      <c r="U580" s="55">
        <v>0</v>
      </c>
      <c r="V580" s="55" t="s">
        <v>64</v>
      </c>
      <c r="W580" s="55" t="s">
        <v>699</v>
      </c>
      <c r="X580" s="55">
        <v>1</v>
      </c>
      <c r="Y580" s="55">
        <v>0</v>
      </c>
      <c r="Z580" s="55">
        <v>1</v>
      </c>
      <c r="AA580" s="55" t="s">
        <v>63</v>
      </c>
      <c r="AB580" s="55">
        <v>11</v>
      </c>
      <c r="AC580" s="55">
        <v>0</v>
      </c>
      <c r="AD580" s="55">
        <v>219</v>
      </c>
      <c r="AE580" s="55">
        <v>0</v>
      </c>
      <c r="AF580" s="55">
        <v>40</v>
      </c>
      <c r="AG580" s="56">
        <v>40</v>
      </c>
      <c r="AH580" s="55">
        <v>2544</v>
      </c>
      <c r="AI580" s="55">
        <v>254.81819999999999</v>
      </c>
      <c r="AJ580" s="55">
        <v>2803</v>
      </c>
      <c r="AK580" s="55">
        <v>14333</v>
      </c>
      <c r="AL580" s="55">
        <v>14333</v>
      </c>
      <c r="AM580" s="55">
        <v>0</v>
      </c>
      <c r="AN580" s="55" t="s">
        <v>64</v>
      </c>
      <c r="AO580" s="55">
        <v>14</v>
      </c>
      <c r="AP580" s="55">
        <v>13</v>
      </c>
      <c r="AQ580" s="55">
        <v>100</v>
      </c>
      <c r="AR580" s="55">
        <v>513.5</v>
      </c>
      <c r="AS580" s="55">
        <v>337.84620000000001</v>
      </c>
      <c r="AT580" s="68" t="str">
        <f>VLOOKUP(A580,'[2]SU List with Assignment Master'!$F$2:$G$128,2,FALSE)</f>
        <v>North 3</v>
      </c>
      <c r="AU580" s="55" t="s">
        <v>73</v>
      </c>
      <c r="AV580" s="55" t="s">
        <v>60</v>
      </c>
    </row>
    <row r="581" spans="1:48" x14ac:dyDescent="0.25">
      <c r="A581" s="55" t="s">
        <v>74</v>
      </c>
      <c r="B581" s="55">
        <v>33029</v>
      </c>
      <c r="C581" s="55">
        <v>6</v>
      </c>
      <c r="D581" s="55">
        <v>2820</v>
      </c>
      <c r="E581" s="55">
        <v>770</v>
      </c>
      <c r="F581" s="55">
        <v>50</v>
      </c>
      <c r="G581" s="56">
        <v>3640</v>
      </c>
      <c r="H581" s="59">
        <v>3590</v>
      </c>
      <c r="I581" s="55">
        <v>606.66669999999999</v>
      </c>
      <c r="J581" s="59">
        <v>598.29999999999995</v>
      </c>
      <c r="K581" s="55">
        <v>18637</v>
      </c>
      <c r="L581" s="55">
        <v>2366</v>
      </c>
      <c r="M581" s="55">
        <v>0</v>
      </c>
      <c r="N581" s="55">
        <v>0</v>
      </c>
      <c r="O581" s="55">
        <v>72.8</v>
      </c>
      <c r="P581" s="55" t="s">
        <v>64</v>
      </c>
      <c r="Q581" s="55" t="s">
        <v>63</v>
      </c>
      <c r="R581" s="55">
        <v>2438.8000000000002</v>
      </c>
      <c r="S581" s="55">
        <v>16198.2</v>
      </c>
      <c r="T581" s="55">
        <v>16198.2</v>
      </c>
      <c r="U581" s="55">
        <v>0</v>
      </c>
      <c r="V581" s="55" t="s">
        <v>64</v>
      </c>
      <c r="W581" s="55" t="s">
        <v>700</v>
      </c>
      <c r="X581" s="55">
        <v>1</v>
      </c>
      <c r="Y581" s="55">
        <v>0</v>
      </c>
      <c r="Z581" s="55">
        <v>1</v>
      </c>
      <c r="AA581" s="55" t="s">
        <v>63</v>
      </c>
      <c r="AB581" s="55">
        <v>6</v>
      </c>
      <c r="AC581" s="55">
        <v>0</v>
      </c>
      <c r="AD581" s="55">
        <v>63</v>
      </c>
      <c r="AE581" s="55">
        <v>0</v>
      </c>
      <c r="AF581" s="55">
        <v>50</v>
      </c>
      <c r="AG581" s="56">
        <v>50</v>
      </c>
      <c r="AH581" s="55">
        <v>1572</v>
      </c>
      <c r="AI581" s="55">
        <v>280.83330000000001</v>
      </c>
      <c r="AJ581" s="55">
        <v>1685</v>
      </c>
      <c r="AK581" s="55">
        <v>8608</v>
      </c>
      <c r="AL581" s="55">
        <v>8608</v>
      </c>
      <c r="AN581" s="55" t="s">
        <v>64</v>
      </c>
      <c r="AO581" s="55">
        <v>7</v>
      </c>
      <c r="AP581" s="55">
        <v>6</v>
      </c>
      <c r="AQ581" s="55">
        <v>85.714285714285708</v>
      </c>
      <c r="AR581" s="55">
        <v>520</v>
      </c>
      <c r="AS581" s="55">
        <v>470</v>
      </c>
      <c r="AT581" s="68" t="str">
        <f>VLOOKUP(A581,'[2]SU List with Assignment Master'!$F$2:$G$128,2,FALSE)</f>
        <v>North 3</v>
      </c>
      <c r="AU581" s="55" t="s">
        <v>73</v>
      </c>
      <c r="AV581" s="55" t="s">
        <v>20</v>
      </c>
    </row>
    <row r="582" spans="1:48" x14ac:dyDescent="0.25">
      <c r="A582" s="55" t="s">
        <v>74</v>
      </c>
      <c r="B582" s="55">
        <v>33037</v>
      </c>
      <c r="C582" s="55">
        <v>5</v>
      </c>
      <c r="D582" s="55">
        <v>1776</v>
      </c>
      <c r="E582" s="55">
        <v>1010</v>
      </c>
      <c r="F582" s="55">
        <v>13</v>
      </c>
      <c r="G582" s="56">
        <v>2799</v>
      </c>
      <c r="H582" s="59">
        <v>2786</v>
      </c>
      <c r="I582" s="55">
        <v>559.79999999999995</v>
      </c>
      <c r="J582" s="59">
        <v>557.20000000000005</v>
      </c>
      <c r="K582" s="55">
        <v>14313</v>
      </c>
      <c r="L582" s="55">
        <v>1819.35</v>
      </c>
      <c r="M582" s="55">
        <v>0</v>
      </c>
      <c r="N582" s="55">
        <v>0</v>
      </c>
      <c r="O582" s="55">
        <v>0</v>
      </c>
      <c r="P582" s="55" t="s">
        <v>64</v>
      </c>
      <c r="Q582" s="55" t="s">
        <v>64</v>
      </c>
      <c r="R582" s="55">
        <v>1819.35</v>
      </c>
      <c r="S582" s="55">
        <v>12493.65</v>
      </c>
      <c r="T582" s="55">
        <v>12493.65</v>
      </c>
      <c r="U582" s="55">
        <v>0</v>
      </c>
      <c r="V582" s="55" t="s">
        <v>64</v>
      </c>
      <c r="W582" s="55" t="s">
        <v>701</v>
      </c>
      <c r="X582" s="55">
        <v>1</v>
      </c>
      <c r="Y582" s="55">
        <v>0</v>
      </c>
      <c r="Z582" s="55">
        <v>1</v>
      </c>
      <c r="AA582" s="55" t="s">
        <v>63</v>
      </c>
      <c r="AB582" s="55">
        <v>5</v>
      </c>
      <c r="AC582" s="55">
        <v>0</v>
      </c>
      <c r="AD582" s="55">
        <v>187</v>
      </c>
      <c r="AE582" s="55">
        <v>0</v>
      </c>
      <c r="AF582" s="55">
        <v>13</v>
      </c>
      <c r="AG582" s="56">
        <v>13</v>
      </c>
      <c r="AH582" s="55">
        <v>867</v>
      </c>
      <c r="AI582" s="55">
        <v>213.4</v>
      </c>
      <c r="AJ582" s="55">
        <v>1067</v>
      </c>
      <c r="AK582" s="55">
        <v>5464</v>
      </c>
      <c r="AL582" s="55">
        <v>5464</v>
      </c>
      <c r="AN582" s="55" t="s">
        <v>64</v>
      </c>
      <c r="AO582" s="55">
        <v>5</v>
      </c>
      <c r="AP582" s="55">
        <v>5</v>
      </c>
      <c r="AQ582" s="55">
        <v>100</v>
      </c>
      <c r="AR582" s="55">
        <v>559.79999999999995</v>
      </c>
      <c r="AS582" s="55">
        <v>355.2</v>
      </c>
      <c r="AT582" s="68" t="str">
        <f>VLOOKUP(A582,'[2]SU List with Assignment Master'!$F$2:$G$128,2,FALSE)</f>
        <v>North 3</v>
      </c>
      <c r="AU582" s="55" t="s">
        <v>73</v>
      </c>
      <c r="AV582" s="55" t="s">
        <v>19</v>
      </c>
    </row>
    <row r="583" spans="1:48" x14ac:dyDescent="0.25">
      <c r="A583" s="55" t="s">
        <v>74</v>
      </c>
      <c r="B583" s="55">
        <v>90297</v>
      </c>
      <c r="C583" s="55">
        <v>0</v>
      </c>
      <c r="D583" s="55">
        <v>276</v>
      </c>
      <c r="E583" s="55">
        <v>-276</v>
      </c>
      <c r="F583" s="55">
        <v>0</v>
      </c>
      <c r="G583" s="56">
        <v>0</v>
      </c>
      <c r="H583" s="59">
        <v>0</v>
      </c>
      <c r="I583" s="55">
        <v>0</v>
      </c>
      <c r="J583" s="59" t="e">
        <v>#DIV/0!</v>
      </c>
      <c r="K583" s="55">
        <v>0</v>
      </c>
      <c r="L583" s="55">
        <v>0</v>
      </c>
      <c r="M583" s="55">
        <v>0</v>
      </c>
      <c r="N583" s="55">
        <v>0</v>
      </c>
      <c r="O583" s="55">
        <v>0</v>
      </c>
      <c r="P583" s="55" t="s">
        <v>63</v>
      </c>
      <c r="Q583" s="55" t="s">
        <v>64</v>
      </c>
      <c r="R583" s="55">
        <v>0</v>
      </c>
      <c r="S583" s="55">
        <v>0</v>
      </c>
      <c r="T583" s="55">
        <v>0</v>
      </c>
      <c r="U583" s="55">
        <v>0</v>
      </c>
      <c r="V583" s="55" t="s">
        <v>64</v>
      </c>
      <c r="W583" s="55" t="s">
        <v>693</v>
      </c>
      <c r="X583" s="55">
        <v>0</v>
      </c>
      <c r="Y583" s="55">
        <v>1</v>
      </c>
      <c r="Z583" s="55">
        <v>1</v>
      </c>
      <c r="AA583" s="55" t="s">
        <v>63</v>
      </c>
      <c r="AB583" s="55">
        <v>0</v>
      </c>
      <c r="AC583" s="55">
        <v>0</v>
      </c>
      <c r="AD583" s="55">
        <v>0</v>
      </c>
      <c r="AE583" s="55">
        <v>0</v>
      </c>
      <c r="AF583" s="55">
        <v>0</v>
      </c>
      <c r="AG583" s="56">
        <v>0</v>
      </c>
      <c r="AH583" s="55">
        <v>0</v>
      </c>
      <c r="AI583" s="55">
        <v>0</v>
      </c>
      <c r="AJ583" s="55">
        <v>0</v>
      </c>
      <c r="AK583" s="55">
        <v>0</v>
      </c>
      <c r="AL583" s="55">
        <v>0</v>
      </c>
      <c r="AN583" s="55" t="s">
        <v>64</v>
      </c>
      <c r="AO583" s="55">
        <v>1</v>
      </c>
      <c r="AP583" s="55">
        <v>1</v>
      </c>
      <c r="AQ583" s="55">
        <v>0</v>
      </c>
      <c r="AR583" s="55">
        <v>0</v>
      </c>
      <c r="AS583" s="55">
        <v>276</v>
      </c>
      <c r="AT583" s="68" t="str">
        <f>VLOOKUP(A583,'[2]SU List with Assignment Master'!$F$2:$G$128,2,FALSE)</f>
        <v>North 3</v>
      </c>
      <c r="AU583" s="55" t="s">
        <v>73</v>
      </c>
      <c r="AV583" s="55" t="s">
        <v>202</v>
      </c>
    </row>
    <row r="584" spans="1:48" x14ac:dyDescent="0.25">
      <c r="A584" s="55" t="s">
        <v>72</v>
      </c>
      <c r="B584" s="55">
        <v>20063</v>
      </c>
      <c r="C584" s="55">
        <v>1</v>
      </c>
      <c r="D584" s="55">
        <v>108</v>
      </c>
      <c r="E584" s="55">
        <v>-15</v>
      </c>
      <c r="F584" s="55">
        <v>0</v>
      </c>
      <c r="G584" s="56">
        <v>93</v>
      </c>
      <c r="H584" s="59">
        <v>93</v>
      </c>
      <c r="I584" s="55">
        <v>93</v>
      </c>
      <c r="J584" s="59">
        <v>93</v>
      </c>
      <c r="K584" s="55">
        <v>468</v>
      </c>
      <c r="L584" s="55">
        <v>60.45</v>
      </c>
      <c r="M584" s="55">
        <v>0</v>
      </c>
      <c r="N584" s="55">
        <v>0</v>
      </c>
      <c r="O584" s="55">
        <v>0</v>
      </c>
      <c r="P584" s="55" t="s">
        <v>64</v>
      </c>
      <c r="Q584" s="55" t="s">
        <v>64</v>
      </c>
      <c r="R584" s="55">
        <v>60.45</v>
      </c>
      <c r="S584" s="55">
        <v>407.55</v>
      </c>
      <c r="T584" s="55">
        <v>407.55</v>
      </c>
      <c r="U584" s="55">
        <v>0</v>
      </c>
      <c r="V584" s="55" t="s">
        <v>64</v>
      </c>
      <c r="W584" s="55" t="s">
        <v>702</v>
      </c>
      <c r="X584" s="55">
        <v>1</v>
      </c>
      <c r="Y584" s="55">
        <v>0</v>
      </c>
      <c r="Z584" s="55">
        <v>1</v>
      </c>
      <c r="AA584" s="55" t="s">
        <v>63</v>
      </c>
      <c r="AB584" s="55">
        <v>1</v>
      </c>
      <c r="AC584" s="55">
        <v>0</v>
      </c>
      <c r="AD584" s="55">
        <v>0</v>
      </c>
      <c r="AE584" s="55">
        <v>0</v>
      </c>
      <c r="AF584" s="55">
        <v>0</v>
      </c>
      <c r="AG584" s="56">
        <v>0</v>
      </c>
      <c r="AH584" s="55">
        <v>77</v>
      </c>
      <c r="AI584" s="55">
        <v>77</v>
      </c>
      <c r="AJ584" s="55">
        <v>77</v>
      </c>
      <c r="AK584" s="55">
        <v>388</v>
      </c>
      <c r="AL584" s="55">
        <v>388</v>
      </c>
      <c r="AM584" s="55">
        <v>0</v>
      </c>
      <c r="AN584" s="55" t="s">
        <v>64</v>
      </c>
      <c r="AO584" s="55">
        <v>2</v>
      </c>
      <c r="AP584" s="55">
        <v>1</v>
      </c>
      <c r="AQ584" s="55">
        <v>50</v>
      </c>
      <c r="AR584" s="55">
        <v>46.5</v>
      </c>
      <c r="AS584" s="55">
        <v>108</v>
      </c>
      <c r="AT584" s="68" t="str">
        <f>VLOOKUP(A584,'[2]SU List with Assignment Master'!$F$2:$G$128,2,FALSE)</f>
        <v>North 2</v>
      </c>
      <c r="AU584" s="55" t="s">
        <v>71</v>
      </c>
      <c r="AV584" s="55" t="s">
        <v>21</v>
      </c>
    </row>
    <row r="585" spans="1:48" x14ac:dyDescent="0.25">
      <c r="A585" s="55" t="s">
        <v>72</v>
      </c>
      <c r="B585" s="55">
        <v>20145</v>
      </c>
      <c r="C585" s="55">
        <v>4</v>
      </c>
      <c r="D585" s="55">
        <v>984</v>
      </c>
      <c r="E585" s="55">
        <v>170</v>
      </c>
      <c r="F585" s="55">
        <v>0</v>
      </c>
      <c r="G585" s="56">
        <v>1154</v>
      </c>
      <c r="H585" s="59">
        <v>1154</v>
      </c>
      <c r="I585" s="55">
        <v>288.5</v>
      </c>
      <c r="J585" s="59">
        <v>288.5</v>
      </c>
      <c r="K585" s="55">
        <v>5918</v>
      </c>
      <c r="L585" s="55">
        <v>750.1</v>
      </c>
      <c r="M585" s="55">
        <v>0</v>
      </c>
      <c r="N585" s="55">
        <v>0</v>
      </c>
      <c r="O585" s="55">
        <v>0</v>
      </c>
      <c r="P585" s="55" t="s">
        <v>64</v>
      </c>
      <c r="Q585" s="55" t="s">
        <v>64</v>
      </c>
      <c r="R585" s="55">
        <v>750.1</v>
      </c>
      <c r="S585" s="55">
        <v>5167.8999999999996</v>
      </c>
      <c r="T585" s="55">
        <v>5167.8999999999996</v>
      </c>
      <c r="U585" s="55">
        <v>0</v>
      </c>
      <c r="V585" s="55" t="s">
        <v>64</v>
      </c>
      <c r="W585" s="55" t="s">
        <v>703</v>
      </c>
      <c r="X585" s="55">
        <v>1</v>
      </c>
      <c r="Y585" s="55">
        <v>0</v>
      </c>
      <c r="Z585" s="55">
        <v>1</v>
      </c>
      <c r="AA585" s="55" t="s">
        <v>63</v>
      </c>
      <c r="AB585" s="55">
        <v>1</v>
      </c>
      <c r="AC585" s="55">
        <v>0</v>
      </c>
      <c r="AD585" s="55">
        <v>4</v>
      </c>
      <c r="AE585" s="55">
        <v>0</v>
      </c>
      <c r="AF585" s="55">
        <v>0</v>
      </c>
      <c r="AG585" s="56">
        <v>0</v>
      </c>
      <c r="AH585" s="55">
        <v>48</v>
      </c>
      <c r="AI585" s="55">
        <v>52</v>
      </c>
      <c r="AJ585" s="55">
        <v>52</v>
      </c>
      <c r="AK585" s="55">
        <v>267</v>
      </c>
      <c r="AL585" s="55">
        <v>267</v>
      </c>
      <c r="AN585" s="55" t="s">
        <v>64</v>
      </c>
      <c r="AO585" s="55">
        <v>4</v>
      </c>
      <c r="AP585" s="55">
        <v>4</v>
      </c>
      <c r="AQ585" s="55">
        <v>100</v>
      </c>
      <c r="AR585" s="55">
        <v>288.5</v>
      </c>
      <c r="AS585" s="55">
        <v>246</v>
      </c>
      <c r="AT585" s="68" t="str">
        <f>VLOOKUP(A585,'[2]SU List with Assignment Master'!$F$2:$G$128,2,FALSE)</f>
        <v>North 2</v>
      </c>
      <c r="AU585" s="55" t="s">
        <v>71</v>
      </c>
      <c r="AV585" s="55" t="s">
        <v>24</v>
      </c>
    </row>
    <row r="586" spans="1:48" x14ac:dyDescent="0.25">
      <c r="A586" s="55" t="s">
        <v>72</v>
      </c>
      <c r="B586" s="55">
        <v>20178</v>
      </c>
      <c r="C586" s="55">
        <v>1</v>
      </c>
      <c r="D586" s="55">
        <v>0</v>
      </c>
      <c r="E586" s="55">
        <v>378</v>
      </c>
      <c r="F586" s="55">
        <v>0</v>
      </c>
      <c r="G586" s="56">
        <v>378</v>
      </c>
      <c r="H586" s="59">
        <v>378</v>
      </c>
      <c r="I586" s="55">
        <v>378</v>
      </c>
      <c r="J586" s="59">
        <v>378</v>
      </c>
      <c r="K586" s="55">
        <v>1908</v>
      </c>
      <c r="L586" s="55">
        <v>245.7</v>
      </c>
      <c r="M586" s="55">
        <v>0</v>
      </c>
      <c r="N586" s="55">
        <v>0</v>
      </c>
      <c r="O586" s="55">
        <v>0</v>
      </c>
      <c r="P586" s="55" t="s">
        <v>64</v>
      </c>
      <c r="Q586" s="55" t="s">
        <v>64</v>
      </c>
      <c r="R586" s="55">
        <v>245.7</v>
      </c>
      <c r="S586" s="55">
        <v>1662.3</v>
      </c>
      <c r="T586" s="55">
        <v>1662.3</v>
      </c>
      <c r="U586" s="55">
        <v>0</v>
      </c>
      <c r="V586" s="55" t="s">
        <v>64</v>
      </c>
      <c r="W586" s="55" t="s">
        <v>704</v>
      </c>
      <c r="X586" s="55">
        <v>1</v>
      </c>
      <c r="Y586" s="55">
        <v>0</v>
      </c>
      <c r="Z586" s="55">
        <v>1</v>
      </c>
      <c r="AA586" s="55" t="s">
        <v>63</v>
      </c>
      <c r="AB586" s="55">
        <v>0</v>
      </c>
      <c r="AC586" s="55">
        <v>0</v>
      </c>
      <c r="AD586" s="55">
        <v>0</v>
      </c>
      <c r="AE586" s="55">
        <v>0</v>
      </c>
      <c r="AF586" s="55">
        <v>0</v>
      </c>
      <c r="AG586" s="56">
        <v>0</v>
      </c>
      <c r="AH586" s="55">
        <v>0</v>
      </c>
      <c r="AI586" s="55">
        <v>0</v>
      </c>
      <c r="AJ586" s="55">
        <v>0</v>
      </c>
      <c r="AK586" s="55">
        <v>0</v>
      </c>
      <c r="AL586" s="55">
        <v>0</v>
      </c>
      <c r="AM586" s="55">
        <v>0</v>
      </c>
      <c r="AN586" s="55" t="s">
        <v>64</v>
      </c>
      <c r="AO586" s="55">
        <v>1</v>
      </c>
      <c r="AP586" s="55">
        <v>0</v>
      </c>
      <c r="AQ586" s="55">
        <v>100</v>
      </c>
      <c r="AR586" s="55">
        <v>378</v>
      </c>
      <c r="AS586" s="55">
        <v>0</v>
      </c>
      <c r="AT586" s="68" t="str">
        <f>VLOOKUP(A586,'[2]SU List with Assignment Master'!$F$2:$G$128,2,FALSE)</f>
        <v>North 2</v>
      </c>
      <c r="AU586" s="55" t="s">
        <v>71</v>
      </c>
      <c r="AV586" s="55" t="s">
        <v>60</v>
      </c>
    </row>
    <row r="587" spans="1:48" x14ac:dyDescent="0.25">
      <c r="A587" s="55" t="s">
        <v>72</v>
      </c>
      <c r="B587" s="55">
        <v>20338</v>
      </c>
      <c r="C587" s="55">
        <v>10</v>
      </c>
      <c r="D587" s="55">
        <v>2376</v>
      </c>
      <c r="E587" s="55">
        <v>1620</v>
      </c>
      <c r="F587" s="55">
        <v>32</v>
      </c>
      <c r="G587" s="56">
        <v>4028</v>
      </c>
      <c r="H587" s="59">
        <v>3996</v>
      </c>
      <c r="I587" s="55">
        <v>402.8</v>
      </c>
      <c r="J587" s="59">
        <v>399.6</v>
      </c>
      <c r="K587" s="55">
        <v>20602</v>
      </c>
      <c r="L587" s="55">
        <v>2618.1999999999998</v>
      </c>
      <c r="M587" s="55">
        <v>0</v>
      </c>
      <c r="N587" s="55">
        <v>0</v>
      </c>
      <c r="O587" s="55">
        <v>80.56</v>
      </c>
      <c r="P587" s="55" t="s">
        <v>64</v>
      </c>
      <c r="Q587" s="55" t="s">
        <v>63</v>
      </c>
      <c r="R587" s="55">
        <v>2698.76</v>
      </c>
      <c r="S587" s="55">
        <v>17903.240000000002</v>
      </c>
      <c r="T587" s="55">
        <v>17903.240000000002</v>
      </c>
      <c r="U587" s="55">
        <v>0</v>
      </c>
      <c r="V587" s="55" t="s">
        <v>64</v>
      </c>
      <c r="W587" s="55" t="s">
        <v>705</v>
      </c>
      <c r="X587" s="55">
        <v>1</v>
      </c>
      <c r="Y587" s="55">
        <v>0</v>
      </c>
      <c r="Z587" s="55">
        <v>1</v>
      </c>
      <c r="AA587" s="55" t="s">
        <v>63</v>
      </c>
      <c r="AB587" s="55">
        <v>8</v>
      </c>
      <c r="AC587" s="55">
        <v>0</v>
      </c>
      <c r="AD587" s="55">
        <v>232</v>
      </c>
      <c r="AE587" s="55">
        <v>0</v>
      </c>
      <c r="AF587" s="55">
        <v>30</v>
      </c>
      <c r="AG587" s="56">
        <v>30</v>
      </c>
      <c r="AH587" s="55">
        <v>546</v>
      </c>
      <c r="AI587" s="55">
        <v>101</v>
      </c>
      <c r="AJ587" s="55">
        <v>808</v>
      </c>
      <c r="AK587" s="55">
        <v>4129</v>
      </c>
      <c r="AL587" s="55">
        <v>4129</v>
      </c>
      <c r="AN587" s="55" t="s">
        <v>64</v>
      </c>
      <c r="AO587" s="55">
        <v>18</v>
      </c>
      <c r="AP587" s="55">
        <v>9</v>
      </c>
      <c r="AQ587" s="55">
        <v>55.555555555555557</v>
      </c>
      <c r="AR587" s="55">
        <v>223.77780000000001</v>
      </c>
      <c r="AS587" s="55">
        <v>264</v>
      </c>
      <c r="AT587" s="68" t="str">
        <f>VLOOKUP(A587,'[2]SU List with Assignment Master'!$F$2:$G$128,2,FALSE)</f>
        <v>North 2</v>
      </c>
      <c r="AU587" s="55" t="s">
        <v>71</v>
      </c>
      <c r="AV587" s="55" t="s">
        <v>60</v>
      </c>
    </row>
    <row r="588" spans="1:48" x14ac:dyDescent="0.25">
      <c r="A588" s="55" t="s">
        <v>72</v>
      </c>
      <c r="B588" s="55">
        <v>20360</v>
      </c>
      <c r="C588" s="55">
        <v>10</v>
      </c>
      <c r="D588" s="55">
        <v>1680</v>
      </c>
      <c r="E588" s="55">
        <v>2521</v>
      </c>
      <c r="F588" s="55">
        <v>9</v>
      </c>
      <c r="G588" s="56">
        <v>4210</v>
      </c>
      <c r="H588" s="59">
        <v>4201</v>
      </c>
      <c r="I588" s="55">
        <v>421</v>
      </c>
      <c r="J588" s="59">
        <v>420.1</v>
      </c>
      <c r="K588" s="55">
        <v>21505</v>
      </c>
      <c r="L588" s="55">
        <v>2736.5</v>
      </c>
      <c r="M588" s="55">
        <v>0</v>
      </c>
      <c r="N588" s="55">
        <v>0</v>
      </c>
      <c r="O588" s="55">
        <v>0</v>
      </c>
      <c r="P588" s="55" t="s">
        <v>64</v>
      </c>
      <c r="Q588" s="55" t="s">
        <v>64</v>
      </c>
      <c r="R588" s="55">
        <v>2736.5</v>
      </c>
      <c r="S588" s="55">
        <v>18768.5</v>
      </c>
      <c r="T588" s="55">
        <v>18768.5</v>
      </c>
      <c r="U588" s="55">
        <v>0</v>
      </c>
      <c r="V588" s="55" t="s">
        <v>64</v>
      </c>
      <c r="W588" s="55" t="s">
        <v>706</v>
      </c>
      <c r="X588" s="55">
        <v>1</v>
      </c>
      <c r="Y588" s="55">
        <v>0</v>
      </c>
      <c r="Z588" s="55">
        <v>1</v>
      </c>
      <c r="AA588" s="55" t="s">
        <v>63</v>
      </c>
      <c r="AB588" s="55">
        <v>8</v>
      </c>
      <c r="AC588" s="55">
        <v>0</v>
      </c>
      <c r="AD588" s="55">
        <v>333</v>
      </c>
      <c r="AE588" s="55">
        <v>0</v>
      </c>
      <c r="AF588" s="55">
        <v>9</v>
      </c>
      <c r="AG588" s="56">
        <v>9</v>
      </c>
      <c r="AH588" s="55">
        <v>362</v>
      </c>
      <c r="AI588" s="55">
        <v>88</v>
      </c>
      <c r="AJ588" s="55">
        <v>704</v>
      </c>
      <c r="AK588" s="55">
        <v>3588</v>
      </c>
      <c r="AL588" s="55">
        <v>3588</v>
      </c>
      <c r="AN588" s="55" t="s">
        <v>64</v>
      </c>
      <c r="AO588" s="55">
        <v>12</v>
      </c>
      <c r="AP588" s="55">
        <v>6</v>
      </c>
      <c r="AQ588" s="55">
        <v>83.333333333333329</v>
      </c>
      <c r="AR588" s="55">
        <v>350.83330000000001</v>
      </c>
      <c r="AS588" s="55">
        <v>280</v>
      </c>
      <c r="AT588" s="68" t="str">
        <f>VLOOKUP(A588,'[2]SU List with Assignment Master'!$F$2:$G$128,2,FALSE)</f>
        <v>North 2</v>
      </c>
      <c r="AU588" s="55" t="s">
        <v>71</v>
      </c>
      <c r="AV588" s="55" t="s">
        <v>19</v>
      </c>
    </row>
    <row r="589" spans="1:48" x14ac:dyDescent="0.25">
      <c r="A589" s="55" t="s">
        <v>72</v>
      </c>
      <c r="B589" s="55">
        <v>20397</v>
      </c>
      <c r="C589" s="55">
        <v>6</v>
      </c>
      <c r="D589" s="55">
        <v>972</v>
      </c>
      <c r="E589" s="55">
        <v>450</v>
      </c>
      <c r="F589" s="55">
        <v>10</v>
      </c>
      <c r="G589" s="56">
        <v>1432</v>
      </c>
      <c r="H589" s="59">
        <v>1422</v>
      </c>
      <c r="I589" s="55">
        <v>238.66669999999999</v>
      </c>
      <c r="J589" s="59">
        <v>237</v>
      </c>
      <c r="K589" s="55">
        <v>7315</v>
      </c>
      <c r="L589" s="55">
        <v>930.8</v>
      </c>
      <c r="M589" s="55">
        <v>0</v>
      </c>
      <c r="N589" s="55">
        <v>0</v>
      </c>
      <c r="O589" s="55">
        <v>28.64</v>
      </c>
      <c r="P589" s="55" t="s">
        <v>64</v>
      </c>
      <c r="Q589" s="55" t="s">
        <v>63</v>
      </c>
      <c r="R589" s="55">
        <v>959.44</v>
      </c>
      <c r="S589" s="55">
        <v>6355.56</v>
      </c>
      <c r="T589" s="55">
        <v>6355.56</v>
      </c>
      <c r="U589" s="55">
        <v>0</v>
      </c>
      <c r="V589" s="55" t="s">
        <v>64</v>
      </c>
      <c r="W589" s="55" t="s">
        <v>707</v>
      </c>
      <c r="X589" s="55">
        <v>1</v>
      </c>
      <c r="Y589" s="55">
        <v>0</v>
      </c>
      <c r="Z589" s="55">
        <v>1</v>
      </c>
      <c r="AA589" s="55" t="s">
        <v>63</v>
      </c>
      <c r="AB589" s="55">
        <v>2</v>
      </c>
      <c r="AC589" s="55">
        <v>0</v>
      </c>
      <c r="AD589" s="55">
        <v>27</v>
      </c>
      <c r="AE589" s="55">
        <v>0</v>
      </c>
      <c r="AF589" s="55">
        <v>10</v>
      </c>
      <c r="AG589" s="56">
        <v>10</v>
      </c>
      <c r="AH589" s="55">
        <v>545</v>
      </c>
      <c r="AI589" s="55">
        <v>291</v>
      </c>
      <c r="AJ589" s="55">
        <v>582</v>
      </c>
      <c r="AK589" s="55">
        <v>2963</v>
      </c>
      <c r="AL589" s="55">
        <v>2963</v>
      </c>
      <c r="AN589" s="55" t="s">
        <v>64</v>
      </c>
      <c r="AO589" s="55">
        <v>8</v>
      </c>
      <c r="AP589" s="55">
        <v>5</v>
      </c>
      <c r="AQ589" s="55">
        <v>75</v>
      </c>
      <c r="AR589" s="55">
        <v>179</v>
      </c>
      <c r="AS589" s="55">
        <v>194.4</v>
      </c>
      <c r="AT589" s="68" t="str">
        <f>VLOOKUP(A589,'[2]SU List with Assignment Master'!$F$2:$G$128,2,FALSE)</f>
        <v>North 2</v>
      </c>
      <c r="AU589" s="55" t="s">
        <v>71</v>
      </c>
      <c r="AV589" s="55" t="s">
        <v>18</v>
      </c>
    </row>
    <row r="590" spans="1:48" x14ac:dyDescent="0.25">
      <c r="A590" s="55" t="s">
        <v>72</v>
      </c>
      <c r="B590" s="55">
        <v>20410</v>
      </c>
      <c r="C590" s="55">
        <v>6</v>
      </c>
      <c r="D590" s="55">
        <v>612</v>
      </c>
      <c r="E590" s="55">
        <v>1042</v>
      </c>
      <c r="F590" s="55">
        <v>12</v>
      </c>
      <c r="G590" s="56">
        <v>1666</v>
      </c>
      <c r="H590" s="59">
        <v>1654</v>
      </c>
      <c r="I590" s="55">
        <v>277.66669999999999</v>
      </c>
      <c r="J590" s="59">
        <v>275.7</v>
      </c>
      <c r="K590" s="55">
        <v>8504</v>
      </c>
      <c r="L590" s="55">
        <v>1082.9000000000001</v>
      </c>
      <c r="M590" s="55">
        <v>0</v>
      </c>
      <c r="N590" s="55">
        <v>0</v>
      </c>
      <c r="O590" s="55">
        <v>0</v>
      </c>
      <c r="P590" s="55" t="s">
        <v>64</v>
      </c>
      <c r="Q590" s="55" t="s">
        <v>64</v>
      </c>
      <c r="R590" s="55">
        <v>1082.9000000000001</v>
      </c>
      <c r="S590" s="55">
        <v>7421.1</v>
      </c>
      <c r="T590" s="55">
        <v>7421.1</v>
      </c>
      <c r="U590" s="55">
        <v>0</v>
      </c>
      <c r="V590" s="55" t="s">
        <v>64</v>
      </c>
      <c r="W590" s="55" t="s">
        <v>708</v>
      </c>
      <c r="X590" s="55">
        <v>1</v>
      </c>
      <c r="Y590" s="55">
        <v>0</v>
      </c>
      <c r="Z590" s="55">
        <v>1</v>
      </c>
      <c r="AA590" s="55" t="s">
        <v>63</v>
      </c>
      <c r="AB590" s="55">
        <v>4</v>
      </c>
      <c r="AC590" s="55">
        <v>0</v>
      </c>
      <c r="AD590" s="55">
        <v>53</v>
      </c>
      <c r="AE590" s="55">
        <v>0</v>
      </c>
      <c r="AF590" s="55">
        <v>12</v>
      </c>
      <c r="AG590" s="56">
        <v>12</v>
      </c>
      <c r="AH590" s="55">
        <v>303</v>
      </c>
      <c r="AI590" s="55">
        <v>92</v>
      </c>
      <c r="AJ590" s="55">
        <v>368</v>
      </c>
      <c r="AK590" s="55">
        <v>1870</v>
      </c>
      <c r="AL590" s="55">
        <v>1870</v>
      </c>
      <c r="AM590" s="55">
        <v>0</v>
      </c>
      <c r="AN590" s="55" t="s">
        <v>64</v>
      </c>
      <c r="AO590" s="55">
        <v>10</v>
      </c>
      <c r="AP590" s="55">
        <v>2</v>
      </c>
      <c r="AQ590" s="55">
        <v>60</v>
      </c>
      <c r="AR590" s="55">
        <v>166.6</v>
      </c>
      <c r="AS590" s="55">
        <v>306</v>
      </c>
      <c r="AT590" s="68" t="str">
        <f>VLOOKUP(A590,'[2]SU List with Assignment Master'!$F$2:$G$128,2,FALSE)</f>
        <v>North 2</v>
      </c>
      <c r="AU590" s="55" t="s">
        <v>71</v>
      </c>
      <c r="AV590" s="55" t="s">
        <v>22</v>
      </c>
    </row>
    <row r="591" spans="1:48" x14ac:dyDescent="0.25">
      <c r="A591" s="55" t="s">
        <v>72</v>
      </c>
      <c r="B591" s="55">
        <v>31006</v>
      </c>
      <c r="C591" s="55">
        <v>0</v>
      </c>
      <c r="D591" s="55">
        <v>0</v>
      </c>
      <c r="E591" s="55">
        <v>0</v>
      </c>
      <c r="F591" s="55">
        <v>0</v>
      </c>
      <c r="G591" s="56">
        <v>0</v>
      </c>
      <c r="H591" s="59">
        <v>0</v>
      </c>
      <c r="I591" s="55">
        <v>0</v>
      </c>
      <c r="J591" s="59" t="e">
        <v>#DIV/0!</v>
      </c>
      <c r="K591" s="55">
        <v>0</v>
      </c>
      <c r="L591" s="55">
        <v>0</v>
      </c>
      <c r="M591" s="55">
        <v>0</v>
      </c>
      <c r="N591" s="55">
        <v>0</v>
      </c>
      <c r="O591" s="55">
        <v>0</v>
      </c>
      <c r="P591" s="55" t="s">
        <v>64</v>
      </c>
      <c r="Q591" s="55" t="s">
        <v>64</v>
      </c>
      <c r="R591" s="55">
        <v>0</v>
      </c>
      <c r="S591" s="55">
        <v>0</v>
      </c>
      <c r="T591" s="55">
        <v>0</v>
      </c>
      <c r="U591" s="55">
        <v>0</v>
      </c>
      <c r="V591" s="55" t="s">
        <v>64</v>
      </c>
      <c r="W591" s="55" t="s">
        <v>703</v>
      </c>
      <c r="X591" s="55">
        <v>0</v>
      </c>
      <c r="Y591" s="55">
        <v>1</v>
      </c>
      <c r="Z591" s="55">
        <v>1</v>
      </c>
      <c r="AA591" s="55" t="s">
        <v>63</v>
      </c>
      <c r="AB591" s="55">
        <v>0</v>
      </c>
      <c r="AC591" s="55">
        <v>0</v>
      </c>
      <c r="AD591" s="55">
        <v>0</v>
      </c>
      <c r="AE591" s="55">
        <v>0</v>
      </c>
      <c r="AF591" s="55">
        <v>0</v>
      </c>
      <c r="AG591" s="56">
        <v>0</v>
      </c>
      <c r="AH591" s="55">
        <v>0</v>
      </c>
      <c r="AI591" s="55">
        <v>0</v>
      </c>
      <c r="AJ591" s="55">
        <v>0</v>
      </c>
      <c r="AK591" s="55">
        <v>0</v>
      </c>
      <c r="AL591" s="55">
        <v>0</v>
      </c>
      <c r="AN591" s="55" t="s">
        <v>64</v>
      </c>
      <c r="AO591" s="55">
        <v>1</v>
      </c>
      <c r="AP591" s="55">
        <v>0</v>
      </c>
      <c r="AQ591" s="55">
        <v>0</v>
      </c>
      <c r="AR591" s="55">
        <v>0</v>
      </c>
      <c r="AS591" s="55">
        <v>0</v>
      </c>
      <c r="AT591" s="68" t="str">
        <f>VLOOKUP(A591,'[2]SU List with Assignment Master'!$F$2:$G$128,2,FALSE)</f>
        <v>North 2</v>
      </c>
      <c r="AU591" s="55" t="s">
        <v>71</v>
      </c>
      <c r="AV591" s="55" t="s">
        <v>22</v>
      </c>
    </row>
    <row r="592" spans="1:48" x14ac:dyDescent="0.25">
      <c r="A592" s="55" t="s">
        <v>72</v>
      </c>
      <c r="B592" s="55">
        <v>31011</v>
      </c>
      <c r="C592" s="55">
        <v>7</v>
      </c>
      <c r="D592" s="55">
        <v>1056</v>
      </c>
      <c r="E592" s="55">
        <v>1021</v>
      </c>
      <c r="F592" s="55">
        <v>6</v>
      </c>
      <c r="G592" s="56">
        <v>2083</v>
      </c>
      <c r="H592" s="59">
        <v>2077</v>
      </c>
      <c r="I592" s="55">
        <v>297.57139999999998</v>
      </c>
      <c r="J592" s="59">
        <v>296.7</v>
      </c>
      <c r="K592" s="55">
        <v>10550</v>
      </c>
      <c r="L592" s="55">
        <v>1353.95</v>
      </c>
      <c r="M592" s="55">
        <v>0</v>
      </c>
      <c r="N592" s="55">
        <v>0</v>
      </c>
      <c r="O592" s="55">
        <v>0</v>
      </c>
      <c r="P592" s="55" t="s">
        <v>64</v>
      </c>
      <c r="Q592" s="55" t="s">
        <v>64</v>
      </c>
      <c r="R592" s="55">
        <v>1353.95</v>
      </c>
      <c r="S592" s="55">
        <v>9196.0499999999993</v>
      </c>
      <c r="T592" s="55">
        <v>9196.0499999999993</v>
      </c>
      <c r="U592" s="55">
        <v>0</v>
      </c>
      <c r="V592" s="55" t="s">
        <v>64</v>
      </c>
      <c r="W592" s="55" t="s">
        <v>709</v>
      </c>
      <c r="X592" s="55">
        <v>1</v>
      </c>
      <c r="Y592" s="55">
        <v>0</v>
      </c>
      <c r="Z592" s="55">
        <v>1</v>
      </c>
      <c r="AA592" s="55" t="s">
        <v>63</v>
      </c>
      <c r="AB592" s="55">
        <v>3</v>
      </c>
      <c r="AC592" s="55">
        <v>0</v>
      </c>
      <c r="AD592" s="55">
        <v>55</v>
      </c>
      <c r="AE592" s="55">
        <v>0</v>
      </c>
      <c r="AF592" s="55">
        <v>6</v>
      </c>
      <c r="AG592" s="56">
        <v>6</v>
      </c>
      <c r="AH592" s="55">
        <v>233</v>
      </c>
      <c r="AI592" s="55">
        <v>98</v>
      </c>
      <c r="AJ592" s="55">
        <v>294</v>
      </c>
      <c r="AK592" s="55">
        <v>1493</v>
      </c>
      <c r="AL592" s="55">
        <v>1493</v>
      </c>
      <c r="AN592" s="55" t="s">
        <v>64</v>
      </c>
      <c r="AO592" s="55">
        <v>7</v>
      </c>
      <c r="AP592" s="55">
        <v>6</v>
      </c>
      <c r="AQ592" s="55">
        <v>100</v>
      </c>
      <c r="AR592" s="55">
        <v>297.57139999999998</v>
      </c>
      <c r="AS592" s="55">
        <v>176</v>
      </c>
      <c r="AT592" s="68" t="str">
        <f>VLOOKUP(A592,'[2]SU List with Assignment Master'!$F$2:$G$128,2,FALSE)</f>
        <v>North 2</v>
      </c>
      <c r="AU592" s="55" t="s">
        <v>71</v>
      </c>
      <c r="AV592" s="55" t="s">
        <v>20</v>
      </c>
    </row>
    <row r="593" spans="1:48" x14ac:dyDescent="0.25">
      <c r="A593" s="55" t="s">
        <v>72</v>
      </c>
      <c r="B593" s="55">
        <v>90256</v>
      </c>
      <c r="C593" s="55">
        <v>0</v>
      </c>
      <c r="D593" s="55">
        <v>0</v>
      </c>
      <c r="E593" s="55">
        <v>0</v>
      </c>
      <c r="F593" s="55">
        <v>0</v>
      </c>
      <c r="G593" s="56">
        <v>0</v>
      </c>
      <c r="H593" s="59">
        <v>0</v>
      </c>
      <c r="I593" s="55">
        <v>0</v>
      </c>
      <c r="J593" s="59" t="e">
        <v>#DIV/0!</v>
      </c>
      <c r="K593" s="55">
        <v>0</v>
      </c>
      <c r="L593" s="55">
        <v>0</v>
      </c>
      <c r="M593" s="55">
        <v>0</v>
      </c>
      <c r="N593" s="55">
        <v>0</v>
      </c>
      <c r="O593" s="55">
        <v>0</v>
      </c>
      <c r="P593" s="55" t="s">
        <v>63</v>
      </c>
      <c r="Q593" s="55" t="s">
        <v>64</v>
      </c>
      <c r="R593" s="55">
        <v>0</v>
      </c>
      <c r="S593" s="55">
        <v>0</v>
      </c>
      <c r="T593" s="55">
        <v>0</v>
      </c>
      <c r="U593" s="55">
        <v>0</v>
      </c>
      <c r="V593" s="55" t="s">
        <v>64</v>
      </c>
      <c r="W593" s="55" t="s">
        <v>703</v>
      </c>
      <c r="X593" s="55">
        <v>0</v>
      </c>
      <c r="Y593" s="55">
        <v>1</v>
      </c>
      <c r="Z593" s="55">
        <v>1</v>
      </c>
      <c r="AA593" s="55" t="s">
        <v>63</v>
      </c>
      <c r="AB593" s="55">
        <v>0</v>
      </c>
      <c r="AC593" s="55">
        <v>0</v>
      </c>
      <c r="AD593" s="55">
        <v>0</v>
      </c>
      <c r="AE593" s="55">
        <v>0</v>
      </c>
      <c r="AF593" s="55">
        <v>0</v>
      </c>
      <c r="AG593" s="56">
        <v>0</v>
      </c>
      <c r="AH593" s="55">
        <v>0</v>
      </c>
      <c r="AI593" s="55">
        <v>0</v>
      </c>
      <c r="AJ593" s="55">
        <v>0</v>
      </c>
      <c r="AK593" s="55">
        <v>0</v>
      </c>
      <c r="AL593" s="55">
        <v>0</v>
      </c>
      <c r="AN593" s="55" t="s">
        <v>64</v>
      </c>
      <c r="AO593" s="55">
        <v>0</v>
      </c>
      <c r="AP593" s="55">
        <v>0</v>
      </c>
      <c r="AQ593" s="55">
        <v>0</v>
      </c>
      <c r="AR593" s="55">
        <v>0</v>
      </c>
      <c r="AS593" s="55">
        <v>0</v>
      </c>
      <c r="AT593" s="68" t="str">
        <f>VLOOKUP(A593,'[2]SU List with Assignment Master'!$F$2:$G$128,2,FALSE)</f>
        <v>North 2</v>
      </c>
      <c r="AU593" s="55" t="s">
        <v>71</v>
      </c>
      <c r="AV593" s="55" t="s">
        <v>202</v>
      </c>
    </row>
    <row r="594" spans="1:48" x14ac:dyDescent="0.25">
      <c r="A594" s="55" t="s">
        <v>70</v>
      </c>
      <c r="B594" s="55">
        <v>40932</v>
      </c>
      <c r="C594" s="55">
        <v>8</v>
      </c>
      <c r="D594" s="55">
        <v>0</v>
      </c>
      <c r="E594" s="55">
        <v>458</v>
      </c>
      <c r="F594" s="55">
        <v>6</v>
      </c>
      <c r="G594" s="56">
        <v>464</v>
      </c>
      <c r="H594" s="59">
        <v>458</v>
      </c>
      <c r="I594" s="55">
        <v>58</v>
      </c>
      <c r="J594" s="59">
        <v>57.3</v>
      </c>
      <c r="K594" s="55">
        <v>2377</v>
      </c>
      <c r="L594" s="55">
        <v>301.60000000000002</v>
      </c>
      <c r="M594" s="55">
        <v>0</v>
      </c>
      <c r="N594" s="55">
        <v>0</v>
      </c>
      <c r="O594" s="55">
        <v>0</v>
      </c>
      <c r="P594" s="55" t="s">
        <v>64</v>
      </c>
      <c r="Q594" s="55" t="s">
        <v>64</v>
      </c>
      <c r="R594" s="55">
        <v>301.60000000000002</v>
      </c>
      <c r="S594" s="55">
        <v>2075.4</v>
      </c>
      <c r="T594" s="55">
        <v>2377</v>
      </c>
      <c r="U594" s="55">
        <v>-301.60000000000002</v>
      </c>
      <c r="V594" s="55" t="s">
        <v>64</v>
      </c>
      <c r="W594" s="55" t="s">
        <v>710</v>
      </c>
      <c r="X594" s="55">
        <v>1</v>
      </c>
      <c r="Y594" s="55">
        <v>0</v>
      </c>
      <c r="Z594" s="55">
        <v>1</v>
      </c>
      <c r="AA594" s="55" t="s">
        <v>63</v>
      </c>
      <c r="AB594" s="55">
        <v>8</v>
      </c>
      <c r="AC594" s="55">
        <v>0</v>
      </c>
      <c r="AD594" s="55">
        <v>170</v>
      </c>
      <c r="AE594" s="55">
        <v>0</v>
      </c>
      <c r="AF594" s="55">
        <v>6</v>
      </c>
      <c r="AG594" s="56">
        <v>6</v>
      </c>
      <c r="AH594" s="55">
        <v>288</v>
      </c>
      <c r="AI594" s="55">
        <v>58</v>
      </c>
      <c r="AJ594" s="55">
        <v>464</v>
      </c>
      <c r="AK594" s="55">
        <v>2377</v>
      </c>
      <c r="AL594" s="55">
        <v>2377</v>
      </c>
      <c r="AN594" s="55" t="s">
        <v>64</v>
      </c>
      <c r="AO594" s="55">
        <v>31</v>
      </c>
      <c r="AP594" s="55">
        <v>0</v>
      </c>
      <c r="AQ594" s="55">
        <v>25.806451612903221</v>
      </c>
      <c r="AR594" s="55">
        <v>14.967700000000001</v>
      </c>
      <c r="AS594" s="55">
        <v>0</v>
      </c>
      <c r="AT594" s="68" t="str">
        <f>VLOOKUP(A594,'[2]SU List with Assignment Master'!$F$2:$G$128,2,FALSE)</f>
        <v>South 6</v>
      </c>
      <c r="AU594" s="55" t="s">
        <v>69</v>
      </c>
      <c r="AV594" s="55" t="s">
        <v>18</v>
      </c>
    </row>
    <row r="595" spans="1:48" x14ac:dyDescent="0.25">
      <c r="A595" s="55" t="s">
        <v>70</v>
      </c>
      <c r="B595" s="55">
        <v>53522</v>
      </c>
      <c r="C595" s="55">
        <v>0</v>
      </c>
      <c r="D595" s="55">
        <v>0</v>
      </c>
      <c r="E595" s="55">
        <v>0</v>
      </c>
      <c r="F595" s="55">
        <v>0</v>
      </c>
      <c r="G595" s="56">
        <v>0</v>
      </c>
      <c r="H595" s="59">
        <v>0</v>
      </c>
      <c r="I595" s="55">
        <v>0</v>
      </c>
      <c r="J595" s="59" t="e">
        <v>#DIV/0!</v>
      </c>
      <c r="K595" s="55">
        <v>0</v>
      </c>
      <c r="L595" s="55">
        <v>0</v>
      </c>
      <c r="M595" s="55">
        <v>0</v>
      </c>
      <c r="N595" s="55">
        <v>0</v>
      </c>
      <c r="O595" s="55">
        <v>0</v>
      </c>
      <c r="P595" s="55" t="s">
        <v>64</v>
      </c>
      <c r="Q595" s="55" t="s">
        <v>64</v>
      </c>
      <c r="R595" s="55">
        <v>0</v>
      </c>
      <c r="S595" s="55">
        <v>0</v>
      </c>
      <c r="T595" s="55">
        <v>0</v>
      </c>
      <c r="U595" s="55">
        <v>0</v>
      </c>
      <c r="V595" s="55" t="s">
        <v>64</v>
      </c>
      <c r="X595" s="55">
        <v>0</v>
      </c>
      <c r="Y595" s="55">
        <v>1</v>
      </c>
      <c r="Z595" s="55">
        <v>1</v>
      </c>
      <c r="AA595" s="55" t="s">
        <v>63</v>
      </c>
      <c r="AB595" s="55">
        <v>0</v>
      </c>
      <c r="AC595" s="55">
        <v>0</v>
      </c>
      <c r="AD595" s="55">
        <v>0</v>
      </c>
      <c r="AE595" s="55">
        <v>0</v>
      </c>
      <c r="AF595" s="55">
        <v>0</v>
      </c>
      <c r="AG595" s="56">
        <v>0</v>
      </c>
      <c r="AH595" s="55">
        <v>0</v>
      </c>
      <c r="AI595" s="55">
        <v>0</v>
      </c>
      <c r="AJ595" s="55">
        <v>0</v>
      </c>
      <c r="AK595" s="55">
        <v>0</v>
      </c>
      <c r="AL595" s="55">
        <v>0</v>
      </c>
      <c r="AN595" s="55" t="s">
        <v>64</v>
      </c>
      <c r="AO595" s="55">
        <v>17</v>
      </c>
      <c r="AP595" s="55">
        <v>0</v>
      </c>
      <c r="AQ595" s="55">
        <v>0</v>
      </c>
      <c r="AR595" s="55">
        <v>0</v>
      </c>
      <c r="AS595" s="55">
        <v>0</v>
      </c>
      <c r="AT595" s="68" t="str">
        <f>VLOOKUP(A595,'[2]SU List with Assignment Master'!$F$2:$G$128,2,FALSE)</f>
        <v>South 6</v>
      </c>
      <c r="AU595" s="55" t="s">
        <v>69</v>
      </c>
      <c r="AV595" s="55" t="s">
        <v>60</v>
      </c>
    </row>
    <row r="596" spans="1:48" x14ac:dyDescent="0.25">
      <c r="A596" s="55" t="s">
        <v>68</v>
      </c>
      <c r="B596" s="55">
        <v>40159</v>
      </c>
      <c r="C596" s="55">
        <v>19</v>
      </c>
      <c r="D596" s="55">
        <v>3792</v>
      </c>
      <c r="E596" s="55">
        <v>1556</v>
      </c>
      <c r="F596" s="55">
        <v>6</v>
      </c>
      <c r="G596" s="56">
        <v>5354</v>
      </c>
      <c r="H596" s="59">
        <v>5348</v>
      </c>
      <c r="I596" s="55">
        <v>281.78949999999998</v>
      </c>
      <c r="J596" s="59">
        <v>281.5</v>
      </c>
      <c r="K596" s="55">
        <v>27305</v>
      </c>
      <c r="L596" s="55">
        <v>3480.1</v>
      </c>
      <c r="M596" s="55">
        <v>0</v>
      </c>
      <c r="N596" s="55">
        <v>0</v>
      </c>
      <c r="O596" s="55">
        <v>0</v>
      </c>
      <c r="P596" s="55" t="s">
        <v>64</v>
      </c>
      <c r="Q596" s="55" t="s">
        <v>64</v>
      </c>
      <c r="R596" s="55">
        <v>3480.1</v>
      </c>
      <c r="S596" s="55">
        <v>23824.9</v>
      </c>
      <c r="T596" s="55">
        <v>23824.9</v>
      </c>
      <c r="U596" s="55">
        <v>0</v>
      </c>
      <c r="V596" s="55" t="s">
        <v>64</v>
      </c>
      <c r="W596" s="55" t="s">
        <v>711</v>
      </c>
      <c r="X596" s="55">
        <v>1</v>
      </c>
      <c r="Y596" s="55">
        <v>0</v>
      </c>
      <c r="Z596" s="55">
        <v>1</v>
      </c>
      <c r="AA596" s="55" t="s">
        <v>63</v>
      </c>
      <c r="AB596" s="55">
        <v>12</v>
      </c>
      <c r="AC596" s="55">
        <v>0</v>
      </c>
      <c r="AD596" s="55">
        <v>56</v>
      </c>
      <c r="AE596" s="55">
        <v>0</v>
      </c>
      <c r="AF596" s="55">
        <v>6</v>
      </c>
      <c r="AG596" s="56">
        <v>6</v>
      </c>
      <c r="AH596" s="55">
        <v>799</v>
      </c>
      <c r="AI596" s="55">
        <v>71.75</v>
      </c>
      <c r="AJ596" s="55">
        <v>861</v>
      </c>
      <c r="AK596" s="55">
        <v>4457</v>
      </c>
      <c r="AL596" s="55">
        <v>4457</v>
      </c>
      <c r="AN596" s="55" t="s">
        <v>64</v>
      </c>
      <c r="AO596" s="55">
        <v>18</v>
      </c>
      <c r="AP596" s="55">
        <v>18</v>
      </c>
      <c r="AQ596" s="55">
        <v>105.5555555555556</v>
      </c>
      <c r="AR596" s="55">
        <v>297.44439999999997</v>
      </c>
      <c r="AS596" s="55">
        <v>210.66669999999999</v>
      </c>
      <c r="AT596" s="68" t="str">
        <f>VLOOKUP(A596,'[2]SU List with Assignment Master'!$F$2:$G$128,2,FALSE)</f>
        <v>South 5</v>
      </c>
      <c r="AU596" s="55" t="s">
        <v>67</v>
      </c>
      <c r="AV596" s="55" t="s">
        <v>60</v>
      </c>
    </row>
    <row r="597" spans="1:48" x14ac:dyDescent="0.25">
      <c r="A597" s="55" t="s">
        <v>68</v>
      </c>
      <c r="B597" s="55">
        <v>40230</v>
      </c>
      <c r="C597" s="55">
        <v>2</v>
      </c>
      <c r="D597" s="55">
        <v>408</v>
      </c>
      <c r="E597" s="55">
        <v>-6</v>
      </c>
      <c r="F597" s="55">
        <v>0</v>
      </c>
      <c r="G597" s="56">
        <v>402</v>
      </c>
      <c r="H597" s="59">
        <v>402</v>
      </c>
      <c r="I597" s="55">
        <v>201</v>
      </c>
      <c r="J597" s="59">
        <v>201</v>
      </c>
      <c r="K597" s="55">
        <v>2072</v>
      </c>
      <c r="L597" s="55">
        <v>261.3</v>
      </c>
      <c r="M597" s="55">
        <v>0</v>
      </c>
      <c r="N597" s="55">
        <v>0</v>
      </c>
      <c r="O597" s="55">
        <v>0</v>
      </c>
      <c r="P597" s="55" t="s">
        <v>64</v>
      </c>
      <c r="Q597" s="55" t="s">
        <v>64</v>
      </c>
      <c r="R597" s="55">
        <v>261.3</v>
      </c>
      <c r="S597" s="55">
        <v>1810.7</v>
      </c>
      <c r="T597" s="55">
        <v>1810.7</v>
      </c>
      <c r="U597" s="55">
        <v>0</v>
      </c>
      <c r="V597" s="55" t="s">
        <v>64</v>
      </c>
      <c r="W597" s="55" t="s">
        <v>712</v>
      </c>
      <c r="X597" s="55">
        <v>1</v>
      </c>
      <c r="Y597" s="55">
        <v>0</v>
      </c>
      <c r="Z597" s="55">
        <v>1</v>
      </c>
      <c r="AA597" s="55" t="s">
        <v>63</v>
      </c>
      <c r="AB597" s="55">
        <v>2</v>
      </c>
      <c r="AC597" s="55">
        <v>0</v>
      </c>
      <c r="AD597" s="55">
        <v>5</v>
      </c>
      <c r="AE597" s="55">
        <v>0</v>
      </c>
      <c r="AF597" s="55">
        <v>0</v>
      </c>
      <c r="AG597" s="56">
        <v>0</v>
      </c>
      <c r="AH597" s="55">
        <v>43</v>
      </c>
      <c r="AI597" s="55">
        <v>24</v>
      </c>
      <c r="AJ597" s="55">
        <v>48</v>
      </c>
      <c r="AK597" s="55">
        <v>248</v>
      </c>
      <c r="AL597" s="55">
        <v>248</v>
      </c>
      <c r="AN597" s="55" t="s">
        <v>64</v>
      </c>
      <c r="AO597" s="55">
        <v>2</v>
      </c>
      <c r="AP597" s="55">
        <v>2</v>
      </c>
      <c r="AQ597" s="55">
        <v>100</v>
      </c>
      <c r="AR597" s="55">
        <v>201</v>
      </c>
      <c r="AS597" s="55">
        <v>204</v>
      </c>
      <c r="AT597" s="68" t="str">
        <f>VLOOKUP(A597,'[2]SU List with Assignment Master'!$F$2:$G$128,2,FALSE)</f>
        <v>South 5</v>
      </c>
      <c r="AU597" s="55" t="s">
        <v>67</v>
      </c>
      <c r="AV597" s="55" t="s">
        <v>18</v>
      </c>
    </row>
    <row r="598" spans="1:48" x14ac:dyDescent="0.25">
      <c r="A598" s="55" t="s">
        <v>68</v>
      </c>
      <c r="B598" s="55">
        <v>40232</v>
      </c>
      <c r="C598" s="55">
        <v>4</v>
      </c>
      <c r="D598" s="55">
        <v>2184</v>
      </c>
      <c r="E598" s="55">
        <v>920</v>
      </c>
      <c r="F598" s="55">
        <v>57</v>
      </c>
      <c r="G598" s="56">
        <v>3161</v>
      </c>
      <c r="H598" s="59">
        <v>3104</v>
      </c>
      <c r="I598" s="55">
        <v>790.25</v>
      </c>
      <c r="J598" s="59">
        <v>776</v>
      </c>
      <c r="K598" s="55">
        <v>16039</v>
      </c>
      <c r="L598" s="55">
        <v>2054.65</v>
      </c>
      <c r="M598" s="55">
        <v>0</v>
      </c>
      <c r="N598" s="55">
        <v>0</v>
      </c>
      <c r="O598" s="55">
        <v>63.22</v>
      </c>
      <c r="P598" s="55" t="s">
        <v>64</v>
      </c>
      <c r="Q598" s="55" t="s">
        <v>63</v>
      </c>
      <c r="R598" s="55">
        <v>2117.87</v>
      </c>
      <c r="S598" s="55">
        <v>13921.13</v>
      </c>
      <c r="T598" s="55">
        <v>13921.13</v>
      </c>
      <c r="U598" s="55">
        <v>0</v>
      </c>
      <c r="V598" s="55" t="s">
        <v>64</v>
      </c>
      <c r="W598" s="55" t="s">
        <v>713</v>
      </c>
      <c r="X598" s="55">
        <v>1</v>
      </c>
      <c r="Y598" s="55">
        <v>0</v>
      </c>
      <c r="Z598" s="55">
        <v>1</v>
      </c>
      <c r="AA598" s="55" t="s">
        <v>63</v>
      </c>
      <c r="AB598" s="55">
        <v>3</v>
      </c>
      <c r="AC598" s="55">
        <v>0</v>
      </c>
      <c r="AD598" s="55">
        <v>20</v>
      </c>
      <c r="AE598" s="55">
        <v>0</v>
      </c>
      <c r="AF598" s="55">
        <v>24</v>
      </c>
      <c r="AG598" s="56">
        <v>24</v>
      </c>
      <c r="AH598" s="55">
        <v>328</v>
      </c>
      <c r="AI598" s="55">
        <v>124</v>
      </c>
      <c r="AJ598" s="55">
        <v>372</v>
      </c>
      <c r="AK598" s="55">
        <v>1892</v>
      </c>
      <c r="AL598" s="55">
        <v>1892</v>
      </c>
      <c r="AM598" s="55">
        <v>0</v>
      </c>
      <c r="AN598" s="55" t="s">
        <v>64</v>
      </c>
      <c r="AO598" s="55">
        <v>4</v>
      </c>
      <c r="AP598" s="55">
        <v>4</v>
      </c>
      <c r="AQ598" s="55">
        <v>100</v>
      </c>
      <c r="AR598" s="55">
        <v>790.25</v>
      </c>
      <c r="AS598" s="55">
        <v>546</v>
      </c>
      <c r="AT598" s="68" t="str">
        <f>VLOOKUP(A598,'[2]SU List with Assignment Master'!$F$2:$G$128,2,FALSE)</f>
        <v>South 5</v>
      </c>
      <c r="AU598" s="55" t="s">
        <v>67</v>
      </c>
      <c r="AV598" s="55" t="s">
        <v>24</v>
      </c>
    </row>
    <row r="599" spans="1:48" x14ac:dyDescent="0.25">
      <c r="A599" s="55" t="s">
        <v>68</v>
      </c>
      <c r="B599" s="55">
        <v>40744</v>
      </c>
      <c r="C599" s="55">
        <v>1</v>
      </c>
      <c r="D599" s="55">
        <v>276</v>
      </c>
      <c r="E599" s="55">
        <v>-30</v>
      </c>
      <c r="F599" s="55">
        <v>15</v>
      </c>
      <c r="G599" s="56">
        <v>261</v>
      </c>
      <c r="H599" s="59">
        <v>246</v>
      </c>
      <c r="I599" s="55">
        <v>261</v>
      </c>
      <c r="J599" s="59">
        <v>246</v>
      </c>
      <c r="K599" s="55">
        <v>1341</v>
      </c>
      <c r="L599" s="55">
        <v>169.65</v>
      </c>
      <c r="M599" s="55">
        <v>0</v>
      </c>
      <c r="N599" s="55">
        <v>0</v>
      </c>
      <c r="O599" s="55">
        <v>0</v>
      </c>
      <c r="P599" s="55" t="s">
        <v>64</v>
      </c>
      <c r="Q599" s="55" t="s">
        <v>64</v>
      </c>
      <c r="R599" s="55">
        <v>169.65</v>
      </c>
      <c r="S599" s="55">
        <v>1171.3499999999999</v>
      </c>
      <c r="T599" s="55">
        <v>1171.3499999999999</v>
      </c>
      <c r="U599" s="55">
        <v>0</v>
      </c>
      <c r="V599" s="55" t="s">
        <v>64</v>
      </c>
      <c r="W599" s="55" t="s">
        <v>714</v>
      </c>
      <c r="X599" s="55">
        <v>1</v>
      </c>
      <c r="Y599" s="55">
        <v>0</v>
      </c>
      <c r="Z599" s="55">
        <v>1</v>
      </c>
      <c r="AA599" s="55" t="s">
        <v>63</v>
      </c>
      <c r="AB599" s="55">
        <v>1</v>
      </c>
      <c r="AC599" s="55">
        <v>0</v>
      </c>
      <c r="AD599" s="55">
        <v>0</v>
      </c>
      <c r="AE599" s="55">
        <v>0</v>
      </c>
      <c r="AF599" s="55">
        <v>15</v>
      </c>
      <c r="AG599" s="56">
        <v>15</v>
      </c>
      <c r="AH599" s="55">
        <v>38</v>
      </c>
      <c r="AI599" s="55">
        <v>53</v>
      </c>
      <c r="AJ599" s="55">
        <v>53</v>
      </c>
      <c r="AK599" s="55">
        <v>275</v>
      </c>
      <c r="AL599" s="55">
        <v>275</v>
      </c>
      <c r="AM599" s="55">
        <v>0</v>
      </c>
      <c r="AN599" s="55" t="s">
        <v>64</v>
      </c>
      <c r="AO599" s="55">
        <v>1</v>
      </c>
      <c r="AP599" s="55">
        <v>1</v>
      </c>
      <c r="AQ599" s="55">
        <v>100</v>
      </c>
      <c r="AR599" s="55">
        <v>261</v>
      </c>
      <c r="AS599" s="55">
        <v>276</v>
      </c>
      <c r="AT599" s="68" t="str">
        <f>VLOOKUP(A599,'[2]SU List with Assignment Master'!$F$2:$G$128,2,FALSE)</f>
        <v>South 5</v>
      </c>
      <c r="AU599" s="55" t="s">
        <v>67</v>
      </c>
      <c r="AV599" s="55" t="s">
        <v>24</v>
      </c>
    </row>
    <row r="600" spans="1:48" x14ac:dyDescent="0.25">
      <c r="A600" s="55" t="s">
        <v>68</v>
      </c>
      <c r="B600" s="55">
        <v>41115</v>
      </c>
      <c r="C600" s="55">
        <v>8</v>
      </c>
      <c r="D600" s="55">
        <v>1200</v>
      </c>
      <c r="E600" s="55">
        <v>766</v>
      </c>
      <c r="F600" s="55">
        <v>14</v>
      </c>
      <c r="G600" s="56">
        <v>1980</v>
      </c>
      <c r="H600" s="59">
        <v>1966</v>
      </c>
      <c r="I600" s="55">
        <v>247.5</v>
      </c>
      <c r="J600" s="59">
        <v>245.8</v>
      </c>
      <c r="K600" s="55">
        <v>10194</v>
      </c>
      <c r="L600" s="55">
        <v>1287</v>
      </c>
      <c r="M600" s="55">
        <v>0</v>
      </c>
      <c r="N600" s="55">
        <v>0</v>
      </c>
      <c r="O600" s="55">
        <v>0</v>
      </c>
      <c r="P600" s="55" t="s">
        <v>64</v>
      </c>
      <c r="Q600" s="55" t="s">
        <v>64</v>
      </c>
      <c r="R600" s="55">
        <v>1287</v>
      </c>
      <c r="S600" s="55">
        <v>8907</v>
      </c>
      <c r="T600" s="55">
        <v>8907</v>
      </c>
      <c r="U600" s="55">
        <v>0</v>
      </c>
      <c r="V600" s="55" t="s">
        <v>64</v>
      </c>
      <c r="W600" s="55" t="s">
        <v>715</v>
      </c>
      <c r="X600" s="55">
        <v>1</v>
      </c>
      <c r="Y600" s="55">
        <v>0</v>
      </c>
      <c r="Z600" s="55">
        <v>1</v>
      </c>
      <c r="AA600" s="55" t="s">
        <v>63</v>
      </c>
      <c r="AB600" s="55">
        <v>6</v>
      </c>
      <c r="AC600" s="55">
        <v>0</v>
      </c>
      <c r="AD600" s="55">
        <v>43</v>
      </c>
      <c r="AE600" s="55">
        <v>0</v>
      </c>
      <c r="AF600" s="55">
        <v>13</v>
      </c>
      <c r="AG600" s="56">
        <v>13</v>
      </c>
      <c r="AH600" s="55">
        <v>333</v>
      </c>
      <c r="AI600" s="55">
        <v>64.833299999999994</v>
      </c>
      <c r="AJ600" s="55">
        <v>389</v>
      </c>
      <c r="AK600" s="55">
        <v>2000</v>
      </c>
      <c r="AL600" s="55">
        <v>2000</v>
      </c>
      <c r="AM600" s="55">
        <v>0</v>
      </c>
      <c r="AN600" s="55" t="s">
        <v>64</v>
      </c>
      <c r="AO600" s="55">
        <v>8</v>
      </c>
      <c r="AP600" s="55">
        <v>7</v>
      </c>
      <c r="AQ600" s="55">
        <v>100</v>
      </c>
      <c r="AR600" s="55">
        <v>247.5</v>
      </c>
      <c r="AS600" s="55">
        <v>171.42859999999999</v>
      </c>
      <c r="AT600" s="68" t="str">
        <f>VLOOKUP(A600,'[2]SU List with Assignment Master'!$F$2:$G$128,2,FALSE)</f>
        <v>South 5</v>
      </c>
      <c r="AU600" s="55" t="s">
        <v>67</v>
      </c>
      <c r="AV600" s="55" t="s">
        <v>22</v>
      </c>
    </row>
    <row r="601" spans="1:48" x14ac:dyDescent="0.25">
      <c r="A601" s="55" t="s">
        <v>68</v>
      </c>
      <c r="B601" s="55">
        <v>41302</v>
      </c>
      <c r="C601" s="55">
        <v>10</v>
      </c>
      <c r="D601" s="55">
        <v>3576</v>
      </c>
      <c r="E601" s="55">
        <v>1348</v>
      </c>
      <c r="F601" s="55">
        <v>129</v>
      </c>
      <c r="G601" s="56">
        <v>5053</v>
      </c>
      <c r="H601" s="59">
        <v>4924</v>
      </c>
      <c r="I601" s="55">
        <v>505.3</v>
      </c>
      <c r="J601" s="59">
        <v>492.4</v>
      </c>
      <c r="K601" s="55">
        <v>25818</v>
      </c>
      <c r="L601" s="55">
        <v>3284.45</v>
      </c>
      <c r="M601" s="55">
        <v>0</v>
      </c>
      <c r="N601" s="55">
        <v>0</v>
      </c>
      <c r="O601" s="55">
        <v>101.06</v>
      </c>
      <c r="P601" s="55" t="s">
        <v>64</v>
      </c>
      <c r="Q601" s="55" t="s">
        <v>63</v>
      </c>
      <c r="R601" s="55">
        <v>3385.51</v>
      </c>
      <c r="S601" s="55">
        <v>22432.49</v>
      </c>
      <c r="T601" s="55">
        <v>22432.49</v>
      </c>
      <c r="U601" s="55">
        <v>0</v>
      </c>
      <c r="V601" s="55" t="s">
        <v>64</v>
      </c>
      <c r="W601" s="55" t="s">
        <v>716</v>
      </c>
      <c r="X601" s="55">
        <v>1</v>
      </c>
      <c r="Y601" s="55">
        <v>0</v>
      </c>
      <c r="Z601" s="55">
        <v>1</v>
      </c>
      <c r="AA601" s="55" t="s">
        <v>63</v>
      </c>
      <c r="AB601" s="55">
        <v>8</v>
      </c>
      <c r="AC601" s="55">
        <v>0</v>
      </c>
      <c r="AD601" s="55">
        <v>177</v>
      </c>
      <c r="AE601" s="55">
        <v>0</v>
      </c>
      <c r="AF601" s="55">
        <v>85</v>
      </c>
      <c r="AG601" s="56">
        <v>85</v>
      </c>
      <c r="AH601" s="55">
        <v>1152</v>
      </c>
      <c r="AI601" s="55">
        <v>176.75</v>
      </c>
      <c r="AJ601" s="55">
        <v>1414</v>
      </c>
      <c r="AK601" s="55">
        <v>7211</v>
      </c>
      <c r="AL601" s="55">
        <v>7211</v>
      </c>
      <c r="AN601" s="55" t="s">
        <v>64</v>
      </c>
      <c r="AO601" s="55">
        <v>10</v>
      </c>
      <c r="AP601" s="55">
        <v>9</v>
      </c>
      <c r="AQ601" s="55">
        <v>100</v>
      </c>
      <c r="AR601" s="55">
        <v>505.3</v>
      </c>
      <c r="AS601" s="55">
        <v>397.33330000000001</v>
      </c>
      <c r="AT601" s="68" t="str">
        <f>VLOOKUP(A601,'[2]SU List with Assignment Master'!$F$2:$G$128,2,FALSE)</f>
        <v>South 5</v>
      </c>
      <c r="AU601" s="55" t="s">
        <v>67</v>
      </c>
      <c r="AV601" s="55" t="s">
        <v>20</v>
      </c>
    </row>
    <row r="602" spans="1:48" x14ac:dyDescent="0.25">
      <c r="A602" s="55" t="s">
        <v>68</v>
      </c>
      <c r="B602" s="55">
        <v>50637</v>
      </c>
      <c r="C602" s="55">
        <v>0</v>
      </c>
      <c r="D602" s="55">
        <v>0</v>
      </c>
      <c r="E602" s="55">
        <v>0</v>
      </c>
      <c r="F602" s="55">
        <v>0</v>
      </c>
      <c r="G602" s="56">
        <v>0</v>
      </c>
      <c r="H602" s="59">
        <v>0</v>
      </c>
      <c r="I602" s="55">
        <v>0</v>
      </c>
      <c r="J602" s="59" t="e">
        <v>#DIV/0!</v>
      </c>
      <c r="K602" s="55">
        <v>0</v>
      </c>
      <c r="L602" s="55">
        <v>0</v>
      </c>
      <c r="M602" s="55">
        <v>0</v>
      </c>
      <c r="N602" s="55">
        <v>0</v>
      </c>
      <c r="O602" s="55">
        <v>0</v>
      </c>
      <c r="P602" s="55" t="s">
        <v>64</v>
      </c>
      <c r="Q602" s="55" t="s">
        <v>64</v>
      </c>
      <c r="R602" s="55">
        <v>0</v>
      </c>
      <c r="S602" s="55">
        <v>0</v>
      </c>
      <c r="T602" s="55">
        <v>0</v>
      </c>
      <c r="U602" s="55">
        <v>0</v>
      </c>
      <c r="V602" s="55" t="s">
        <v>64</v>
      </c>
      <c r="W602" s="55" t="s">
        <v>717</v>
      </c>
      <c r="X602" s="55">
        <v>0</v>
      </c>
      <c r="Y602" s="55">
        <v>1</v>
      </c>
      <c r="Z602" s="55">
        <v>1</v>
      </c>
      <c r="AA602" s="55" t="s">
        <v>63</v>
      </c>
      <c r="AB602" s="55">
        <v>0</v>
      </c>
      <c r="AC602" s="55">
        <v>0</v>
      </c>
      <c r="AD602" s="55">
        <v>0</v>
      </c>
      <c r="AE602" s="55">
        <v>0</v>
      </c>
      <c r="AF602" s="55">
        <v>0</v>
      </c>
      <c r="AG602" s="56">
        <v>0</v>
      </c>
      <c r="AH602" s="55">
        <v>0</v>
      </c>
      <c r="AI602" s="55">
        <v>0</v>
      </c>
      <c r="AJ602" s="55">
        <v>0</v>
      </c>
      <c r="AK602" s="55">
        <v>0</v>
      </c>
      <c r="AL602" s="55">
        <v>0</v>
      </c>
      <c r="AN602" s="55" t="s">
        <v>64</v>
      </c>
      <c r="AO602" s="55">
        <v>5</v>
      </c>
      <c r="AP602" s="55">
        <v>0</v>
      </c>
      <c r="AQ602" s="55">
        <v>0</v>
      </c>
      <c r="AR602" s="55">
        <v>0</v>
      </c>
      <c r="AS602" s="55">
        <v>0</v>
      </c>
      <c r="AT602" s="68" t="str">
        <f>VLOOKUP(A602,'[2]SU List with Assignment Master'!$F$2:$G$128,2,FALSE)</f>
        <v>South 5</v>
      </c>
      <c r="AU602" s="55" t="s">
        <v>67</v>
      </c>
      <c r="AV602" s="55" t="s">
        <v>60</v>
      </c>
    </row>
    <row r="603" spans="1:48" x14ac:dyDescent="0.25">
      <c r="A603" s="55" t="s">
        <v>68</v>
      </c>
      <c r="B603" s="55">
        <v>50644</v>
      </c>
      <c r="C603" s="55">
        <v>2</v>
      </c>
      <c r="D603" s="55">
        <v>996</v>
      </c>
      <c r="E603" s="55">
        <v>83</v>
      </c>
      <c r="F603" s="55">
        <v>12</v>
      </c>
      <c r="G603" s="56">
        <v>1091</v>
      </c>
      <c r="H603" s="59">
        <v>1079</v>
      </c>
      <c r="I603" s="55">
        <v>545.5</v>
      </c>
      <c r="J603" s="59">
        <v>539.5</v>
      </c>
      <c r="K603" s="55">
        <v>5603</v>
      </c>
      <c r="L603" s="55">
        <v>709.15</v>
      </c>
      <c r="M603" s="55">
        <v>0</v>
      </c>
      <c r="N603" s="55">
        <v>0</v>
      </c>
      <c r="O603" s="55">
        <v>21.82</v>
      </c>
      <c r="P603" s="55" t="s">
        <v>64</v>
      </c>
      <c r="Q603" s="55" t="s">
        <v>63</v>
      </c>
      <c r="R603" s="55">
        <v>730.97</v>
      </c>
      <c r="S603" s="55">
        <v>4872.03</v>
      </c>
      <c r="T603" s="55">
        <v>4872.03</v>
      </c>
      <c r="U603" s="55">
        <v>0</v>
      </c>
      <c r="V603" s="55" t="s">
        <v>64</v>
      </c>
      <c r="W603" s="55" t="s">
        <v>718</v>
      </c>
      <c r="X603" s="55">
        <v>1</v>
      </c>
      <c r="Y603" s="55">
        <v>0</v>
      </c>
      <c r="Z603" s="55">
        <v>1</v>
      </c>
      <c r="AA603" s="55" t="s">
        <v>63</v>
      </c>
      <c r="AB603" s="55">
        <v>3</v>
      </c>
      <c r="AC603" s="55">
        <v>0</v>
      </c>
      <c r="AD603" s="55">
        <v>38</v>
      </c>
      <c r="AE603" s="55">
        <v>0</v>
      </c>
      <c r="AF603" s="55">
        <v>0</v>
      </c>
      <c r="AG603" s="56">
        <v>0</v>
      </c>
      <c r="AH603" s="55">
        <v>302</v>
      </c>
      <c r="AI603" s="55">
        <v>113.33329999999999</v>
      </c>
      <c r="AJ603" s="55">
        <v>340</v>
      </c>
      <c r="AK603" s="55">
        <v>1745</v>
      </c>
      <c r="AL603" s="55">
        <v>1745</v>
      </c>
      <c r="AM603" s="55">
        <v>1500</v>
      </c>
      <c r="AN603" s="55" t="s">
        <v>64</v>
      </c>
      <c r="AO603" s="55">
        <v>2</v>
      </c>
      <c r="AP603" s="55">
        <v>3</v>
      </c>
      <c r="AQ603" s="55">
        <v>100</v>
      </c>
      <c r="AR603" s="55">
        <v>545.5</v>
      </c>
      <c r="AS603" s="55">
        <v>332</v>
      </c>
      <c r="AT603" s="68" t="str">
        <f>VLOOKUP(A603,'[2]SU List with Assignment Master'!$F$2:$G$128,2,FALSE)</f>
        <v>South 5</v>
      </c>
      <c r="AU603" s="55" t="s">
        <v>67</v>
      </c>
      <c r="AV603" s="55" t="s">
        <v>60</v>
      </c>
    </row>
    <row r="604" spans="1:48" x14ac:dyDescent="0.25">
      <c r="A604" s="55" t="s">
        <v>68</v>
      </c>
      <c r="B604" s="55">
        <v>50653</v>
      </c>
      <c r="C604" s="55">
        <v>12</v>
      </c>
      <c r="D604" s="55">
        <v>3300</v>
      </c>
      <c r="E604" s="55">
        <v>1503</v>
      </c>
      <c r="F604" s="55">
        <v>95</v>
      </c>
      <c r="G604" s="56">
        <v>4898</v>
      </c>
      <c r="H604" s="59">
        <v>4803</v>
      </c>
      <c r="I604" s="55">
        <v>408.16669999999999</v>
      </c>
      <c r="J604" s="59">
        <v>400.3</v>
      </c>
      <c r="K604" s="55">
        <v>25103</v>
      </c>
      <c r="L604" s="55">
        <v>3183.7</v>
      </c>
      <c r="M604" s="55">
        <v>0</v>
      </c>
      <c r="N604" s="55">
        <v>0</v>
      </c>
      <c r="O604" s="55">
        <v>97.96</v>
      </c>
      <c r="P604" s="55" t="s">
        <v>64</v>
      </c>
      <c r="Q604" s="55" t="s">
        <v>63</v>
      </c>
      <c r="R604" s="55">
        <v>3281.66</v>
      </c>
      <c r="S604" s="55">
        <v>21821.34</v>
      </c>
      <c r="T604" s="55">
        <v>21821.34</v>
      </c>
      <c r="U604" s="55">
        <v>0</v>
      </c>
      <c r="V604" s="55" t="s">
        <v>64</v>
      </c>
      <c r="W604" s="55" t="s">
        <v>719</v>
      </c>
      <c r="X604" s="55">
        <v>1</v>
      </c>
      <c r="Y604" s="55">
        <v>0</v>
      </c>
      <c r="Z604" s="55">
        <v>1</v>
      </c>
      <c r="AA604" s="55" t="s">
        <v>63</v>
      </c>
      <c r="AB604" s="55">
        <v>11</v>
      </c>
      <c r="AC604" s="55">
        <v>0</v>
      </c>
      <c r="AD604" s="55">
        <v>247</v>
      </c>
      <c r="AE604" s="55">
        <v>0</v>
      </c>
      <c r="AF604" s="55">
        <v>57</v>
      </c>
      <c r="AG604" s="56">
        <v>57</v>
      </c>
      <c r="AH604" s="55">
        <v>1453</v>
      </c>
      <c r="AI604" s="55">
        <v>159.72730000000001</v>
      </c>
      <c r="AJ604" s="55">
        <v>1757</v>
      </c>
      <c r="AK604" s="55">
        <v>9014</v>
      </c>
      <c r="AL604" s="55">
        <v>9014</v>
      </c>
      <c r="AN604" s="55" t="s">
        <v>64</v>
      </c>
      <c r="AO604" s="55">
        <v>12</v>
      </c>
      <c r="AP604" s="55">
        <v>12</v>
      </c>
      <c r="AQ604" s="55">
        <v>100</v>
      </c>
      <c r="AR604" s="55">
        <v>408.16669999999999</v>
      </c>
      <c r="AS604" s="55">
        <v>275</v>
      </c>
      <c r="AT604" s="68" t="str">
        <f>VLOOKUP(A604,'[2]SU List with Assignment Master'!$F$2:$G$128,2,FALSE)</f>
        <v>South 5</v>
      </c>
      <c r="AU604" s="55" t="s">
        <v>67</v>
      </c>
      <c r="AV604" s="55" t="s">
        <v>19</v>
      </c>
    </row>
    <row r="605" spans="1:48" x14ac:dyDescent="0.25">
      <c r="A605" s="55" t="s">
        <v>68</v>
      </c>
      <c r="B605" s="55">
        <v>50750</v>
      </c>
      <c r="C605" s="55">
        <v>9</v>
      </c>
      <c r="D605" s="55">
        <v>1860</v>
      </c>
      <c r="E605" s="55">
        <v>859</v>
      </c>
      <c r="F605" s="55">
        <v>55</v>
      </c>
      <c r="G605" s="56">
        <v>2774</v>
      </c>
      <c r="H605" s="59">
        <v>2719</v>
      </c>
      <c r="I605" s="55">
        <v>308.22219999999999</v>
      </c>
      <c r="J605" s="59">
        <v>302.10000000000002</v>
      </c>
      <c r="K605" s="55">
        <v>14204</v>
      </c>
      <c r="L605" s="55">
        <v>1803.1</v>
      </c>
      <c r="M605" s="55">
        <v>0</v>
      </c>
      <c r="N605" s="55">
        <v>0</v>
      </c>
      <c r="O605" s="55">
        <v>55.48</v>
      </c>
      <c r="P605" s="55" t="s">
        <v>64</v>
      </c>
      <c r="Q605" s="55" t="s">
        <v>63</v>
      </c>
      <c r="R605" s="55">
        <v>1858.58</v>
      </c>
      <c r="S605" s="55">
        <v>12345.42</v>
      </c>
      <c r="T605" s="55">
        <v>12345.42</v>
      </c>
      <c r="U605" s="55">
        <v>0</v>
      </c>
      <c r="V605" s="55" t="s">
        <v>64</v>
      </c>
      <c r="W605" s="55" t="s">
        <v>720</v>
      </c>
      <c r="X605" s="55">
        <v>1</v>
      </c>
      <c r="Y605" s="55">
        <v>0</v>
      </c>
      <c r="Z605" s="55">
        <v>1</v>
      </c>
      <c r="AA605" s="55" t="s">
        <v>63</v>
      </c>
      <c r="AB605" s="55">
        <v>8</v>
      </c>
      <c r="AC605" s="55">
        <v>0</v>
      </c>
      <c r="AD605" s="55">
        <v>107</v>
      </c>
      <c r="AE605" s="55">
        <v>0</v>
      </c>
      <c r="AF605" s="55">
        <v>26</v>
      </c>
      <c r="AG605" s="56">
        <v>26</v>
      </c>
      <c r="AH605" s="55">
        <v>588</v>
      </c>
      <c r="AI605" s="55">
        <v>90.125</v>
      </c>
      <c r="AJ605" s="55">
        <v>721</v>
      </c>
      <c r="AK605" s="55">
        <v>3689</v>
      </c>
      <c r="AL605" s="55">
        <v>3689</v>
      </c>
      <c r="AN605" s="55" t="s">
        <v>64</v>
      </c>
      <c r="AO605" s="55">
        <v>9</v>
      </c>
      <c r="AP605" s="55">
        <v>9</v>
      </c>
      <c r="AQ605" s="55">
        <v>100</v>
      </c>
      <c r="AR605" s="55">
        <v>308.22219999999999</v>
      </c>
      <c r="AS605" s="55">
        <v>206.66669999999999</v>
      </c>
      <c r="AT605" s="68" t="str">
        <f>VLOOKUP(A605,'[2]SU List with Assignment Master'!$F$2:$G$128,2,FALSE)</f>
        <v>South 5</v>
      </c>
      <c r="AU605" s="55" t="s">
        <v>67</v>
      </c>
      <c r="AV605" s="55" t="s">
        <v>22</v>
      </c>
    </row>
    <row r="606" spans="1:48" x14ac:dyDescent="0.25">
      <c r="A606" s="55" t="s">
        <v>68</v>
      </c>
      <c r="B606" s="55">
        <v>50752</v>
      </c>
      <c r="C606" s="55">
        <v>7</v>
      </c>
      <c r="D606" s="55">
        <v>1692</v>
      </c>
      <c r="E606" s="55">
        <v>1317</v>
      </c>
      <c r="F606" s="55">
        <v>50</v>
      </c>
      <c r="G606" s="56">
        <v>3059</v>
      </c>
      <c r="H606" s="59">
        <v>3009</v>
      </c>
      <c r="I606" s="55">
        <v>437</v>
      </c>
      <c r="J606" s="59">
        <v>429.9</v>
      </c>
      <c r="K606" s="55">
        <v>15642</v>
      </c>
      <c r="L606" s="55">
        <v>1988.35</v>
      </c>
      <c r="M606" s="55">
        <v>0</v>
      </c>
      <c r="N606" s="55">
        <v>0</v>
      </c>
      <c r="O606" s="55">
        <v>61.18</v>
      </c>
      <c r="P606" s="55" t="s">
        <v>64</v>
      </c>
      <c r="Q606" s="55" t="s">
        <v>63</v>
      </c>
      <c r="R606" s="55">
        <v>2049.5300000000002</v>
      </c>
      <c r="S606" s="55">
        <v>13592.47</v>
      </c>
      <c r="T606" s="55">
        <v>13592.47</v>
      </c>
      <c r="U606" s="55">
        <v>0</v>
      </c>
      <c r="V606" s="55" t="s">
        <v>64</v>
      </c>
      <c r="W606" s="55" t="s">
        <v>721</v>
      </c>
      <c r="X606" s="55">
        <v>1</v>
      </c>
      <c r="Y606" s="55">
        <v>0</v>
      </c>
      <c r="Z606" s="55">
        <v>1</v>
      </c>
      <c r="AA606" s="55" t="s">
        <v>63</v>
      </c>
      <c r="AB606" s="55">
        <v>6</v>
      </c>
      <c r="AC606" s="55">
        <v>0</v>
      </c>
      <c r="AD606" s="55">
        <v>168</v>
      </c>
      <c r="AE606" s="55">
        <v>0</v>
      </c>
      <c r="AF606" s="55">
        <v>7</v>
      </c>
      <c r="AG606" s="56">
        <v>7</v>
      </c>
      <c r="AH606" s="55">
        <v>424</v>
      </c>
      <c r="AI606" s="55">
        <v>99.833299999999994</v>
      </c>
      <c r="AJ606" s="55">
        <v>599</v>
      </c>
      <c r="AK606" s="55">
        <v>3055</v>
      </c>
      <c r="AL606" s="55">
        <v>3055</v>
      </c>
      <c r="AM606" s="55">
        <v>1600</v>
      </c>
      <c r="AN606" s="55" t="s">
        <v>64</v>
      </c>
      <c r="AO606" s="55">
        <v>7</v>
      </c>
      <c r="AP606" s="55">
        <v>6</v>
      </c>
      <c r="AQ606" s="55">
        <v>100</v>
      </c>
      <c r="AR606" s="55">
        <v>437</v>
      </c>
      <c r="AS606" s="55">
        <v>282</v>
      </c>
      <c r="AT606" s="68" t="str">
        <f>VLOOKUP(A606,'[2]SU List with Assignment Master'!$F$2:$G$128,2,FALSE)</f>
        <v>South 5</v>
      </c>
      <c r="AU606" s="55" t="s">
        <v>67</v>
      </c>
      <c r="AV606" s="55" t="s">
        <v>60</v>
      </c>
    </row>
    <row r="607" spans="1:48" x14ac:dyDescent="0.25">
      <c r="A607" s="55" t="s">
        <v>68</v>
      </c>
      <c r="B607" s="55">
        <v>53204</v>
      </c>
      <c r="C607" s="55">
        <v>8</v>
      </c>
      <c r="D607" s="55">
        <v>1380</v>
      </c>
      <c r="E607" s="55">
        <v>293</v>
      </c>
      <c r="F607" s="55">
        <v>0</v>
      </c>
      <c r="G607" s="56">
        <v>1673</v>
      </c>
      <c r="H607" s="59">
        <v>1673</v>
      </c>
      <c r="I607" s="55">
        <v>209.125</v>
      </c>
      <c r="J607" s="59">
        <v>209.1</v>
      </c>
      <c r="K607" s="55">
        <v>8518</v>
      </c>
      <c r="L607" s="55">
        <v>1087.45</v>
      </c>
      <c r="M607" s="55">
        <v>0</v>
      </c>
      <c r="N607" s="55">
        <v>0</v>
      </c>
      <c r="O607" s="55">
        <v>33.46</v>
      </c>
      <c r="P607" s="55" t="s">
        <v>64</v>
      </c>
      <c r="Q607" s="55" t="s">
        <v>63</v>
      </c>
      <c r="R607" s="55">
        <v>1120.9100000000001</v>
      </c>
      <c r="S607" s="55">
        <v>7397.09</v>
      </c>
      <c r="T607" s="55">
        <v>7397.09</v>
      </c>
      <c r="U607" s="55">
        <v>0</v>
      </c>
      <c r="V607" s="55" t="s">
        <v>64</v>
      </c>
      <c r="W607" s="55" t="s">
        <v>722</v>
      </c>
      <c r="X607" s="55">
        <v>1</v>
      </c>
      <c r="Y607" s="55">
        <v>0</v>
      </c>
      <c r="Z607" s="55">
        <v>1</v>
      </c>
      <c r="AA607" s="55" t="s">
        <v>63</v>
      </c>
      <c r="AB607" s="55">
        <v>1</v>
      </c>
      <c r="AC607" s="55">
        <v>0</v>
      </c>
      <c r="AD607" s="55">
        <v>0</v>
      </c>
      <c r="AE607" s="55">
        <v>0</v>
      </c>
      <c r="AF607" s="55">
        <v>0</v>
      </c>
      <c r="AG607" s="56">
        <v>0</v>
      </c>
      <c r="AH607" s="55">
        <v>4</v>
      </c>
      <c r="AI607" s="55">
        <v>4</v>
      </c>
      <c r="AJ607" s="55">
        <v>4</v>
      </c>
      <c r="AK607" s="55">
        <v>22</v>
      </c>
      <c r="AL607" s="55">
        <v>22</v>
      </c>
      <c r="AN607" s="55" t="s">
        <v>64</v>
      </c>
      <c r="AO607" s="55">
        <v>13</v>
      </c>
      <c r="AP607" s="55">
        <v>8</v>
      </c>
      <c r="AQ607" s="55">
        <v>61.53846153846154</v>
      </c>
      <c r="AR607" s="55">
        <v>128.69229999999999</v>
      </c>
      <c r="AS607" s="55">
        <v>172.5</v>
      </c>
      <c r="AT607" s="68" t="str">
        <f>VLOOKUP(A607,'[2]SU List with Assignment Master'!$F$2:$G$128,2,FALSE)</f>
        <v>South 5</v>
      </c>
      <c r="AU607" s="55" t="s">
        <v>67</v>
      </c>
      <c r="AV607" s="55" t="s">
        <v>60</v>
      </c>
    </row>
    <row r="608" spans="1:48" x14ac:dyDescent="0.25">
      <c r="A608" s="55" t="s">
        <v>68</v>
      </c>
      <c r="B608" s="55">
        <v>54302</v>
      </c>
      <c r="C608" s="55">
        <v>8</v>
      </c>
      <c r="D608" s="55">
        <v>2904</v>
      </c>
      <c r="E608" s="55">
        <v>1238</v>
      </c>
      <c r="F608" s="55">
        <v>94</v>
      </c>
      <c r="G608" s="56">
        <v>4236</v>
      </c>
      <c r="H608" s="59">
        <v>4142</v>
      </c>
      <c r="I608" s="55">
        <v>529.5</v>
      </c>
      <c r="J608" s="59">
        <v>517.79999999999995</v>
      </c>
      <c r="K608" s="55">
        <v>21673</v>
      </c>
      <c r="L608" s="55">
        <v>2753.4</v>
      </c>
      <c r="M608" s="55">
        <v>0</v>
      </c>
      <c r="N608" s="55">
        <v>0</v>
      </c>
      <c r="O608" s="55">
        <v>84.72</v>
      </c>
      <c r="P608" s="55" t="s">
        <v>64</v>
      </c>
      <c r="Q608" s="55" t="s">
        <v>63</v>
      </c>
      <c r="R608" s="55">
        <v>2838.12</v>
      </c>
      <c r="S608" s="55">
        <v>18834.88</v>
      </c>
      <c r="T608" s="55">
        <v>18834.88</v>
      </c>
      <c r="U608" s="55">
        <v>0</v>
      </c>
      <c r="V608" s="55" t="s">
        <v>64</v>
      </c>
      <c r="W608" s="55" t="s">
        <v>723</v>
      </c>
      <c r="X608" s="55">
        <v>1</v>
      </c>
      <c r="Y608" s="55">
        <v>0</v>
      </c>
      <c r="Z608" s="55">
        <v>1</v>
      </c>
      <c r="AA608" s="55" t="s">
        <v>63</v>
      </c>
      <c r="AB608" s="55">
        <v>7</v>
      </c>
      <c r="AC608" s="55">
        <v>0</v>
      </c>
      <c r="AD608" s="55">
        <v>43</v>
      </c>
      <c r="AE608" s="55">
        <v>0</v>
      </c>
      <c r="AF608" s="55">
        <v>5</v>
      </c>
      <c r="AG608" s="56">
        <v>5</v>
      </c>
      <c r="AH608" s="55">
        <v>1076</v>
      </c>
      <c r="AI608" s="55">
        <v>160.57140000000001</v>
      </c>
      <c r="AJ608" s="55">
        <v>1124</v>
      </c>
      <c r="AK608" s="55">
        <v>5746</v>
      </c>
      <c r="AL608" s="55">
        <v>5746</v>
      </c>
      <c r="AN608" s="55" t="s">
        <v>64</v>
      </c>
      <c r="AO608" s="55">
        <v>8</v>
      </c>
      <c r="AP608" s="55">
        <v>8</v>
      </c>
      <c r="AQ608" s="55">
        <v>100</v>
      </c>
      <c r="AR608" s="55">
        <v>529.5</v>
      </c>
      <c r="AS608" s="55">
        <v>363</v>
      </c>
      <c r="AT608" s="68" t="str">
        <f>VLOOKUP(A608,'[2]SU List with Assignment Master'!$F$2:$G$128,2,FALSE)</f>
        <v>South 5</v>
      </c>
      <c r="AU608" s="55" t="s">
        <v>67</v>
      </c>
      <c r="AV608" s="55" t="s">
        <v>60</v>
      </c>
    </row>
    <row r="609" spans="1:48" x14ac:dyDescent="0.25">
      <c r="A609" s="55" t="s">
        <v>68</v>
      </c>
      <c r="B609" s="55">
        <v>90474</v>
      </c>
      <c r="C609" s="55">
        <v>0</v>
      </c>
      <c r="D609" s="55">
        <v>0</v>
      </c>
      <c r="E609" s="55">
        <v>0</v>
      </c>
      <c r="F609" s="55">
        <v>0</v>
      </c>
      <c r="G609" s="56">
        <v>0</v>
      </c>
      <c r="H609" s="59">
        <v>0</v>
      </c>
      <c r="I609" s="55">
        <v>0</v>
      </c>
      <c r="J609" s="59" t="e">
        <v>#DIV/0!</v>
      </c>
      <c r="K609" s="55">
        <v>0</v>
      </c>
      <c r="L609" s="55">
        <v>0</v>
      </c>
      <c r="M609" s="55">
        <v>0</v>
      </c>
      <c r="N609" s="55">
        <v>0</v>
      </c>
      <c r="O609" s="55">
        <v>0</v>
      </c>
      <c r="P609" s="55" t="s">
        <v>63</v>
      </c>
      <c r="Q609" s="55" t="s">
        <v>64</v>
      </c>
      <c r="R609" s="55">
        <v>0</v>
      </c>
      <c r="S609" s="55">
        <v>0</v>
      </c>
      <c r="T609" s="55">
        <v>0</v>
      </c>
      <c r="U609" s="55">
        <v>0</v>
      </c>
      <c r="V609" s="55" t="s">
        <v>64</v>
      </c>
      <c r="W609" s="55" t="s">
        <v>720</v>
      </c>
      <c r="X609" s="55">
        <v>0</v>
      </c>
      <c r="Y609" s="55">
        <v>1</v>
      </c>
      <c r="Z609" s="55">
        <v>1</v>
      </c>
      <c r="AA609" s="55" t="s">
        <v>63</v>
      </c>
      <c r="AB609" s="55">
        <v>0</v>
      </c>
      <c r="AC609" s="55">
        <v>0</v>
      </c>
      <c r="AD609" s="55">
        <v>0</v>
      </c>
      <c r="AE609" s="55">
        <v>0</v>
      </c>
      <c r="AF609" s="55">
        <v>0</v>
      </c>
      <c r="AG609" s="56">
        <v>0</v>
      </c>
      <c r="AH609" s="55">
        <v>0</v>
      </c>
      <c r="AI609" s="55">
        <v>0</v>
      </c>
      <c r="AJ609" s="55">
        <v>0</v>
      </c>
      <c r="AK609" s="55">
        <v>0</v>
      </c>
      <c r="AL609" s="55">
        <v>0</v>
      </c>
      <c r="AN609" s="55" t="s">
        <v>64</v>
      </c>
      <c r="AO609" s="55">
        <v>0</v>
      </c>
      <c r="AP609" s="55">
        <v>0</v>
      </c>
      <c r="AQ609" s="55">
        <v>0</v>
      </c>
      <c r="AR609" s="55">
        <v>0</v>
      </c>
      <c r="AS609" s="55">
        <v>0</v>
      </c>
      <c r="AT609" s="68" t="str">
        <f>VLOOKUP(A609,'[2]SU List with Assignment Master'!$F$2:$G$128,2,FALSE)</f>
        <v>South 5</v>
      </c>
      <c r="AU609" s="55" t="s">
        <v>67</v>
      </c>
      <c r="AV609" s="55" t="s">
        <v>202</v>
      </c>
    </row>
    <row r="610" spans="1:48" x14ac:dyDescent="0.25">
      <c r="A610" s="55" t="s">
        <v>66</v>
      </c>
      <c r="B610" s="55">
        <v>40053</v>
      </c>
      <c r="C610" s="55">
        <v>2</v>
      </c>
      <c r="D610" s="55">
        <v>672</v>
      </c>
      <c r="E610" s="55">
        <v>102</v>
      </c>
      <c r="F610" s="55">
        <v>1</v>
      </c>
      <c r="G610" s="56">
        <v>775</v>
      </c>
      <c r="H610" s="59">
        <v>774</v>
      </c>
      <c r="I610" s="55">
        <v>387.5</v>
      </c>
      <c r="J610" s="59">
        <v>387</v>
      </c>
      <c r="K610" s="55">
        <v>3947</v>
      </c>
      <c r="L610" s="55">
        <v>503.75</v>
      </c>
      <c r="M610" s="55">
        <v>0</v>
      </c>
      <c r="N610" s="55">
        <v>0</v>
      </c>
      <c r="O610" s="55">
        <v>0</v>
      </c>
      <c r="P610" s="55" t="s">
        <v>64</v>
      </c>
      <c r="Q610" s="55" t="s">
        <v>64</v>
      </c>
      <c r="R610" s="55">
        <v>503.75</v>
      </c>
      <c r="S610" s="55">
        <v>3443.25</v>
      </c>
      <c r="T610" s="55">
        <v>3443.25</v>
      </c>
      <c r="U610" s="55">
        <v>0</v>
      </c>
      <c r="V610" s="55" t="s">
        <v>64</v>
      </c>
      <c r="W610" s="55" t="s">
        <v>724</v>
      </c>
      <c r="X610" s="55">
        <v>1</v>
      </c>
      <c r="Y610" s="55">
        <v>0</v>
      </c>
      <c r="Z610" s="55">
        <v>1</v>
      </c>
      <c r="AA610" s="55" t="s">
        <v>63</v>
      </c>
      <c r="AB610" s="55">
        <v>2</v>
      </c>
      <c r="AC610" s="55">
        <v>0</v>
      </c>
      <c r="AD610" s="55">
        <v>6</v>
      </c>
      <c r="AE610" s="55">
        <v>0</v>
      </c>
      <c r="AF610" s="55">
        <v>1</v>
      </c>
      <c r="AG610" s="56">
        <v>1</v>
      </c>
      <c r="AH610" s="55">
        <v>168</v>
      </c>
      <c r="AI610" s="55">
        <v>87.5</v>
      </c>
      <c r="AJ610" s="55">
        <v>175</v>
      </c>
      <c r="AK610" s="55">
        <v>889</v>
      </c>
      <c r="AL610" s="55">
        <v>889</v>
      </c>
      <c r="AM610" s="55">
        <v>0</v>
      </c>
      <c r="AN610" s="55" t="s">
        <v>64</v>
      </c>
      <c r="AO610" s="55">
        <v>2</v>
      </c>
      <c r="AP610" s="55">
        <v>2</v>
      </c>
      <c r="AQ610" s="55">
        <v>100</v>
      </c>
      <c r="AR610" s="55">
        <v>387.5</v>
      </c>
      <c r="AS610" s="55">
        <v>336</v>
      </c>
      <c r="AT610" s="68" t="str">
        <f>VLOOKUP(A610,'[2]SU List with Assignment Master'!$F$2:$G$128,2,FALSE)</f>
        <v>South 5</v>
      </c>
      <c r="AU610" s="55" t="s">
        <v>65</v>
      </c>
      <c r="AV610" s="55" t="s">
        <v>60</v>
      </c>
    </row>
    <row r="611" spans="1:48" x14ac:dyDescent="0.25">
      <c r="A611" s="55" t="s">
        <v>66</v>
      </c>
      <c r="B611" s="55">
        <v>40203</v>
      </c>
      <c r="C611" s="55">
        <v>7</v>
      </c>
      <c r="D611" s="55">
        <v>744</v>
      </c>
      <c r="E611" s="55">
        <v>29</v>
      </c>
      <c r="F611" s="55">
        <v>3</v>
      </c>
      <c r="G611" s="56">
        <v>776</v>
      </c>
      <c r="H611" s="59">
        <v>773</v>
      </c>
      <c r="I611" s="55">
        <v>110.8571</v>
      </c>
      <c r="J611" s="59">
        <v>110.4</v>
      </c>
      <c r="K611" s="55">
        <v>3986</v>
      </c>
      <c r="L611" s="55">
        <v>504.4</v>
      </c>
      <c r="M611" s="55">
        <v>0</v>
      </c>
      <c r="N611" s="55">
        <v>0</v>
      </c>
      <c r="O611" s="55">
        <v>0</v>
      </c>
      <c r="P611" s="55" t="s">
        <v>64</v>
      </c>
      <c r="Q611" s="55" t="s">
        <v>64</v>
      </c>
      <c r="R611" s="55">
        <v>504.4</v>
      </c>
      <c r="S611" s="55">
        <v>3481.6</v>
      </c>
      <c r="T611" s="55">
        <v>3481.6</v>
      </c>
      <c r="U611" s="55">
        <v>0</v>
      </c>
      <c r="V611" s="55" t="s">
        <v>64</v>
      </c>
      <c r="W611" s="55" t="s">
        <v>725</v>
      </c>
      <c r="X611" s="55">
        <v>1</v>
      </c>
      <c r="Y611" s="55">
        <v>0</v>
      </c>
      <c r="Z611" s="55">
        <v>1</v>
      </c>
      <c r="AA611" s="55" t="s">
        <v>63</v>
      </c>
      <c r="AB611" s="55">
        <v>2</v>
      </c>
      <c r="AC611" s="55">
        <v>0</v>
      </c>
      <c r="AD611" s="55">
        <v>14</v>
      </c>
      <c r="AE611" s="55">
        <v>0</v>
      </c>
      <c r="AF611" s="55">
        <v>3</v>
      </c>
      <c r="AG611" s="56">
        <v>3</v>
      </c>
      <c r="AH611" s="55">
        <v>84</v>
      </c>
      <c r="AI611" s="55">
        <v>50.5</v>
      </c>
      <c r="AJ611" s="55">
        <v>101</v>
      </c>
      <c r="AK611" s="55">
        <v>515</v>
      </c>
      <c r="AL611" s="55">
        <v>515</v>
      </c>
      <c r="AN611" s="55" t="s">
        <v>64</v>
      </c>
      <c r="AO611" s="55">
        <v>7</v>
      </c>
      <c r="AP611" s="55">
        <v>7</v>
      </c>
      <c r="AQ611" s="55">
        <v>100</v>
      </c>
      <c r="AR611" s="55">
        <v>110.8571</v>
      </c>
      <c r="AS611" s="55">
        <v>106.28570000000001</v>
      </c>
      <c r="AT611" s="68" t="str">
        <f>VLOOKUP(A611,'[2]SU List with Assignment Master'!$F$2:$G$128,2,FALSE)</f>
        <v>South 5</v>
      </c>
      <c r="AU611" s="55" t="s">
        <v>65</v>
      </c>
      <c r="AV611" s="55" t="s">
        <v>60</v>
      </c>
    </row>
    <row r="612" spans="1:48" x14ac:dyDescent="0.25">
      <c r="A612" s="55" t="s">
        <v>66</v>
      </c>
      <c r="B612" s="55">
        <v>40298</v>
      </c>
      <c r="C612" s="55">
        <v>8</v>
      </c>
      <c r="D612" s="55">
        <v>1716</v>
      </c>
      <c r="E612" s="55">
        <v>2</v>
      </c>
      <c r="F612" s="55">
        <v>1</v>
      </c>
      <c r="G612" s="56">
        <v>1719</v>
      </c>
      <c r="H612" s="59">
        <v>1718</v>
      </c>
      <c r="I612" s="55">
        <v>214.875</v>
      </c>
      <c r="J612" s="59">
        <v>214.8</v>
      </c>
      <c r="K612" s="55">
        <v>8829</v>
      </c>
      <c r="L612" s="55">
        <v>1117.3499999999999</v>
      </c>
      <c r="M612" s="55">
        <v>0</v>
      </c>
      <c r="N612" s="55">
        <v>0</v>
      </c>
      <c r="O612" s="55">
        <v>0</v>
      </c>
      <c r="P612" s="55" t="s">
        <v>64</v>
      </c>
      <c r="Q612" s="55" t="s">
        <v>64</v>
      </c>
      <c r="R612" s="55">
        <v>1117.3499999999999</v>
      </c>
      <c r="S612" s="55">
        <v>7711.65</v>
      </c>
      <c r="T612" s="55">
        <v>7711.65</v>
      </c>
      <c r="U612" s="55">
        <v>0</v>
      </c>
      <c r="V612" s="55" t="s">
        <v>64</v>
      </c>
      <c r="W612" s="55" t="s">
        <v>724</v>
      </c>
      <c r="X612" s="55">
        <v>1</v>
      </c>
      <c r="Y612" s="55">
        <v>0</v>
      </c>
      <c r="Z612" s="55">
        <v>1</v>
      </c>
      <c r="AA612" s="55" t="s">
        <v>63</v>
      </c>
      <c r="AB612" s="55">
        <v>8</v>
      </c>
      <c r="AC612" s="55">
        <v>0</v>
      </c>
      <c r="AD612" s="55">
        <v>50</v>
      </c>
      <c r="AE612" s="55">
        <v>0</v>
      </c>
      <c r="AF612" s="55">
        <v>1</v>
      </c>
      <c r="AG612" s="56">
        <v>1</v>
      </c>
      <c r="AH612" s="55">
        <v>278</v>
      </c>
      <c r="AI612" s="55">
        <v>41.125</v>
      </c>
      <c r="AJ612" s="55">
        <v>329</v>
      </c>
      <c r="AK612" s="55">
        <v>1687</v>
      </c>
      <c r="AL612" s="55">
        <v>1687</v>
      </c>
      <c r="AN612" s="55" t="s">
        <v>64</v>
      </c>
      <c r="AO612" s="55">
        <v>10</v>
      </c>
      <c r="AP612" s="55">
        <v>6</v>
      </c>
      <c r="AQ612" s="55">
        <v>80</v>
      </c>
      <c r="AR612" s="55">
        <v>171.9</v>
      </c>
      <c r="AS612" s="55">
        <v>286</v>
      </c>
      <c r="AT612" s="68" t="str">
        <f>VLOOKUP(A612,'[2]SU List with Assignment Master'!$F$2:$G$128,2,FALSE)</f>
        <v>South 5</v>
      </c>
      <c r="AU612" s="55" t="s">
        <v>65</v>
      </c>
      <c r="AV612" s="55" t="s">
        <v>60</v>
      </c>
    </row>
    <row r="613" spans="1:48" x14ac:dyDescent="0.25">
      <c r="A613" s="55" t="s">
        <v>66</v>
      </c>
      <c r="B613" s="55">
        <v>41423</v>
      </c>
      <c r="C613" s="55">
        <v>0</v>
      </c>
      <c r="D613" s="55">
        <v>0</v>
      </c>
      <c r="E613" s="55">
        <v>0</v>
      </c>
      <c r="F613" s="55">
        <v>0</v>
      </c>
      <c r="G613" s="56">
        <v>0</v>
      </c>
      <c r="H613" s="59">
        <v>0</v>
      </c>
      <c r="I613" s="55">
        <v>0</v>
      </c>
      <c r="J613" s="59" t="e">
        <v>#DIV/0!</v>
      </c>
      <c r="K613" s="55">
        <v>0</v>
      </c>
      <c r="L613" s="55">
        <v>0</v>
      </c>
      <c r="M613" s="55">
        <v>0</v>
      </c>
      <c r="N613" s="55">
        <v>0</v>
      </c>
      <c r="O613" s="55">
        <v>0</v>
      </c>
      <c r="P613" s="55" t="s">
        <v>64</v>
      </c>
      <c r="Q613" s="55" t="s">
        <v>64</v>
      </c>
      <c r="R613" s="55">
        <v>0</v>
      </c>
      <c r="S613" s="55">
        <v>0</v>
      </c>
      <c r="T613" s="55">
        <v>0</v>
      </c>
      <c r="U613" s="55">
        <v>0</v>
      </c>
      <c r="V613" s="55" t="s">
        <v>64</v>
      </c>
      <c r="W613" s="55" t="s">
        <v>726</v>
      </c>
      <c r="X613" s="55">
        <v>0</v>
      </c>
      <c r="Y613" s="55">
        <v>1</v>
      </c>
      <c r="Z613" s="55">
        <v>1</v>
      </c>
      <c r="AA613" s="55" t="s">
        <v>63</v>
      </c>
      <c r="AB613" s="55">
        <v>0</v>
      </c>
      <c r="AC613" s="55">
        <v>0</v>
      </c>
      <c r="AD613" s="55">
        <v>0</v>
      </c>
      <c r="AE613" s="55">
        <v>0</v>
      </c>
      <c r="AF613" s="55">
        <v>0</v>
      </c>
      <c r="AG613" s="56">
        <v>0</v>
      </c>
      <c r="AH613" s="55">
        <v>0</v>
      </c>
      <c r="AI613" s="55">
        <v>0</v>
      </c>
      <c r="AJ613" s="55">
        <v>0</v>
      </c>
      <c r="AK613" s="55">
        <v>0</v>
      </c>
      <c r="AL613" s="55">
        <v>0</v>
      </c>
      <c r="AN613" s="55" t="s">
        <v>64</v>
      </c>
      <c r="AO613" s="55">
        <v>3</v>
      </c>
      <c r="AP613" s="55">
        <v>0</v>
      </c>
      <c r="AQ613" s="55">
        <v>0</v>
      </c>
      <c r="AR613" s="55">
        <v>0</v>
      </c>
      <c r="AS613" s="55">
        <v>0</v>
      </c>
      <c r="AT613" s="68" t="str">
        <f>VLOOKUP(A613,'[2]SU List with Assignment Master'!$F$2:$G$128,2,FALSE)</f>
        <v>South 5</v>
      </c>
      <c r="AU613" s="55" t="s">
        <v>65</v>
      </c>
      <c r="AV613" s="55" t="s">
        <v>24</v>
      </c>
    </row>
    <row r="614" spans="1:48" x14ac:dyDescent="0.25">
      <c r="A614" s="55" t="s">
        <v>66</v>
      </c>
      <c r="B614" s="55">
        <v>44201</v>
      </c>
      <c r="C614" s="55">
        <v>0</v>
      </c>
      <c r="D614" s="55">
        <v>0</v>
      </c>
      <c r="E614" s="55">
        <v>0</v>
      </c>
      <c r="F614" s="55">
        <v>0</v>
      </c>
      <c r="G614" s="56">
        <v>0</v>
      </c>
      <c r="H614" s="59">
        <v>0</v>
      </c>
      <c r="I614" s="55">
        <v>0</v>
      </c>
      <c r="J614" s="59" t="e">
        <v>#DIV/0!</v>
      </c>
      <c r="K614" s="55">
        <v>0</v>
      </c>
      <c r="L614" s="55">
        <v>0</v>
      </c>
      <c r="M614" s="55">
        <v>0</v>
      </c>
      <c r="N614" s="55">
        <v>0</v>
      </c>
      <c r="O614" s="55">
        <v>0</v>
      </c>
      <c r="P614" s="55" t="s">
        <v>64</v>
      </c>
      <c r="Q614" s="55" t="s">
        <v>64</v>
      </c>
      <c r="R614" s="55">
        <v>0</v>
      </c>
      <c r="S614" s="55">
        <v>0</v>
      </c>
      <c r="T614" s="55">
        <v>0</v>
      </c>
      <c r="U614" s="55">
        <v>0</v>
      </c>
      <c r="V614" s="55" t="s">
        <v>64</v>
      </c>
      <c r="W614" s="55" t="s">
        <v>727</v>
      </c>
      <c r="X614" s="55">
        <v>0</v>
      </c>
      <c r="Y614" s="55">
        <v>1</v>
      </c>
      <c r="Z614" s="55">
        <v>1</v>
      </c>
      <c r="AA614" s="55" t="s">
        <v>63</v>
      </c>
      <c r="AB614" s="55">
        <v>0</v>
      </c>
      <c r="AC614" s="55">
        <v>0</v>
      </c>
      <c r="AD614" s="55">
        <v>0</v>
      </c>
      <c r="AE614" s="55">
        <v>0</v>
      </c>
      <c r="AF614" s="55">
        <v>0</v>
      </c>
      <c r="AG614" s="56">
        <v>0</v>
      </c>
      <c r="AH614" s="55">
        <v>0</v>
      </c>
      <c r="AI614" s="55">
        <v>0</v>
      </c>
      <c r="AJ614" s="55">
        <v>0</v>
      </c>
      <c r="AK614" s="55">
        <v>0</v>
      </c>
      <c r="AL614" s="55">
        <v>0</v>
      </c>
      <c r="AN614" s="55" t="s">
        <v>64</v>
      </c>
      <c r="AO614" s="55">
        <v>4</v>
      </c>
      <c r="AP614" s="55">
        <v>0</v>
      </c>
      <c r="AQ614" s="55">
        <v>0</v>
      </c>
      <c r="AR614" s="55">
        <v>0</v>
      </c>
      <c r="AS614" s="55">
        <v>0</v>
      </c>
      <c r="AT614" s="68" t="str">
        <f>VLOOKUP(A614,'[2]SU List with Assignment Master'!$F$2:$G$128,2,FALSE)</f>
        <v>South 5</v>
      </c>
      <c r="AU614" s="55" t="s">
        <v>65</v>
      </c>
      <c r="AV614" s="55" t="s">
        <v>21</v>
      </c>
    </row>
    <row r="615" spans="1:48" x14ac:dyDescent="0.25">
      <c r="A615" s="55" t="s">
        <v>66</v>
      </c>
      <c r="B615" s="55">
        <v>50657</v>
      </c>
      <c r="C615" s="55">
        <v>13</v>
      </c>
      <c r="D615" s="55">
        <v>1980</v>
      </c>
      <c r="E615" s="55">
        <v>451</v>
      </c>
      <c r="F615" s="55">
        <v>6</v>
      </c>
      <c r="G615" s="56">
        <v>2437</v>
      </c>
      <c r="H615" s="59">
        <v>2431</v>
      </c>
      <c r="I615" s="55">
        <v>187.4615</v>
      </c>
      <c r="J615" s="59">
        <v>187</v>
      </c>
      <c r="K615" s="55">
        <v>12502</v>
      </c>
      <c r="L615" s="55">
        <v>1584.05</v>
      </c>
      <c r="M615" s="55">
        <v>0</v>
      </c>
      <c r="N615" s="55">
        <v>0</v>
      </c>
      <c r="O615" s="55">
        <v>0</v>
      </c>
      <c r="P615" s="55" t="s">
        <v>64</v>
      </c>
      <c r="Q615" s="55" t="s">
        <v>64</v>
      </c>
      <c r="R615" s="55">
        <v>1584.05</v>
      </c>
      <c r="S615" s="55">
        <v>10917.95</v>
      </c>
      <c r="T615" s="55">
        <v>10917.95</v>
      </c>
      <c r="U615" s="55">
        <v>0</v>
      </c>
      <c r="V615" s="55" t="s">
        <v>64</v>
      </c>
      <c r="W615" s="55" t="s">
        <v>728</v>
      </c>
      <c r="X615" s="55">
        <v>1</v>
      </c>
      <c r="Y615" s="55">
        <v>0</v>
      </c>
      <c r="Z615" s="55">
        <v>1</v>
      </c>
      <c r="AA615" s="55" t="s">
        <v>63</v>
      </c>
      <c r="AB615" s="55">
        <v>6</v>
      </c>
      <c r="AC615" s="55">
        <v>0</v>
      </c>
      <c r="AD615" s="55">
        <v>66</v>
      </c>
      <c r="AE615" s="55">
        <v>0</v>
      </c>
      <c r="AF615" s="55">
        <v>6</v>
      </c>
      <c r="AG615" s="56">
        <v>6</v>
      </c>
      <c r="AH615" s="55">
        <v>99</v>
      </c>
      <c r="AI615" s="55">
        <v>28.5</v>
      </c>
      <c r="AJ615" s="55">
        <v>171</v>
      </c>
      <c r="AK615" s="55">
        <v>872</v>
      </c>
      <c r="AL615" s="55">
        <v>872</v>
      </c>
      <c r="AN615" s="55" t="s">
        <v>64</v>
      </c>
      <c r="AO615" s="55">
        <v>13</v>
      </c>
      <c r="AP615" s="55">
        <v>10</v>
      </c>
      <c r="AQ615" s="55">
        <v>100</v>
      </c>
      <c r="AR615" s="55">
        <v>187.4615</v>
      </c>
      <c r="AS615" s="55">
        <v>198</v>
      </c>
      <c r="AT615" s="68" t="str">
        <f>VLOOKUP(A615,'[2]SU List with Assignment Master'!$F$2:$G$128,2,FALSE)</f>
        <v>South 5</v>
      </c>
      <c r="AU615" s="55" t="s">
        <v>65</v>
      </c>
      <c r="AV615" s="55" t="s">
        <v>60</v>
      </c>
    </row>
    <row r="616" spans="1:48" x14ac:dyDescent="0.25">
      <c r="A616" s="55" t="s">
        <v>66</v>
      </c>
      <c r="B616" s="55">
        <v>90404</v>
      </c>
      <c r="C616" s="55">
        <v>0</v>
      </c>
      <c r="D616" s="55">
        <v>0</v>
      </c>
      <c r="E616" s="55">
        <v>0</v>
      </c>
      <c r="F616" s="55">
        <v>0</v>
      </c>
      <c r="G616" s="56">
        <v>0</v>
      </c>
      <c r="H616" s="59">
        <v>0</v>
      </c>
      <c r="I616" s="55">
        <v>0</v>
      </c>
      <c r="J616" s="59" t="e">
        <v>#DIV/0!</v>
      </c>
      <c r="K616" s="55">
        <v>0</v>
      </c>
      <c r="L616" s="55">
        <v>0</v>
      </c>
      <c r="M616" s="55">
        <v>0</v>
      </c>
      <c r="N616" s="55">
        <v>0</v>
      </c>
      <c r="O616" s="55">
        <v>0</v>
      </c>
      <c r="P616" s="55" t="s">
        <v>63</v>
      </c>
      <c r="Q616" s="55" t="s">
        <v>64</v>
      </c>
      <c r="R616" s="55">
        <v>0</v>
      </c>
      <c r="S616" s="55">
        <v>0</v>
      </c>
      <c r="T616" s="55">
        <v>0</v>
      </c>
      <c r="U616" s="55">
        <v>0</v>
      </c>
      <c r="V616" s="55" t="s">
        <v>64</v>
      </c>
      <c r="W616" s="55" t="s">
        <v>725</v>
      </c>
      <c r="X616" s="55">
        <v>0</v>
      </c>
      <c r="Y616" s="55">
        <v>1</v>
      </c>
      <c r="Z616" s="55">
        <v>1</v>
      </c>
      <c r="AA616" s="55" t="s">
        <v>63</v>
      </c>
      <c r="AB616" s="55">
        <v>0</v>
      </c>
      <c r="AC616" s="55">
        <v>0</v>
      </c>
      <c r="AD616" s="55">
        <v>0</v>
      </c>
      <c r="AE616" s="55">
        <v>0</v>
      </c>
      <c r="AF616" s="55">
        <v>0</v>
      </c>
      <c r="AG616" s="56">
        <v>0</v>
      </c>
      <c r="AH616" s="55">
        <v>0</v>
      </c>
      <c r="AI616" s="55">
        <v>0</v>
      </c>
      <c r="AJ616" s="55">
        <v>0</v>
      </c>
      <c r="AK616" s="55">
        <v>0</v>
      </c>
      <c r="AL616" s="55">
        <v>0</v>
      </c>
      <c r="AN616" s="55" t="s">
        <v>64</v>
      </c>
      <c r="AO616" s="55">
        <v>1</v>
      </c>
      <c r="AP616" s="55">
        <v>0</v>
      </c>
      <c r="AQ616" s="55">
        <v>0</v>
      </c>
      <c r="AR616" s="55">
        <v>0</v>
      </c>
      <c r="AS616" s="55">
        <v>0</v>
      </c>
      <c r="AT616" s="68" t="str">
        <f>VLOOKUP(A616,'[2]SU List with Assignment Master'!$F$2:$G$128,2,FALSE)</f>
        <v>South 5</v>
      </c>
      <c r="AU616" s="55" t="s">
        <v>65</v>
      </c>
      <c r="AV616" s="55" t="s">
        <v>202</v>
      </c>
    </row>
    <row r="617" spans="1:48" x14ac:dyDescent="0.25">
      <c r="C617" s="55">
        <v>3444</v>
      </c>
      <c r="D617" s="55">
        <v>835872</v>
      </c>
      <c r="E617" s="55">
        <v>403642</v>
      </c>
      <c r="F617" s="55">
        <v>13402</v>
      </c>
      <c r="G617" s="56">
        <v>1252916</v>
      </c>
      <c r="H617" s="59">
        <v>1239514</v>
      </c>
      <c r="I617" s="55">
        <v>363.79674796747969</v>
      </c>
      <c r="J617" s="59">
        <v>359.9</v>
      </c>
      <c r="K617" s="55">
        <v>6401852</v>
      </c>
      <c r="L617" s="55">
        <v>814395.39999999967</v>
      </c>
      <c r="M617" s="55">
        <v>0</v>
      </c>
      <c r="N617" s="55">
        <v>0</v>
      </c>
      <c r="O617" s="55">
        <v>4255.1000000000004</v>
      </c>
      <c r="P617" s="55">
        <v>0</v>
      </c>
      <c r="Q617" s="55">
        <v>0</v>
      </c>
      <c r="R617" s="55">
        <v>818650.5</v>
      </c>
      <c r="S617" s="55">
        <v>5583201.5</v>
      </c>
      <c r="T617" s="55">
        <v>5586437.8399999933</v>
      </c>
      <c r="U617" s="55">
        <v>-3236.3400000000011</v>
      </c>
      <c r="V617" s="55" t="s">
        <v>64</v>
      </c>
      <c r="X617" s="55">
        <v>525</v>
      </c>
      <c r="Y617" s="55">
        <v>86</v>
      </c>
      <c r="Z617" s="55">
        <v>611</v>
      </c>
      <c r="AA617" s="55">
        <v>0</v>
      </c>
      <c r="AB617" s="55">
        <v>2485</v>
      </c>
      <c r="AC617" s="55">
        <v>0</v>
      </c>
      <c r="AD617" s="55">
        <v>44934</v>
      </c>
      <c r="AE617" s="55">
        <v>0</v>
      </c>
      <c r="AF617" s="55">
        <v>9068</v>
      </c>
      <c r="AG617" s="56">
        <v>9068</v>
      </c>
      <c r="AH617" s="55">
        <v>300765</v>
      </c>
      <c r="AI617" s="55">
        <v>142.7633802816901</v>
      </c>
      <c r="AJ617" s="55">
        <v>354767</v>
      </c>
      <c r="AK617" s="55">
        <v>1812745</v>
      </c>
      <c r="AL617" s="55">
        <v>1812745</v>
      </c>
      <c r="AN617" s="55" t="s">
        <v>729</v>
      </c>
      <c r="AO617" s="55">
        <v>4591</v>
      </c>
      <c r="AP617" s="55">
        <v>2738</v>
      </c>
      <c r="AQ617" s="55">
        <v>75.016336310172079</v>
      </c>
      <c r="AR617" s="55">
        <v>272.90699194075358</v>
      </c>
      <c r="AS617" s="55">
        <v>310.18042366691009</v>
      </c>
    </row>
  </sheetData>
  <autoFilter ref="A5:AS617" xr:uid="{00000000-0001-0000-0500-000000000000}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7EEA1-1D87-4A6E-9104-CEBDAB54A43B}">
  <dimension ref="A1:A2"/>
  <sheetViews>
    <sheetView workbookViewId="0">
      <selection activeCell="A3" sqref="A3"/>
    </sheetView>
  </sheetViews>
  <sheetFormatPr defaultRowHeight="13.8" x14ac:dyDescent="0.25"/>
  <sheetData>
    <row r="1" spans="1:1" x14ac:dyDescent="0.25">
      <c r="A1" s="181" t="s">
        <v>730</v>
      </c>
    </row>
    <row r="2" spans="1:1" x14ac:dyDescent="0.25">
      <c r="A2" s="182" t="s">
        <v>731</v>
      </c>
    </row>
  </sheetData>
  <hyperlinks>
    <hyperlink ref="A2" r:id="rId1" xr:uid="{0E3C82FF-43FE-4E31-8D73-D4A9320F3E9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New Troops</vt:lpstr>
      <vt:lpstr>Returning Troops</vt:lpstr>
      <vt:lpstr>Service Center List</vt:lpstr>
      <vt:lpstr>PGAs by PAL</vt:lpstr>
      <vt:lpstr>PGAs by Area</vt:lpstr>
      <vt:lpstr>eBudde Report</vt:lpstr>
      <vt:lpstr>SU Quick Confirm</vt:lpstr>
      <vt:lpstr>eBudde Report (2)</vt:lpstr>
      <vt:lpstr>Service Center List Report</vt:lpstr>
      <vt:lpstr>_750r80</vt:lpstr>
      <vt:lpstr>'eBudde Report (2)'!_FilterDatabase</vt:lpstr>
      <vt:lpstr>'New Troops'!Print_Area</vt:lpstr>
      <vt:lpstr>'Returning Troops'!Print_Area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Kristi Thunker</cp:lastModifiedBy>
  <cp:revision>0</cp:revision>
  <cp:lastPrinted>2017-09-06T00:03:23Z</cp:lastPrinted>
  <dcterms:created xsi:type="dcterms:W3CDTF">2016-08-30T17:02:10Z</dcterms:created>
  <dcterms:modified xsi:type="dcterms:W3CDTF">2024-12-17T21:53:34Z</dcterms:modified>
</cp:coreProperties>
</file>